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na\Desktop\schedule\static\horarios\"/>
    </mc:Choice>
  </mc:AlternateContent>
  <xr:revisionPtr revIDLastSave="0" documentId="13_ncr:1_{77E85A19-F965-43A9-A76F-E2FA1A057C44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1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1"/>
        </x15:connection>
      </ext>
    </extLst>
  </connection>
</connections>
</file>

<file path=xl/sharedStrings.xml><?xml version="1.0" encoding="utf-8"?>
<sst xmlns="http://schemas.openxmlformats.org/spreadsheetml/2006/main" count="3054" uniqueCount="507">
  <si>
    <t>Source.Name</t>
  </si>
  <si>
    <t>FICHA</t>
  </si>
  <si>
    <t>FORMACIÓN</t>
  </si>
  <si>
    <t>TITULAR</t>
  </si>
  <si>
    <t>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</si>
  <si>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</si>
  <si>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</si>
  <si>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</si>
  <si>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</si>
  <si>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</si>
  <si>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</si>
  <si>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</si>
  <si>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</si>
  <si>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</si>
  <si>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</si>
  <si>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</si>
  <si>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</si>
  <si>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</si>
  <si>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</si>
  <si>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</si>
  <si>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</si>
  <si>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</si>
  <si>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</si>
  <si>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</si>
  <si>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</si>
  <si>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</si>
  <si>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</si>
  <si>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</si>
  <si>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</si>
  <si>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</si>
  <si>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</si>
  <si>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</si>
  <si>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</si>
  <si>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</si>
  <si>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</si>
  <si>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</si>
  <si>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</si>
  <si>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</si>
  <si>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</si>
  <si>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</si>
  <si>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</si>
  <si>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</si>
  <si>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</si>
  <si>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</si>
  <si>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</si>
  <si>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</si>
  <si>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</si>
  <si>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</si>
  <si>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</si>
  <si>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</si>
  <si>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</si>
  <si>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</si>
  <si>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</si>
  <si>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</si>
  <si>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</si>
  <si>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</si>
  <si>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</si>
  <si>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</si>
  <si>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</si>
  <si>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</si>
  <si>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</si>
  <si>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</si>
  <si>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</si>
  <si>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</si>
  <si>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</si>
  <si>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</si>
  <si>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</si>
  <si>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</si>
  <si>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</si>
  <si>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</si>
  <si>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</si>
  <si>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</si>
  <si>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</si>
  <si>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</si>
  <si>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</si>
  <si>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</si>
  <si>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</si>
  <si>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</si>
  <si>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</si>
  <si>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</si>
  <si>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</si>
  <si>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</si>
  <si>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</si>
  <si>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</si>
  <si>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</si>
  <si>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</si>
  <si>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</si>
  <si>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</si>
  <si>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</si>
  <si>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</si>
  <si>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</si>
  <si>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</si>
  <si>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</si>
  <si>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</si>
  <si>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</si>
  <si>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</si>
  <si>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</si>
  <si>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</si>
  <si>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</si>
  <si>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</si>
  <si>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</si>
  <si>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</si>
  <si>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</si>
  <si>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</si>
  <si>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</si>
  <si>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</si>
  <si>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</si>
  <si>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</si>
  <si>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</si>
  <si>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</si>
  <si>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</si>
  <si>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</si>
  <si>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</si>
  <si>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</si>
  <si>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</si>
  <si>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</si>
  <si>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</si>
  <si>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</si>
  <si>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</si>
  <si>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</si>
  <si>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</si>
  <si>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</si>
  <si>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</si>
  <si>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</si>
  <si>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</si>
  <si>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</si>
  <si>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</si>
  <si>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</si>
  <si>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</si>
  <si>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</si>
  <si>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</si>
  <si>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</si>
  <si>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</si>
  <si>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</si>
  <si>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</si>
  <si>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</si>
  <si>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</si>
  <si>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</si>
  <si>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</si>
  <si>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</si>
  <si>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</si>
  <si>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</si>
  <si>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</si>
  <si>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</si>
  <si>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</si>
  <si>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</si>
  <si>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</si>
  <si>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</si>
  <si>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</si>
  <si>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</si>
  <si>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</si>
  <si>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</si>
  <si>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</si>
  <si>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</si>
  <si>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</si>
  <si>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</si>
  <si>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</si>
  <si>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</si>
  <si>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</si>
  <si>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</si>
  <si>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</si>
  <si>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</si>
  <si>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</si>
  <si>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</si>
  <si>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</si>
  <si>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</si>
  <si>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</si>
  <si>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</si>
  <si>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</si>
  <si>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</si>
  <si>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</si>
  <si>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</si>
  <si>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</si>
  <si>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</si>
  <si>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</si>
  <si>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</si>
  <si>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</si>
  <si>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</si>
  <si>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</si>
  <si>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</si>
  <si>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</si>
  <si>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</si>
  <si>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</si>
  <si>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</si>
  <si>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</si>
  <si>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</si>
  <si>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</si>
  <si>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</si>
  <si>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</si>
  <si>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</si>
  <si>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</si>
  <si>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</si>
  <si>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</si>
  <si>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</si>
  <si>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</si>
  <si>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</si>
  <si>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</si>
  <si>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</si>
  <si>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</si>
  <si>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</si>
  <si>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</si>
  <si>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</si>
  <si>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</si>
  <si>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</si>
  <si>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</si>
  <si>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</si>
  <si>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</si>
  <si>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</si>
  <si>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</si>
  <si>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</si>
  <si>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</si>
  <si>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</si>
  <si>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</si>
  <si>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</si>
  <si>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</si>
  <si>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</si>
  <si>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</si>
  <si>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</si>
  <si>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</si>
  <si>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</si>
  <si>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</si>
  <si>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</si>
  <si>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</si>
  <si>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</si>
  <si>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</si>
  <si>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</si>
  <si>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</si>
  <si>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</si>
  <si>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</si>
  <si>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</si>
  <si>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</si>
  <si>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</si>
  <si>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</si>
  <si>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</si>
  <si>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</si>
  <si>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</si>
  <si>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</si>
  <si>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</si>
  <si>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</si>
  <si>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</si>
  <si>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</si>
  <si>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</si>
  <si>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</si>
  <si>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</si>
  <si>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</si>
  <si>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</si>
  <si>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</si>
  <si>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</si>
  <si>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</si>
  <si>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</si>
  <si>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</si>
  <si>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</si>
  <si>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</si>
  <si>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</si>
  <si>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</si>
  <si>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</si>
  <si>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</si>
  <si>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</si>
  <si>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</si>
  <si>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</si>
  <si>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</si>
  <si>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</si>
  <si>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</si>
  <si>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</si>
  <si>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</si>
  <si>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</si>
  <si>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</si>
  <si>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</si>
  <si>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</si>
  <si>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</si>
  <si>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</si>
  <si>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</si>
  <si>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</si>
  <si>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</si>
  <si>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</si>
  <si>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</si>
  <si>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</si>
  <si>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</si>
  <si>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</si>
  <si>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</si>
  <si>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</si>
  <si>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</si>
  <si>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</si>
  <si>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</si>
  <si>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</si>
  <si>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</si>
  <si>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</si>
  <si>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</si>
  <si>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</si>
  <si>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</si>
  <si>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</si>
  <si>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</si>
  <si>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</si>
  <si>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</si>
  <si>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</si>
  <si>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</si>
  <si>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</si>
  <si>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</si>
  <si>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</si>
  <si>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</si>
  <si>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</si>
  <si>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</si>
  <si>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</si>
  <si>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</si>
  <si>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</si>
  <si>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</si>
  <si>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</si>
  <si>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</si>
  <si>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</si>
  <si>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</si>
  <si>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</si>
  <si>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</si>
  <si>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</si>
  <si>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</si>
  <si>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</si>
  <si>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</si>
  <si>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</si>
  <si>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</si>
  <si>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</si>
  <si>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</si>
  <si>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</si>
  <si>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</si>
  <si>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</si>
  <si>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</si>
  <si>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</si>
  <si>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</si>
  <si>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</si>
  <si>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</si>
  <si>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</si>
  <si>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</si>
  <si>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</si>
  <si>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</si>
  <si>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</si>
  <si>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</si>
  <si>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</si>
  <si>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</si>
  <si>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</si>
  <si>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</si>
  <si>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</si>
  <si>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</si>
  <si>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</si>
  <si>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</si>
  <si>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</si>
  <si>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</si>
  <si>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</si>
  <si>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</si>
  <si>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</si>
  <si>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</si>
  <si>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</si>
  <si>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</si>
  <si>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</si>
  <si>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</si>
  <si>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</si>
  <si>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</si>
  <si>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</si>
  <si>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</si>
  <si>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</si>
  <si>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</si>
  <si>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</si>
  <si>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</si>
  <si>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</si>
  <si>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</si>
  <si>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</si>
  <si>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</si>
  <si>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</si>
  <si>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</si>
  <si>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</si>
  <si>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</si>
  <si>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</si>
  <si>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</si>
  <si>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</si>
  <si>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</si>
  <si>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</si>
  <si>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</si>
  <si>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</si>
  <si>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</si>
  <si>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</si>
  <si>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</si>
  <si>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</si>
  <si>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</si>
  <si>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</si>
  <si>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</si>
  <si>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</si>
  <si>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</si>
  <si>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</si>
  <si>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</si>
  <si>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</si>
  <si>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</si>
  <si>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</si>
  <si>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</si>
  <si>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</si>
  <si>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</si>
  <si>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</si>
  <si>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</si>
  <si>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</si>
  <si>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</si>
  <si>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</si>
  <si>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</si>
  <si>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</si>
  <si>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</si>
  <si>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</si>
  <si>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</si>
  <si>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</si>
  <si>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</si>
  <si>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</si>
  <si>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</si>
  <si>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</si>
  <si>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</si>
  <si>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</si>
  <si>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</si>
  <si>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</si>
  <si>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</si>
  <si>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</si>
  <si>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</si>
  <si>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</si>
  <si>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</si>
  <si>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</si>
  <si>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</si>
  <si>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</si>
  <si>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</si>
  <si>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</si>
  <si>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</si>
  <si>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</si>
  <si>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</si>
  <si>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</si>
  <si>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</si>
  <si>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</si>
  <si>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</si>
  <si>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</si>
  <si>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</si>
  <si>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</si>
  <si>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</si>
  <si>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</si>
  <si>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</si>
  <si>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</si>
  <si>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</si>
  <si>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</si>
  <si>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</si>
  <si>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</si>
  <si>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</si>
  <si>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</si>
  <si>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</si>
  <si>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</si>
  <si>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</si>
  <si>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</si>
  <si>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</si>
  <si>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</si>
  <si>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</si>
  <si>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</si>
  <si>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</si>
  <si>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</si>
  <si>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</si>
  <si>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</si>
  <si>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</si>
  <si>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</si>
  <si>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</si>
  <si>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</si>
  <si>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</si>
  <si>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</si>
  <si>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</si>
  <si>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</si>
  <si>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</si>
  <si>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</si>
  <si>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</si>
  <si>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</si>
  <si>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</si>
  <si>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</si>
  <si>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</si>
  <si>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</si>
  <si>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</si>
  <si>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</si>
  <si>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</si>
  <si>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</si>
  <si>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</si>
  <si>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</si>
  <si>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</si>
  <si>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</si>
  <si>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</si>
  <si>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</si>
  <si>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</si>
  <si>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</si>
  <si>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</si>
  <si>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</si>
  <si>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</si>
  <si>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</si>
  <si>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</si>
  <si>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</si>
  <si>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</si>
  <si>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</si>
  <si>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</si>
  <si>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</si>
  <si>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</si>
  <si>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</si>
  <si>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</si>
  <si>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</si>
  <si>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</si>
  <si>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</si>
  <si>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</si>
  <si>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</si>
  <si>
    <t>2903769 C</t>
  </si>
  <si>
    <t>YORMAN ANDRÉS CALDERÓN YEPES</t>
  </si>
  <si>
    <t>Juan Mauricio Carmona</t>
  </si>
  <si>
    <t>YOIMER STANLEY MOSQUERA LUNA</t>
  </si>
  <si>
    <t>ALFONSO JOSE PATERNINA DIAZ</t>
  </si>
  <si>
    <t>TRIMESTRE_ACADÉMICO</t>
  </si>
  <si>
    <t>NOMBRE_COMPETENCIA</t>
  </si>
  <si>
    <t>HORAS_SEMANAL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</si>
</sst>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/>
  <tableColumns count="113">
    <tableColumn id="105" xr3:uid="{87D8DA09-394D-4852-A9F6-06583A29B0FC}" uniqueName="105" name="Source.Name" queryTableFieldId="1" dataDxfId="7"/>
    <tableColumn id="2" xr3:uid="{61E6697F-673F-4B06-8904-614D56FA179F}" uniqueName="2" name="FICHA" queryTableFieldId="2" dataDxfId="6"/>
    <tableColumn id="3" xr3:uid="{3DE7CF3C-20A5-45C3-A939-9C88D01D0FE9}" uniqueName="3" name="FORMACIÓN" queryTableFieldId="3" dataDxfId="5"/>
    <tableColumn id="4" xr3:uid="{363CDC32-9FD0-4CEB-8D8D-B919E15FAA38}" uniqueName="4" name="TITULAR" queryTableFieldId="4" dataDxfId="4"/>
    <tableColumn id="5" xr3:uid="{8B226D1B-BFF2-49BB-B758-EE4B851E70DA}" uniqueName="5" name="TRIMESTRE_ACADÉMICO" queryTableFieldId="5"/>
    <tableColumn id="6" xr3:uid="{78A28FE9-7887-4ACB-88EB-DFAD7F40A943}" uniqueName="6" name="COMPETENCIA" queryTableFieldId="6" dataDxfId="3"/>
    <tableColumn id="7" xr3:uid="{BF62391A-F89A-44CC-A8B6-3E506A304062}" uniqueName="7" name="NOMBRE_COMPETENCIA" queryTableFieldId="7" dataDxfId="2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1"/>
    <tableColumn id="15" xr3:uid="{81F91995-5EA0-4D2A-9C41-99CFC65133C2}" uniqueName="15" name="NOMBRE DE LA COMPETENCIA 2" queryTableFieldId="15" dataDxfId="0"/>
    <tableColumn id="16" xr3:uid="{34761CDE-83A0-4FFA-B1E9-1FEBE9DC1075}" uniqueName="16" name="HORAS_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zoomScale="90" zoomScaleNormal="90" workbookViewId="0">
      <selection activeCell="E5" sqref="E5"/>
    </sheetView>
  </sheetViews>
  <sheetFormatPr baseColWidth="10" defaultRowHeight="15" x14ac:dyDescent="0.25"/>
  <cols>
    <col min="1" max="1" width="48.140625" customWidth="1"/>
    <col min="2" max="2" width="16.7109375" bestFit="1" customWidth="1"/>
    <col min="3" max="3" width="33" bestFit="1" customWidth="1"/>
    <col min="4" max="4" width="35.28515625" customWidth="1"/>
    <col min="5" max="5" width="23.85546875" customWidth="1"/>
    <col min="6" max="6" width="11.140625" customWidth="1"/>
    <col min="7" max="7" width="81.140625" bestFit="1" customWidth="1"/>
    <col min="8" max="13" width="8.28515625" bestFit="1" customWidth="1"/>
    <col min="14" max="14" width="39.42578125" bestFit="1" customWidth="1"/>
    <col min="15" max="15" width="81.140625" hidden="1" customWidth="1"/>
    <col min="16" max="16" width="18.7109375" bestFit="1" customWidth="1"/>
    <col min="17" max="17" width="24" hidden="1" customWidth="1"/>
    <col min="18" max="20" width="6.85546875" bestFit="1" customWidth="1"/>
    <col min="21" max="21" width="7.85546875" bestFit="1" customWidth="1"/>
    <col min="22" max="33" width="8.85546875" bestFit="1" customWidth="1"/>
    <col min="34" max="36" width="7.85546875" bestFit="1" customWidth="1"/>
    <col min="37" max="37" width="8.85546875" bestFit="1" customWidth="1"/>
    <col min="38" max="49" width="9.85546875" bestFit="1" customWidth="1"/>
    <col min="50" max="52" width="8.42578125" bestFit="1" customWidth="1"/>
    <col min="53" max="53" width="9.42578125" bestFit="1" customWidth="1"/>
    <col min="54" max="65" width="10.42578125" bestFit="1" customWidth="1"/>
    <col min="66" max="68" width="6.7109375" bestFit="1" customWidth="1"/>
    <col min="69" max="69" width="7.7109375" bestFit="1" customWidth="1"/>
    <col min="70" max="81" width="8.7109375" bestFit="1" customWidth="1"/>
    <col min="82" max="84" width="7.28515625" bestFit="1" customWidth="1"/>
    <col min="85" max="85" width="8.28515625" bestFit="1" customWidth="1"/>
    <col min="86" max="97" width="9.28515625" bestFit="1" customWidth="1"/>
    <col min="98" max="98" width="9.285156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25">
      <c r="P1" s="1">
        <f>SUBTOTAL(9,PROGRAMACIONES_PARCIALES[HORAS_SEMANAL])</f>
        <v>2038</v>
      </c>
      <c r="R1" s="6" t="s">
        <v>459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460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461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462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463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464</v>
      </c>
      <c r="CV1" s="6"/>
      <c r="CW1" s="6"/>
      <c r="CX1" s="6"/>
      <c r="CY1" s="6"/>
      <c r="CZ1" s="6"/>
      <c r="DA1" s="6"/>
    </row>
    <row r="2" spans="1:113" ht="21" x14ac:dyDescent="0.35">
      <c r="A2" t="s">
        <v>0</v>
      </c>
      <c r="B2" t="s">
        <v>1</v>
      </c>
      <c r="C2" t="s">
        <v>2</v>
      </c>
      <c r="D2" t="s">
        <v>3</v>
      </c>
      <c r="E2" t="s">
        <v>504</v>
      </c>
      <c r="F2" t="s">
        <v>4</v>
      </c>
      <c r="G2" t="s">
        <v>505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2" t="s">
        <v>11</v>
      </c>
      <c r="O2" t="s">
        <v>12</v>
      </c>
      <c r="P2" t="s">
        <v>506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54</v>
      </c>
      <c r="BG2" t="s">
        <v>55</v>
      </c>
      <c r="BH2" t="s">
        <v>56</v>
      </c>
      <c r="BI2" t="s">
        <v>57</v>
      </c>
      <c r="BJ2" t="s">
        <v>58</v>
      </c>
      <c r="BK2" t="s">
        <v>59</v>
      </c>
      <c r="BL2" t="s">
        <v>60</v>
      </c>
      <c r="BM2" t="s">
        <v>61</v>
      </c>
      <c r="BN2" t="s">
        <v>62</v>
      </c>
      <c r="BO2" t="s">
        <v>63</v>
      </c>
      <c r="BP2" t="s">
        <v>64</v>
      </c>
      <c r="BQ2" t="s">
        <v>65</v>
      </c>
      <c r="BR2" t="s">
        <v>66</v>
      </c>
      <c r="BS2" t="s">
        <v>67</v>
      </c>
      <c r="BT2" t="s">
        <v>68</v>
      </c>
      <c r="BU2" t="s">
        <v>69</v>
      </c>
      <c r="BV2" t="s">
        <v>70</v>
      </c>
      <c r="BW2" t="s">
        <v>71</v>
      </c>
      <c r="BX2" t="s">
        <v>72</v>
      </c>
      <c r="BY2" t="s">
        <v>73</v>
      </c>
      <c r="BZ2" t="s">
        <v>74</v>
      </c>
      <c r="CA2" t="s">
        <v>75</v>
      </c>
      <c r="CB2" t="s">
        <v>76</v>
      </c>
      <c r="CC2" t="s">
        <v>77</v>
      </c>
      <c r="CD2" t="s">
        <v>78</v>
      </c>
      <c r="CE2" t="s">
        <v>79</v>
      </c>
      <c r="CF2" t="s">
        <v>80</v>
      </c>
      <c r="CG2" t="s">
        <v>81</v>
      </c>
      <c r="CH2" t="s">
        <v>82</v>
      </c>
      <c r="CI2" t="s">
        <v>83</v>
      </c>
      <c r="CJ2" t="s">
        <v>84</v>
      </c>
      <c r="CK2" t="s">
        <v>85</v>
      </c>
      <c r="CL2" t="s">
        <v>86</v>
      </c>
      <c r="CM2" t="s">
        <v>87</v>
      </c>
      <c r="CN2" t="s">
        <v>88</v>
      </c>
      <c r="CO2" t="s">
        <v>89</v>
      </c>
      <c r="CP2" t="s">
        <v>90</v>
      </c>
      <c r="CQ2" t="s">
        <v>91</v>
      </c>
      <c r="CR2" t="s">
        <v>92</v>
      </c>
      <c r="CS2" t="s">
        <v>93</v>
      </c>
      <c r="CT2" t="s">
        <v>488</v>
      </c>
      <c r="CU2" t="s">
        <v>489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99</v>
      </c>
      <c r="DB2" t="s">
        <v>490</v>
      </c>
      <c r="DC2" t="s">
        <v>491</v>
      </c>
      <c r="DD2" t="s">
        <v>492</v>
      </c>
      <c r="DE2" t="s">
        <v>493</v>
      </c>
      <c r="DF2" t="s">
        <v>494</v>
      </c>
      <c r="DG2" t="s">
        <v>495</v>
      </c>
      <c r="DH2" t="s">
        <v>496</v>
      </c>
      <c r="DI2" t="s">
        <v>497</v>
      </c>
    </row>
    <row r="3" spans="1:113" x14ac:dyDescent="0.25">
      <c r="A3" t="s">
        <v>100</v>
      </c>
      <c r="B3" t="s">
        <v>101</v>
      </c>
      <c r="C3" t="s">
        <v>102</v>
      </c>
      <c r="D3" t="s">
        <v>103</v>
      </c>
      <c r="E3">
        <v>5</v>
      </c>
      <c r="F3" t="s">
        <v>104</v>
      </c>
      <c r="G3" t="s">
        <v>105</v>
      </c>
      <c r="K3">
        <v>1</v>
      </c>
      <c r="N3" t="s">
        <v>106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25">
      <c r="A4" t="s">
        <v>100</v>
      </c>
      <c r="B4" t="s">
        <v>101</v>
      </c>
      <c r="C4" t="s">
        <v>102</v>
      </c>
      <c r="D4" t="s">
        <v>103</v>
      </c>
      <c r="E4">
        <v>5</v>
      </c>
      <c r="F4" t="s">
        <v>107</v>
      </c>
      <c r="G4" t="s">
        <v>108</v>
      </c>
      <c r="H4">
        <v>1</v>
      </c>
      <c r="I4">
        <v>1</v>
      </c>
      <c r="N4" t="s">
        <v>106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25">
      <c r="A5" t="s">
        <v>100</v>
      </c>
      <c r="B5" t="s">
        <v>101</v>
      </c>
      <c r="C5" t="s">
        <v>102</v>
      </c>
      <c r="D5" t="s">
        <v>103</v>
      </c>
      <c r="E5">
        <v>5</v>
      </c>
      <c r="F5" t="s">
        <v>109</v>
      </c>
      <c r="G5" t="s">
        <v>110</v>
      </c>
      <c r="H5">
        <v>1</v>
      </c>
      <c r="I5">
        <v>1</v>
      </c>
      <c r="J5">
        <v>1</v>
      </c>
      <c r="K5">
        <v>1</v>
      </c>
      <c r="N5" t="s">
        <v>111</v>
      </c>
      <c r="P5">
        <v>2</v>
      </c>
      <c r="Q5">
        <v>24</v>
      </c>
      <c r="AL5">
        <v>506</v>
      </c>
      <c r="AM5">
        <v>506</v>
      </c>
    </row>
    <row r="6" spans="1:113" x14ac:dyDescent="0.25">
      <c r="A6" t="s">
        <v>100</v>
      </c>
      <c r="B6" t="s">
        <v>101</v>
      </c>
      <c r="C6" t="s">
        <v>102</v>
      </c>
      <c r="D6" t="s">
        <v>103</v>
      </c>
      <c r="E6">
        <v>5</v>
      </c>
      <c r="F6" t="s">
        <v>112</v>
      </c>
      <c r="G6" t="s">
        <v>113</v>
      </c>
      <c r="L6">
        <v>1</v>
      </c>
      <c r="N6" t="s">
        <v>114</v>
      </c>
      <c r="P6">
        <v>2</v>
      </c>
      <c r="Q6">
        <v>24</v>
      </c>
      <c r="BR6">
        <v>506</v>
      </c>
      <c r="BS6">
        <v>506</v>
      </c>
    </row>
    <row r="7" spans="1:113" x14ac:dyDescent="0.25">
      <c r="A7" t="s">
        <v>100</v>
      </c>
      <c r="B7" t="s">
        <v>115</v>
      </c>
      <c r="C7" t="s">
        <v>116</v>
      </c>
      <c r="D7" t="s">
        <v>117</v>
      </c>
      <c r="E7">
        <v>5</v>
      </c>
      <c r="F7" t="s">
        <v>118</v>
      </c>
      <c r="G7" t="s">
        <v>119</v>
      </c>
      <c r="H7">
        <v>1</v>
      </c>
      <c r="I7">
        <v>1</v>
      </c>
      <c r="J7">
        <v>1</v>
      </c>
      <c r="K7">
        <v>1</v>
      </c>
      <c r="N7" t="s">
        <v>120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25">
      <c r="A8" t="s">
        <v>100</v>
      </c>
      <c r="B8" t="s">
        <v>115</v>
      </c>
      <c r="C8" t="s">
        <v>116</v>
      </c>
      <c r="D8" t="s">
        <v>117</v>
      </c>
      <c r="E8">
        <v>5</v>
      </c>
      <c r="F8" t="s">
        <v>121</v>
      </c>
      <c r="G8" t="s">
        <v>122</v>
      </c>
      <c r="H8">
        <v>1</v>
      </c>
      <c r="I8">
        <v>1</v>
      </c>
      <c r="J8">
        <v>1</v>
      </c>
      <c r="K8">
        <v>1</v>
      </c>
      <c r="N8" t="s">
        <v>123</v>
      </c>
      <c r="P8">
        <v>2</v>
      </c>
      <c r="Q8">
        <v>24</v>
      </c>
      <c r="AR8">
        <v>503</v>
      </c>
      <c r="AS8">
        <v>503</v>
      </c>
    </row>
    <row r="9" spans="1:113" x14ac:dyDescent="0.25">
      <c r="A9" t="s">
        <v>100</v>
      </c>
      <c r="B9" t="s">
        <v>115</v>
      </c>
      <c r="C9" t="s">
        <v>116</v>
      </c>
      <c r="D9" t="s">
        <v>117</v>
      </c>
      <c r="E9">
        <v>5</v>
      </c>
      <c r="F9" t="s">
        <v>112</v>
      </c>
      <c r="G9" t="s">
        <v>113</v>
      </c>
      <c r="L9">
        <v>1</v>
      </c>
      <c r="N9" t="s">
        <v>124</v>
      </c>
      <c r="P9">
        <v>2</v>
      </c>
      <c r="Q9">
        <v>24</v>
      </c>
      <c r="AP9">
        <v>503</v>
      </c>
      <c r="AQ9">
        <v>503</v>
      </c>
    </row>
    <row r="10" spans="1:113" x14ac:dyDescent="0.25">
      <c r="A10" t="s">
        <v>100</v>
      </c>
      <c r="B10" t="s">
        <v>125</v>
      </c>
      <c r="C10" t="s">
        <v>102</v>
      </c>
      <c r="D10" t="s">
        <v>126</v>
      </c>
      <c r="E10">
        <v>4</v>
      </c>
      <c r="F10" t="s">
        <v>104</v>
      </c>
      <c r="G10" t="s">
        <v>105</v>
      </c>
      <c r="I10">
        <v>1</v>
      </c>
      <c r="J10">
        <v>1</v>
      </c>
      <c r="N10" t="s">
        <v>126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25">
      <c r="A11" t="s">
        <v>100</v>
      </c>
      <c r="B11" t="s">
        <v>125</v>
      </c>
      <c r="C11" t="s">
        <v>102</v>
      </c>
      <c r="D11" t="s">
        <v>126</v>
      </c>
      <c r="E11">
        <v>4</v>
      </c>
      <c r="F11" t="s">
        <v>112</v>
      </c>
      <c r="G11" t="s">
        <v>113</v>
      </c>
      <c r="K11">
        <v>1</v>
      </c>
      <c r="N11" t="s">
        <v>500</v>
      </c>
      <c r="P11">
        <v>2</v>
      </c>
      <c r="Q11">
        <v>24</v>
      </c>
      <c r="CJ11">
        <v>504</v>
      </c>
      <c r="CK11">
        <v>504</v>
      </c>
    </row>
    <row r="12" spans="1:113" x14ac:dyDescent="0.25">
      <c r="A12" t="s">
        <v>100</v>
      </c>
      <c r="B12" t="s">
        <v>127</v>
      </c>
      <c r="C12" t="s">
        <v>102</v>
      </c>
      <c r="D12" t="s">
        <v>117</v>
      </c>
      <c r="E12">
        <v>5</v>
      </c>
      <c r="F12" t="s">
        <v>104</v>
      </c>
      <c r="G12" t="s">
        <v>105</v>
      </c>
      <c r="K12">
        <v>1</v>
      </c>
      <c r="N12" t="s">
        <v>128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25">
      <c r="A13" t="s">
        <v>100</v>
      </c>
      <c r="B13" t="s">
        <v>127</v>
      </c>
      <c r="C13" t="s">
        <v>102</v>
      </c>
      <c r="D13" t="s">
        <v>117</v>
      </c>
      <c r="E13">
        <v>5</v>
      </c>
      <c r="F13" t="s">
        <v>107</v>
      </c>
      <c r="G13" t="s">
        <v>108</v>
      </c>
      <c r="H13">
        <v>1</v>
      </c>
      <c r="I13">
        <v>1</v>
      </c>
      <c r="N13" t="s">
        <v>128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25">
      <c r="A14" t="s">
        <v>100</v>
      </c>
      <c r="B14" t="s">
        <v>127</v>
      </c>
      <c r="C14" t="s">
        <v>102</v>
      </c>
      <c r="D14" t="s">
        <v>117</v>
      </c>
      <c r="E14">
        <v>5</v>
      </c>
      <c r="F14" t="s">
        <v>129</v>
      </c>
      <c r="G14" t="s">
        <v>130</v>
      </c>
      <c r="H14">
        <v>1</v>
      </c>
      <c r="I14">
        <v>1</v>
      </c>
      <c r="J14">
        <v>1</v>
      </c>
      <c r="K14">
        <v>1</v>
      </c>
      <c r="N14" t="s">
        <v>479</v>
      </c>
      <c r="P14">
        <v>2</v>
      </c>
      <c r="Q14">
        <v>24</v>
      </c>
      <c r="Z14">
        <v>502</v>
      </c>
      <c r="AA14">
        <v>502</v>
      </c>
    </row>
    <row r="15" spans="1:113" x14ac:dyDescent="0.25">
      <c r="A15" t="s">
        <v>100</v>
      </c>
      <c r="B15" t="s">
        <v>127</v>
      </c>
      <c r="C15" t="s">
        <v>102</v>
      </c>
      <c r="D15" t="s">
        <v>117</v>
      </c>
      <c r="E15">
        <v>5</v>
      </c>
      <c r="F15" t="s">
        <v>112</v>
      </c>
      <c r="G15" t="s">
        <v>113</v>
      </c>
      <c r="K15">
        <v>1</v>
      </c>
      <c r="N15" t="s">
        <v>124</v>
      </c>
      <c r="P15">
        <v>2</v>
      </c>
      <c r="Q15">
        <v>24</v>
      </c>
      <c r="AN15">
        <v>502</v>
      </c>
      <c r="AO15">
        <v>502</v>
      </c>
    </row>
    <row r="16" spans="1:113" x14ac:dyDescent="0.25">
      <c r="A16" t="s">
        <v>100</v>
      </c>
      <c r="B16" t="s">
        <v>132</v>
      </c>
      <c r="C16" t="s">
        <v>102</v>
      </c>
      <c r="D16" t="s">
        <v>126</v>
      </c>
      <c r="E16">
        <v>4</v>
      </c>
      <c r="F16" t="s">
        <v>104</v>
      </c>
      <c r="G16" t="s">
        <v>105</v>
      </c>
      <c r="I16">
        <v>1</v>
      </c>
      <c r="J16">
        <v>1</v>
      </c>
      <c r="N16" t="s">
        <v>133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25">
      <c r="A17" t="s">
        <v>100</v>
      </c>
      <c r="B17" t="s">
        <v>132</v>
      </c>
      <c r="C17" t="s">
        <v>102</v>
      </c>
      <c r="D17" t="s">
        <v>126</v>
      </c>
      <c r="E17">
        <v>4</v>
      </c>
      <c r="F17" t="s">
        <v>121</v>
      </c>
      <c r="G17" t="s">
        <v>122</v>
      </c>
      <c r="H17">
        <v>1</v>
      </c>
      <c r="I17">
        <v>1</v>
      </c>
      <c r="J17">
        <v>1</v>
      </c>
      <c r="K17">
        <v>1</v>
      </c>
      <c r="N17" t="s">
        <v>133</v>
      </c>
      <c r="P17">
        <v>2</v>
      </c>
      <c r="Q17">
        <v>24</v>
      </c>
      <c r="T17">
        <v>505</v>
      </c>
      <c r="U17">
        <v>505</v>
      </c>
    </row>
    <row r="18" spans="1:105" x14ac:dyDescent="0.25">
      <c r="A18" t="s">
        <v>100</v>
      </c>
      <c r="B18" t="s">
        <v>132</v>
      </c>
      <c r="C18" t="s">
        <v>102</v>
      </c>
      <c r="D18" t="s">
        <v>126</v>
      </c>
      <c r="E18">
        <v>4</v>
      </c>
      <c r="F18" t="s">
        <v>134</v>
      </c>
      <c r="G18" t="s">
        <v>135</v>
      </c>
      <c r="H18">
        <v>1</v>
      </c>
      <c r="I18">
        <v>1</v>
      </c>
      <c r="J18">
        <v>1</v>
      </c>
      <c r="K18">
        <v>1</v>
      </c>
      <c r="N18" t="s">
        <v>501</v>
      </c>
      <c r="P18">
        <v>2</v>
      </c>
      <c r="Q18">
        <v>24</v>
      </c>
      <c r="AL18">
        <v>505</v>
      </c>
      <c r="AM18">
        <v>505</v>
      </c>
    </row>
    <row r="19" spans="1:105" x14ac:dyDescent="0.25">
      <c r="A19" t="s">
        <v>100</v>
      </c>
      <c r="B19" t="s">
        <v>132</v>
      </c>
      <c r="C19" t="s">
        <v>102</v>
      </c>
      <c r="D19" t="s">
        <v>126</v>
      </c>
      <c r="E19">
        <v>4</v>
      </c>
      <c r="F19" t="s">
        <v>112</v>
      </c>
      <c r="G19" t="s">
        <v>113</v>
      </c>
      <c r="K19">
        <v>1</v>
      </c>
      <c r="N19" t="s">
        <v>136</v>
      </c>
      <c r="P19">
        <v>2</v>
      </c>
      <c r="Q19">
        <v>24</v>
      </c>
      <c r="AZ19">
        <v>505</v>
      </c>
      <c r="BA19">
        <v>505</v>
      </c>
    </row>
    <row r="20" spans="1:105" x14ac:dyDescent="0.25">
      <c r="A20" t="s">
        <v>100</v>
      </c>
      <c r="B20" t="s">
        <v>137</v>
      </c>
      <c r="C20" t="s">
        <v>138</v>
      </c>
      <c r="D20" t="s">
        <v>139</v>
      </c>
      <c r="E20">
        <v>3</v>
      </c>
      <c r="F20" t="s">
        <v>140</v>
      </c>
      <c r="G20" t="s">
        <v>141</v>
      </c>
      <c r="J20">
        <v>1</v>
      </c>
      <c r="K20">
        <v>1</v>
      </c>
      <c r="N20" t="s">
        <v>142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25">
      <c r="A21" t="s">
        <v>100</v>
      </c>
      <c r="B21" t="s">
        <v>137</v>
      </c>
      <c r="C21" t="s">
        <v>138</v>
      </c>
      <c r="D21" t="s">
        <v>139</v>
      </c>
      <c r="E21">
        <v>3</v>
      </c>
      <c r="F21" t="s">
        <v>134</v>
      </c>
      <c r="G21" t="s">
        <v>135</v>
      </c>
      <c r="H21">
        <v>1</v>
      </c>
      <c r="I21">
        <v>1</v>
      </c>
      <c r="J21">
        <v>1</v>
      </c>
      <c r="K21">
        <v>1</v>
      </c>
      <c r="N21" t="s">
        <v>501</v>
      </c>
      <c r="P21">
        <v>2</v>
      </c>
      <c r="Q21">
        <v>24</v>
      </c>
      <c r="AD21">
        <v>502</v>
      </c>
      <c r="AE21">
        <v>502</v>
      </c>
    </row>
    <row r="22" spans="1:105" x14ac:dyDescent="0.25">
      <c r="A22" t="s">
        <v>100</v>
      </c>
      <c r="B22" t="s">
        <v>137</v>
      </c>
      <c r="C22" t="s">
        <v>138</v>
      </c>
      <c r="D22" t="s">
        <v>139</v>
      </c>
      <c r="E22">
        <v>3</v>
      </c>
      <c r="F22" t="s">
        <v>143</v>
      </c>
      <c r="G22" t="s">
        <v>144</v>
      </c>
      <c r="H22">
        <v>1</v>
      </c>
      <c r="I22">
        <v>1</v>
      </c>
      <c r="J22">
        <v>1</v>
      </c>
      <c r="K22">
        <v>1</v>
      </c>
      <c r="N22" t="s">
        <v>145</v>
      </c>
      <c r="P22">
        <v>2</v>
      </c>
      <c r="Q22">
        <v>24</v>
      </c>
      <c r="CP22">
        <v>502</v>
      </c>
      <c r="CQ22">
        <v>502</v>
      </c>
    </row>
    <row r="23" spans="1:105" x14ac:dyDescent="0.25">
      <c r="A23" t="s">
        <v>100</v>
      </c>
      <c r="B23" t="s">
        <v>137</v>
      </c>
      <c r="C23" t="s">
        <v>138</v>
      </c>
      <c r="D23" t="s">
        <v>139</v>
      </c>
      <c r="E23">
        <v>3</v>
      </c>
      <c r="F23" t="s">
        <v>146</v>
      </c>
      <c r="G23" t="s">
        <v>147</v>
      </c>
      <c r="H23">
        <v>1</v>
      </c>
      <c r="I23">
        <v>1</v>
      </c>
      <c r="J23">
        <v>1</v>
      </c>
      <c r="K23">
        <v>1</v>
      </c>
      <c r="N23" t="s">
        <v>501</v>
      </c>
      <c r="P23">
        <v>2</v>
      </c>
      <c r="Q23">
        <v>24</v>
      </c>
      <c r="AF23">
        <v>502</v>
      </c>
      <c r="AG23">
        <v>502</v>
      </c>
    </row>
    <row r="24" spans="1:105" x14ac:dyDescent="0.25">
      <c r="A24" t="s">
        <v>100</v>
      </c>
      <c r="B24" t="s">
        <v>137</v>
      </c>
      <c r="C24" t="s">
        <v>138</v>
      </c>
      <c r="D24" t="s">
        <v>139</v>
      </c>
      <c r="E24">
        <v>3</v>
      </c>
      <c r="F24" t="s">
        <v>109</v>
      </c>
      <c r="G24" t="s">
        <v>110</v>
      </c>
      <c r="H24">
        <v>1</v>
      </c>
      <c r="I24">
        <v>1</v>
      </c>
      <c r="J24">
        <v>1</v>
      </c>
      <c r="K24">
        <v>1</v>
      </c>
      <c r="N24" t="s">
        <v>111</v>
      </c>
      <c r="P24">
        <v>2</v>
      </c>
      <c r="Q24">
        <v>24</v>
      </c>
      <c r="BJ24">
        <v>502</v>
      </c>
      <c r="BK24">
        <v>502</v>
      </c>
    </row>
    <row r="25" spans="1:105" x14ac:dyDescent="0.25">
      <c r="A25" t="s">
        <v>100</v>
      </c>
      <c r="B25" t="s">
        <v>137</v>
      </c>
      <c r="C25" t="s">
        <v>138</v>
      </c>
      <c r="D25" t="s">
        <v>139</v>
      </c>
      <c r="E25">
        <v>3</v>
      </c>
      <c r="F25" t="s">
        <v>112</v>
      </c>
      <c r="G25" t="s">
        <v>113</v>
      </c>
      <c r="J25">
        <v>1</v>
      </c>
      <c r="N25" t="s">
        <v>500</v>
      </c>
      <c r="P25">
        <v>2</v>
      </c>
      <c r="Q25">
        <v>24</v>
      </c>
      <c r="AT25">
        <v>502</v>
      </c>
      <c r="AU25">
        <v>502</v>
      </c>
    </row>
    <row r="26" spans="1:105" x14ac:dyDescent="0.25">
      <c r="A26" t="s">
        <v>100</v>
      </c>
      <c r="B26" t="s">
        <v>148</v>
      </c>
      <c r="C26" t="s">
        <v>149</v>
      </c>
      <c r="D26" t="s">
        <v>150</v>
      </c>
      <c r="E26">
        <v>3</v>
      </c>
      <c r="F26" t="s">
        <v>140</v>
      </c>
      <c r="G26" t="s">
        <v>141</v>
      </c>
      <c r="J26">
        <v>1</v>
      </c>
      <c r="K26">
        <v>1</v>
      </c>
      <c r="N26" t="s">
        <v>151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25">
      <c r="A27" t="s">
        <v>100</v>
      </c>
      <c r="B27" t="s">
        <v>148</v>
      </c>
      <c r="C27" t="s">
        <v>149</v>
      </c>
      <c r="D27" t="s">
        <v>150</v>
      </c>
      <c r="E27">
        <v>3</v>
      </c>
      <c r="F27" t="s">
        <v>143</v>
      </c>
      <c r="G27" t="s">
        <v>144</v>
      </c>
      <c r="H27">
        <v>1</v>
      </c>
      <c r="I27">
        <v>1</v>
      </c>
      <c r="J27">
        <v>1</v>
      </c>
      <c r="K27">
        <v>1</v>
      </c>
      <c r="N27" t="s">
        <v>145</v>
      </c>
      <c r="P27">
        <v>2</v>
      </c>
      <c r="Q27">
        <v>24</v>
      </c>
      <c r="BB27">
        <v>303</v>
      </c>
      <c r="BC27">
        <v>303</v>
      </c>
    </row>
    <row r="28" spans="1:105" x14ac:dyDescent="0.25">
      <c r="A28" t="s">
        <v>100</v>
      </c>
      <c r="B28" t="s">
        <v>148</v>
      </c>
      <c r="C28" t="s">
        <v>149</v>
      </c>
      <c r="D28" t="s">
        <v>150</v>
      </c>
      <c r="E28">
        <v>3</v>
      </c>
      <c r="F28" t="s">
        <v>146</v>
      </c>
      <c r="G28" t="s">
        <v>147</v>
      </c>
      <c r="H28">
        <v>1</v>
      </c>
      <c r="I28">
        <v>1</v>
      </c>
      <c r="J28">
        <v>1</v>
      </c>
      <c r="K28">
        <v>1</v>
      </c>
      <c r="N28" t="s">
        <v>303</v>
      </c>
      <c r="P28">
        <v>2</v>
      </c>
      <c r="Q28">
        <v>24</v>
      </c>
      <c r="BR28">
        <v>303</v>
      </c>
      <c r="BS28">
        <v>303</v>
      </c>
    </row>
    <row r="29" spans="1:105" x14ac:dyDescent="0.25">
      <c r="A29" t="s">
        <v>100</v>
      </c>
      <c r="B29" t="s">
        <v>148</v>
      </c>
      <c r="C29" t="s">
        <v>149</v>
      </c>
      <c r="D29" t="s">
        <v>150</v>
      </c>
      <c r="E29">
        <v>3</v>
      </c>
      <c r="F29" t="s">
        <v>109</v>
      </c>
      <c r="G29" t="s">
        <v>110</v>
      </c>
      <c r="H29">
        <v>1</v>
      </c>
      <c r="I29">
        <v>1</v>
      </c>
      <c r="J29">
        <v>1</v>
      </c>
      <c r="K29">
        <v>1</v>
      </c>
      <c r="N29" t="s">
        <v>111</v>
      </c>
      <c r="P29">
        <v>2</v>
      </c>
      <c r="Q29">
        <v>24</v>
      </c>
      <c r="CH29">
        <v>303</v>
      </c>
      <c r="CI29">
        <v>303</v>
      </c>
    </row>
    <row r="30" spans="1:105" x14ac:dyDescent="0.25">
      <c r="A30" t="s">
        <v>100</v>
      </c>
      <c r="B30" t="s">
        <v>148</v>
      </c>
      <c r="C30" t="s">
        <v>149</v>
      </c>
      <c r="D30" t="s">
        <v>150</v>
      </c>
      <c r="E30">
        <v>3</v>
      </c>
      <c r="F30" t="s">
        <v>112</v>
      </c>
      <c r="G30" t="s">
        <v>113</v>
      </c>
      <c r="J30">
        <v>1</v>
      </c>
      <c r="N30" t="s">
        <v>152</v>
      </c>
      <c r="P30">
        <v>2</v>
      </c>
      <c r="Q30">
        <v>24</v>
      </c>
      <c r="AL30">
        <v>303</v>
      </c>
      <c r="AM30">
        <v>303</v>
      </c>
    </row>
    <row r="31" spans="1:105" x14ac:dyDescent="0.25">
      <c r="A31" t="s">
        <v>100</v>
      </c>
      <c r="B31" t="s">
        <v>153</v>
      </c>
      <c r="C31" t="s">
        <v>138</v>
      </c>
      <c r="D31" t="s">
        <v>151</v>
      </c>
      <c r="E31">
        <v>3</v>
      </c>
      <c r="F31" t="s">
        <v>140</v>
      </c>
      <c r="G31" t="s">
        <v>141</v>
      </c>
      <c r="J31">
        <v>1</v>
      </c>
      <c r="K31">
        <v>1</v>
      </c>
      <c r="N31" t="s">
        <v>123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25">
      <c r="A32" t="s">
        <v>100</v>
      </c>
      <c r="B32" t="s">
        <v>153</v>
      </c>
      <c r="C32" t="s">
        <v>138</v>
      </c>
      <c r="D32" t="s">
        <v>151</v>
      </c>
      <c r="E32">
        <v>3</v>
      </c>
      <c r="F32" t="s">
        <v>154</v>
      </c>
      <c r="G32" t="s">
        <v>155</v>
      </c>
      <c r="H32">
        <v>1</v>
      </c>
      <c r="I32">
        <v>1</v>
      </c>
      <c r="J32">
        <v>1</v>
      </c>
      <c r="K32">
        <v>1</v>
      </c>
      <c r="N32" t="s">
        <v>123</v>
      </c>
      <c r="P32">
        <v>2</v>
      </c>
      <c r="Q32">
        <v>24</v>
      </c>
      <c r="CX32">
        <v>506</v>
      </c>
      <c r="CY32">
        <v>506</v>
      </c>
    </row>
    <row r="33" spans="1:105" x14ac:dyDescent="0.25">
      <c r="A33" t="s">
        <v>100</v>
      </c>
      <c r="B33" t="s">
        <v>153</v>
      </c>
      <c r="C33" t="s">
        <v>138</v>
      </c>
      <c r="D33" t="s">
        <v>151</v>
      </c>
      <c r="E33">
        <v>3</v>
      </c>
      <c r="F33" t="s">
        <v>146</v>
      </c>
      <c r="G33" t="s">
        <v>147</v>
      </c>
      <c r="H33">
        <v>1</v>
      </c>
      <c r="I33">
        <v>1</v>
      </c>
      <c r="J33">
        <v>1</v>
      </c>
      <c r="K33">
        <v>1</v>
      </c>
      <c r="N33" t="s">
        <v>303</v>
      </c>
      <c r="P33">
        <v>2</v>
      </c>
      <c r="Q33">
        <v>24</v>
      </c>
      <c r="CR33">
        <v>506</v>
      </c>
      <c r="CS33">
        <v>506</v>
      </c>
    </row>
    <row r="34" spans="1:105" x14ac:dyDescent="0.25">
      <c r="A34" t="s">
        <v>100</v>
      </c>
      <c r="B34" t="s">
        <v>153</v>
      </c>
      <c r="C34" t="s">
        <v>138</v>
      </c>
      <c r="D34" t="s">
        <v>151</v>
      </c>
      <c r="E34">
        <v>3</v>
      </c>
      <c r="F34" t="s">
        <v>109</v>
      </c>
      <c r="G34" t="s">
        <v>110</v>
      </c>
      <c r="H34">
        <v>1</v>
      </c>
      <c r="I34">
        <v>1</v>
      </c>
      <c r="J34">
        <v>1</v>
      </c>
      <c r="K34">
        <v>1</v>
      </c>
      <c r="N34" t="s">
        <v>111</v>
      </c>
      <c r="P34">
        <v>2</v>
      </c>
      <c r="Q34">
        <v>24</v>
      </c>
      <c r="AT34">
        <v>506</v>
      </c>
      <c r="AU34">
        <v>506</v>
      </c>
    </row>
    <row r="35" spans="1:105" x14ac:dyDescent="0.25">
      <c r="A35" t="s">
        <v>100</v>
      </c>
      <c r="B35" t="s">
        <v>153</v>
      </c>
      <c r="C35" t="s">
        <v>138</v>
      </c>
      <c r="D35" t="s">
        <v>151</v>
      </c>
      <c r="E35">
        <v>3</v>
      </c>
      <c r="F35" t="s">
        <v>129</v>
      </c>
      <c r="G35" t="s">
        <v>130</v>
      </c>
      <c r="H35">
        <v>1</v>
      </c>
      <c r="I35">
        <v>1</v>
      </c>
      <c r="J35">
        <v>1</v>
      </c>
      <c r="K35">
        <v>1</v>
      </c>
      <c r="N35" t="s">
        <v>479</v>
      </c>
      <c r="P35">
        <v>2</v>
      </c>
      <c r="Q35">
        <v>24</v>
      </c>
      <c r="CZ35">
        <v>506</v>
      </c>
      <c r="DA35">
        <v>506</v>
      </c>
    </row>
    <row r="36" spans="1:105" x14ac:dyDescent="0.25">
      <c r="A36" t="s">
        <v>100</v>
      </c>
      <c r="B36" t="s">
        <v>153</v>
      </c>
      <c r="C36" t="s">
        <v>138</v>
      </c>
      <c r="D36" t="s">
        <v>151</v>
      </c>
      <c r="E36">
        <v>3</v>
      </c>
      <c r="F36" t="s">
        <v>112</v>
      </c>
      <c r="G36" t="s">
        <v>113</v>
      </c>
      <c r="J36">
        <v>1</v>
      </c>
      <c r="N36" t="s">
        <v>152</v>
      </c>
      <c r="P36">
        <v>2</v>
      </c>
      <c r="Q36">
        <v>24</v>
      </c>
      <c r="AD36">
        <v>506</v>
      </c>
      <c r="AE36">
        <v>506</v>
      </c>
    </row>
    <row r="37" spans="1:105" x14ac:dyDescent="0.25">
      <c r="A37" t="s">
        <v>100</v>
      </c>
      <c r="B37" t="s">
        <v>156</v>
      </c>
      <c r="C37" t="s">
        <v>138</v>
      </c>
      <c r="D37" t="s">
        <v>157</v>
      </c>
      <c r="E37">
        <v>3</v>
      </c>
      <c r="F37" t="s">
        <v>140</v>
      </c>
      <c r="G37" t="s">
        <v>141</v>
      </c>
      <c r="J37">
        <v>1</v>
      </c>
      <c r="K37">
        <v>1</v>
      </c>
      <c r="N37" t="s">
        <v>142</v>
      </c>
      <c r="P37">
        <v>20</v>
      </c>
      <c r="Q37">
        <v>240</v>
      </c>
      <c r="Z37" t="s">
        <v>485</v>
      </c>
      <c r="AA37" t="s">
        <v>485</v>
      </c>
      <c r="AB37" t="s">
        <v>485</v>
      </c>
      <c r="AC37" t="s">
        <v>485</v>
      </c>
      <c r="AP37" t="s">
        <v>485</v>
      </c>
      <c r="AQ37" t="s">
        <v>485</v>
      </c>
      <c r="AR37" t="s">
        <v>485</v>
      </c>
      <c r="AS37" t="s">
        <v>485</v>
      </c>
      <c r="BD37" t="s">
        <v>485</v>
      </c>
      <c r="BE37" t="s">
        <v>485</v>
      </c>
      <c r="BF37" t="s">
        <v>485</v>
      </c>
      <c r="BG37" t="s">
        <v>485</v>
      </c>
      <c r="BV37" t="s">
        <v>485</v>
      </c>
      <c r="BW37" t="s">
        <v>485</v>
      </c>
      <c r="BX37" t="s">
        <v>485</v>
      </c>
      <c r="BY37" t="s">
        <v>485</v>
      </c>
      <c r="CL37" t="s">
        <v>485</v>
      </c>
      <c r="CM37" t="s">
        <v>485</v>
      </c>
      <c r="CN37" t="s">
        <v>485</v>
      </c>
      <c r="CO37" t="s">
        <v>485</v>
      </c>
    </row>
    <row r="38" spans="1:105" x14ac:dyDescent="0.25">
      <c r="A38" t="s">
        <v>100</v>
      </c>
      <c r="B38" t="s">
        <v>156</v>
      </c>
      <c r="C38" t="s">
        <v>138</v>
      </c>
      <c r="D38" t="s">
        <v>157</v>
      </c>
      <c r="E38">
        <v>3</v>
      </c>
      <c r="F38" t="s">
        <v>154</v>
      </c>
      <c r="G38" t="s">
        <v>155</v>
      </c>
      <c r="H38">
        <v>1</v>
      </c>
      <c r="I38">
        <v>1</v>
      </c>
      <c r="J38">
        <v>1</v>
      </c>
      <c r="K38">
        <v>1</v>
      </c>
      <c r="N38" t="s">
        <v>139</v>
      </c>
      <c r="P38">
        <v>2</v>
      </c>
      <c r="Q38">
        <v>24</v>
      </c>
      <c r="BT38" t="s">
        <v>485</v>
      </c>
      <c r="BU38" t="s">
        <v>485</v>
      </c>
    </row>
    <row r="39" spans="1:105" x14ac:dyDescent="0.25">
      <c r="A39" t="s">
        <v>100</v>
      </c>
      <c r="B39" t="s">
        <v>156</v>
      </c>
      <c r="C39" t="s">
        <v>138</v>
      </c>
      <c r="D39" t="s">
        <v>157</v>
      </c>
      <c r="E39">
        <v>3</v>
      </c>
      <c r="F39" t="s">
        <v>143</v>
      </c>
      <c r="G39" t="s">
        <v>144</v>
      </c>
      <c r="H39">
        <v>1</v>
      </c>
      <c r="I39">
        <v>1</v>
      </c>
      <c r="J39">
        <v>1</v>
      </c>
      <c r="K39">
        <v>1</v>
      </c>
      <c r="N39" t="s">
        <v>145</v>
      </c>
      <c r="P39">
        <v>2</v>
      </c>
      <c r="Q39">
        <v>24</v>
      </c>
      <c r="AN39" t="s">
        <v>485</v>
      </c>
      <c r="AO39" t="s">
        <v>485</v>
      </c>
    </row>
    <row r="40" spans="1:105" x14ac:dyDescent="0.25">
      <c r="A40" t="s">
        <v>100</v>
      </c>
      <c r="B40" t="s">
        <v>156</v>
      </c>
      <c r="C40" t="s">
        <v>138</v>
      </c>
      <c r="D40" t="s">
        <v>157</v>
      </c>
      <c r="E40">
        <v>3</v>
      </c>
      <c r="F40" t="s">
        <v>146</v>
      </c>
      <c r="G40" t="s">
        <v>147</v>
      </c>
      <c r="H40">
        <v>1</v>
      </c>
      <c r="I40">
        <v>1</v>
      </c>
      <c r="J40">
        <v>1</v>
      </c>
      <c r="K40">
        <v>1</v>
      </c>
      <c r="N40" t="s">
        <v>303</v>
      </c>
      <c r="P40">
        <v>2</v>
      </c>
      <c r="Q40">
        <v>24</v>
      </c>
      <c r="BH40" t="s">
        <v>485</v>
      </c>
      <c r="BI40" t="s">
        <v>485</v>
      </c>
    </row>
    <row r="41" spans="1:105" x14ac:dyDescent="0.25">
      <c r="A41" t="s">
        <v>100</v>
      </c>
      <c r="B41" t="s">
        <v>156</v>
      </c>
      <c r="C41" t="s">
        <v>138</v>
      </c>
      <c r="D41" t="s">
        <v>157</v>
      </c>
      <c r="E41">
        <v>3</v>
      </c>
      <c r="F41" t="s">
        <v>129</v>
      </c>
      <c r="G41" t="s">
        <v>130</v>
      </c>
      <c r="H41">
        <v>1</v>
      </c>
      <c r="I41">
        <v>1</v>
      </c>
      <c r="J41">
        <v>1</v>
      </c>
      <c r="K41">
        <v>1</v>
      </c>
      <c r="N41" t="s">
        <v>479</v>
      </c>
      <c r="P41">
        <v>2</v>
      </c>
      <c r="Q41">
        <v>24</v>
      </c>
      <c r="CJ41" t="s">
        <v>485</v>
      </c>
      <c r="CK41" t="s">
        <v>485</v>
      </c>
    </row>
    <row r="42" spans="1:105" x14ac:dyDescent="0.25">
      <c r="A42" t="s">
        <v>100</v>
      </c>
      <c r="B42" t="s">
        <v>156</v>
      </c>
      <c r="C42" t="s">
        <v>138</v>
      </c>
      <c r="D42" t="s">
        <v>157</v>
      </c>
      <c r="E42">
        <v>3</v>
      </c>
      <c r="F42" t="s">
        <v>112</v>
      </c>
      <c r="G42" t="s">
        <v>113</v>
      </c>
      <c r="J42">
        <v>1</v>
      </c>
      <c r="N42" t="s">
        <v>124</v>
      </c>
      <c r="P42">
        <v>2</v>
      </c>
      <c r="Q42">
        <v>24</v>
      </c>
      <c r="X42" t="s">
        <v>485</v>
      </c>
      <c r="Y42" t="s">
        <v>485</v>
      </c>
    </row>
    <row r="43" spans="1:105" x14ac:dyDescent="0.25">
      <c r="A43" t="s">
        <v>100</v>
      </c>
      <c r="B43" t="s">
        <v>158</v>
      </c>
      <c r="C43" t="s">
        <v>138</v>
      </c>
      <c r="D43" t="s">
        <v>120</v>
      </c>
      <c r="E43">
        <v>3</v>
      </c>
      <c r="F43" t="s">
        <v>140</v>
      </c>
      <c r="G43" t="s">
        <v>141</v>
      </c>
      <c r="J43">
        <v>1</v>
      </c>
      <c r="K43">
        <v>1</v>
      </c>
      <c r="N43" t="s">
        <v>159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25">
      <c r="A44" t="s">
        <v>100</v>
      </c>
      <c r="B44" t="s">
        <v>158</v>
      </c>
      <c r="C44" t="s">
        <v>138</v>
      </c>
      <c r="D44" t="s">
        <v>120</v>
      </c>
      <c r="E44">
        <v>3</v>
      </c>
      <c r="F44" t="s">
        <v>160</v>
      </c>
      <c r="G44" t="s">
        <v>161</v>
      </c>
      <c r="H44">
        <v>1</v>
      </c>
      <c r="I44">
        <v>1</v>
      </c>
      <c r="J44">
        <v>1</v>
      </c>
      <c r="K44">
        <v>1</v>
      </c>
      <c r="N44" t="s">
        <v>159</v>
      </c>
      <c r="P44">
        <v>2</v>
      </c>
      <c r="Q44">
        <v>24</v>
      </c>
      <c r="BD44">
        <v>506</v>
      </c>
      <c r="BE44">
        <v>506</v>
      </c>
    </row>
    <row r="45" spans="1:105" x14ac:dyDescent="0.25">
      <c r="A45" t="s">
        <v>100</v>
      </c>
      <c r="B45" t="s">
        <v>158</v>
      </c>
      <c r="C45" t="s">
        <v>138</v>
      </c>
      <c r="D45" t="s">
        <v>120</v>
      </c>
      <c r="E45">
        <v>3</v>
      </c>
      <c r="F45" t="s">
        <v>109</v>
      </c>
      <c r="G45" t="s">
        <v>110</v>
      </c>
      <c r="H45">
        <v>1</v>
      </c>
      <c r="I45">
        <v>1</v>
      </c>
      <c r="J45">
        <v>1</v>
      </c>
      <c r="K45">
        <v>1</v>
      </c>
      <c r="N45" t="s">
        <v>111</v>
      </c>
      <c r="P45">
        <v>2</v>
      </c>
      <c r="Q45">
        <v>24</v>
      </c>
      <c r="BF45">
        <v>506</v>
      </c>
      <c r="BG45">
        <v>506</v>
      </c>
    </row>
    <row r="46" spans="1:105" x14ac:dyDescent="0.25">
      <c r="A46" t="s">
        <v>100</v>
      </c>
      <c r="B46" t="s">
        <v>158</v>
      </c>
      <c r="C46" t="s">
        <v>138</v>
      </c>
      <c r="D46" t="s">
        <v>120</v>
      </c>
      <c r="E46">
        <v>3</v>
      </c>
      <c r="F46" t="s">
        <v>146</v>
      </c>
      <c r="G46" t="s">
        <v>147</v>
      </c>
      <c r="H46">
        <v>1</v>
      </c>
      <c r="I46">
        <v>1</v>
      </c>
      <c r="J46">
        <v>1</v>
      </c>
      <c r="K46">
        <v>1</v>
      </c>
      <c r="N46" t="s">
        <v>303</v>
      </c>
      <c r="P46">
        <v>2</v>
      </c>
      <c r="Q46">
        <v>24</v>
      </c>
      <c r="AR46">
        <v>506</v>
      </c>
      <c r="AS46">
        <v>506</v>
      </c>
    </row>
    <row r="47" spans="1:105" x14ac:dyDescent="0.25">
      <c r="A47" t="s">
        <v>100</v>
      </c>
      <c r="B47" t="s">
        <v>158</v>
      </c>
      <c r="C47" t="s">
        <v>138</v>
      </c>
      <c r="D47" t="s">
        <v>120</v>
      </c>
      <c r="E47">
        <v>3</v>
      </c>
      <c r="F47" t="s">
        <v>143</v>
      </c>
      <c r="G47" t="s">
        <v>144</v>
      </c>
      <c r="H47">
        <v>1</v>
      </c>
      <c r="I47">
        <v>1</v>
      </c>
      <c r="J47">
        <v>1</v>
      </c>
      <c r="K47">
        <v>1</v>
      </c>
      <c r="N47" t="s">
        <v>145</v>
      </c>
      <c r="P47">
        <v>2</v>
      </c>
      <c r="Q47">
        <v>24</v>
      </c>
      <c r="BH47">
        <v>506</v>
      </c>
      <c r="BI47">
        <v>506</v>
      </c>
    </row>
    <row r="48" spans="1:105" x14ac:dyDescent="0.25">
      <c r="A48" t="s">
        <v>100</v>
      </c>
      <c r="B48" t="s">
        <v>158</v>
      </c>
      <c r="C48" t="s">
        <v>138</v>
      </c>
      <c r="D48" t="s">
        <v>120</v>
      </c>
      <c r="E48">
        <v>3</v>
      </c>
      <c r="F48" t="s">
        <v>112</v>
      </c>
      <c r="G48" t="s">
        <v>113</v>
      </c>
      <c r="I48">
        <v>1</v>
      </c>
      <c r="N48" t="s">
        <v>114</v>
      </c>
      <c r="P48">
        <v>2</v>
      </c>
      <c r="Q48">
        <v>24</v>
      </c>
      <c r="BT48">
        <v>506</v>
      </c>
      <c r="BU48">
        <v>506</v>
      </c>
    </row>
    <row r="49" spans="1:93" x14ac:dyDescent="0.25">
      <c r="A49" t="s">
        <v>100</v>
      </c>
      <c r="B49" t="s">
        <v>162</v>
      </c>
      <c r="C49" t="s">
        <v>138</v>
      </c>
      <c r="D49" t="s">
        <v>163</v>
      </c>
      <c r="E49">
        <v>3</v>
      </c>
      <c r="F49" t="s">
        <v>140</v>
      </c>
      <c r="G49" t="s">
        <v>141</v>
      </c>
      <c r="J49">
        <v>1</v>
      </c>
      <c r="K49">
        <v>1</v>
      </c>
      <c r="N49" t="s">
        <v>163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25">
      <c r="A50" t="s">
        <v>100</v>
      </c>
      <c r="B50" t="s">
        <v>162</v>
      </c>
      <c r="C50" t="s">
        <v>138</v>
      </c>
      <c r="D50" t="s">
        <v>163</v>
      </c>
      <c r="E50">
        <v>3</v>
      </c>
      <c r="F50" t="s">
        <v>154</v>
      </c>
      <c r="G50" t="s">
        <v>155</v>
      </c>
      <c r="H50">
        <v>1</v>
      </c>
      <c r="I50">
        <v>1</v>
      </c>
      <c r="J50">
        <v>1</v>
      </c>
      <c r="K50">
        <v>1</v>
      </c>
      <c r="N50" t="s">
        <v>163</v>
      </c>
      <c r="P50">
        <v>2</v>
      </c>
      <c r="Q50">
        <v>24</v>
      </c>
      <c r="AB50">
        <v>2</v>
      </c>
      <c r="AC50">
        <v>2</v>
      </c>
    </row>
    <row r="51" spans="1:93" x14ac:dyDescent="0.25">
      <c r="A51" t="s">
        <v>100</v>
      </c>
      <c r="B51" t="s">
        <v>162</v>
      </c>
      <c r="C51" t="s">
        <v>138</v>
      </c>
      <c r="D51" t="s">
        <v>163</v>
      </c>
      <c r="E51">
        <v>3</v>
      </c>
      <c r="F51" t="s">
        <v>143</v>
      </c>
      <c r="G51" t="s">
        <v>144</v>
      </c>
      <c r="H51">
        <v>1</v>
      </c>
      <c r="I51">
        <v>1</v>
      </c>
      <c r="J51">
        <v>1</v>
      </c>
      <c r="K51">
        <v>1</v>
      </c>
      <c r="N51" t="s">
        <v>145</v>
      </c>
      <c r="P51">
        <v>2</v>
      </c>
      <c r="Q51">
        <v>24</v>
      </c>
      <c r="BV51">
        <v>2</v>
      </c>
      <c r="BW51">
        <v>2</v>
      </c>
    </row>
    <row r="52" spans="1:93" x14ac:dyDescent="0.25">
      <c r="A52" t="s">
        <v>100</v>
      </c>
      <c r="B52" t="s">
        <v>162</v>
      </c>
      <c r="C52" t="s">
        <v>138</v>
      </c>
      <c r="D52" t="s">
        <v>163</v>
      </c>
      <c r="E52">
        <v>3</v>
      </c>
      <c r="F52" t="s">
        <v>146</v>
      </c>
      <c r="G52" t="s">
        <v>147</v>
      </c>
      <c r="H52">
        <v>1</v>
      </c>
      <c r="I52">
        <v>1</v>
      </c>
      <c r="J52">
        <v>1</v>
      </c>
      <c r="K52">
        <v>1</v>
      </c>
      <c r="N52" t="s">
        <v>303</v>
      </c>
      <c r="P52">
        <v>2</v>
      </c>
      <c r="Q52">
        <v>24</v>
      </c>
      <c r="CL52">
        <v>2</v>
      </c>
      <c r="CM52">
        <v>2</v>
      </c>
    </row>
    <row r="53" spans="1:93" x14ac:dyDescent="0.25">
      <c r="A53" t="s">
        <v>100</v>
      </c>
      <c r="B53" t="s">
        <v>162</v>
      </c>
      <c r="C53" t="s">
        <v>138</v>
      </c>
      <c r="D53" t="s">
        <v>163</v>
      </c>
      <c r="E53">
        <v>3</v>
      </c>
      <c r="F53" t="s">
        <v>112</v>
      </c>
      <c r="G53" t="s">
        <v>113</v>
      </c>
      <c r="J53">
        <v>1</v>
      </c>
      <c r="N53" t="s">
        <v>500</v>
      </c>
      <c r="P53">
        <v>2</v>
      </c>
      <c r="Q53">
        <v>24</v>
      </c>
      <c r="BX53">
        <v>2</v>
      </c>
      <c r="BY53">
        <v>2</v>
      </c>
    </row>
    <row r="54" spans="1:93" x14ac:dyDescent="0.25">
      <c r="A54" t="s">
        <v>100</v>
      </c>
      <c r="B54" t="s">
        <v>164</v>
      </c>
      <c r="C54" t="s">
        <v>102</v>
      </c>
      <c r="D54" t="s">
        <v>165</v>
      </c>
      <c r="E54">
        <v>3</v>
      </c>
      <c r="F54" t="s">
        <v>104</v>
      </c>
      <c r="G54" t="s">
        <v>105</v>
      </c>
      <c r="I54">
        <v>1</v>
      </c>
      <c r="J54">
        <v>1</v>
      </c>
      <c r="N54" t="s">
        <v>103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25">
      <c r="A55" t="s">
        <v>100</v>
      </c>
      <c r="B55" t="s">
        <v>164</v>
      </c>
      <c r="C55" t="s">
        <v>102</v>
      </c>
      <c r="D55" t="s">
        <v>165</v>
      </c>
      <c r="E55">
        <v>3</v>
      </c>
      <c r="F55" t="s">
        <v>134</v>
      </c>
      <c r="G55" t="s">
        <v>135</v>
      </c>
      <c r="H55">
        <v>1</v>
      </c>
      <c r="I55">
        <v>1</v>
      </c>
      <c r="J55">
        <v>1</v>
      </c>
      <c r="K55">
        <v>1</v>
      </c>
      <c r="N55" t="s">
        <v>501</v>
      </c>
      <c r="P55">
        <v>2</v>
      </c>
      <c r="Q55">
        <v>24</v>
      </c>
      <c r="CH55">
        <v>502</v>
      </c>
      <c r="CI55">
        <v>502</v>
      </c>
    </row>
    <row r="56" spans="1:93" x14ac:dyDescent="0.25">
      <c r="A56" t="s">
        <v>100</v>
      </c>
      <c r="B56" t="s">
        <v>164</v>
      </c>
      <c r="C56" t="s">
        <v>102</v>
      </c>
      <c r="D56" t="s">
        <v>165</v>
      </c>
      <c r="E56">
        <v>3</v>
      </c>
      <c r="F56" t="s">
        <v>112</v>
      </c>
      <c r="G56" t="s">
        <v>113</v>
      </c>
      <c r="J56">
        <v>1</v>
      </c>
      <c r="N56" t="s">
        <v>152</v>
      </c>
      <c r="P56">
        <v>2</v>
      </c>
      <c r="Q56">
        <v>24</v>
      </c>
      <c r="AZ56">
        <v>502</v>
      </c>
      <c r="BA56">
        <v>502</v>
      </c>
    </row>
    <row r="57" spans="1:93" x14ac:dyDescent="0.25">
      <c r="A57" t="s">
        <v>100</v>
      </c>
      <c r="B57" t="s">
        <v>166</v>
      </c>
      <c r="C57" t="s">
        <v>138</v>
      </c>
      <c r="D57" t="s">
        <v>157</v>
      </c>
      <c r="E57">
        <v>2</v>
      </c>
      <c r="F57" t="s">
        <v>167</v>
      </c>
      <c r="G57" t="s">
        <v>168</v>
      </c>
      <c r="K57">
        <v>1</v>
      </c>
      <c r="N57" t="s">
        <v>157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25">
      <c r="A58" t="s">
        <v>100</v>
      </c>
      <c r="B58" t="s">
        <v>166</v>
      </c>
      <c r="C58" t="s">
        <v>138</v>
      </c>
      <c r="D58" t="s">
        <v>157</v>
      </c>
      <c r="E58">
        <v>2</v>
      </c>
      <c r="F58" t="s">
        <v>140</v>
      </c>
      <c r="G58" t="s">
        <v>141</v>
      </c>
      <c r="J58">
        <v>1</v>
      </c>
      <c r="K58">
        <v>1</v>
      </c>
      <c r="N58" t="s">
        <v>157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25">
      <c r="A59" t="s">
        <v>100</v>
      </c>
      <c r="B59" t="s">
        <v>166</v>
      </c>
      <c r="C59" t="s">
        <v>138</v>
      </c>
      <c r="D59" t="s">
        <v>157</v>
      </c>
      <c r="E59">
        <v>2</v>
      </c>
      <c r="F59" t="s">
        <v>121</v>
      </c>
      <c r="G59" t="s">
        <v>122</v>
      </c>
      <c r="H59">
        <v>1</v>
      </c>
      <c r="I59">
        <v>1</v>
      </c>
      <c r="J59">
        <v>1</v>
      </c>
      <c r="K59">
        <v>1</v>
      </c>
      <c r="N59" t="s">
        <v>159</v>
      </c>
      <c r="P59">
        <v>2</v>
      </c>
      <c r="Q59">
        <v>24</v>
      </c>
      <c r="BB59">
        <v>503</v>
      </c>
      <c r="BC59">
        <v>503</v>
      </c>
    </row>
    <row r="60" spans="1:93" x14ac:dyDescent="0.25">
      <c r="A60" t="s">
        <v>100</v>
      </c>
      <c r="B60" t="s">
        <v>166</v>
      </c>
      <c r="C60" t="s">
        <v>138</v>
      </c>
      <c r="D60" t="s">
        <v>157</v>
      </c>
      <c r="E60">
        <v>2</v>
      </c>
      <c r="F60" t="s">
        <v>146</v>
      </c>
      <c r="G60" t="s">
        <v>147</v>
      </c>
      <c r="H60">
        <v>1</v>
      </c>
      <c r="I60">
        <v>1</v>
      </c>
      <c r="J60">
        <v>1</v>
      </c>
      <c r="K60">
        <v>1</v>
      </c>
      <c r="N60" t="s">
        <v>303</v>
      </c>
      <c r="P60">
        <v>2</v>
      </c>
      <c r="Q60">
        <v>24</v>
      </c>
      <c r="AH60">
        <v>503</v>
      </c>
      <c r="AI60">
        <v>503</v>
      </c>
    </row>
    <row r="61" spans="1:93" x14ac:dyDescent="0.25">
      <c r="A61" t="s">
        <v>100</v>
      </c>
      <c r="B61" t="s">
        <v>166</v>
      </c>
      <c r="C61" t="s">
        <v>138</v>
      </c>
      <c r="D61" t="s">
        <v>157</v>
      </c>
      <c r="E61">
        <v>2</v>
      </c>
      <c r="F61" t="s">
        <v>134</v>
      </c>
      <c r="G61" t="s">
        <v>135</v>
      </c>
      <c r="H61">
        <v>1</v>
      </c>
      <c r="I61">
        <v>1</v>
      </c>
      <c r="J61">
        <v>1</v>
      </c>
      <c r="K61">
        <v>1</v>
      </c>
      <c r="N61" t="s">
        <v>501</v>
      </c>
      <c r="P61">
        <v>2</v>
      </c>
      <c r="Q61">
        <v>24</v>
      </c>
      <c r="BN61">
        <v>503</v>
      </c>
      <c r="BO61">
        <v>503</v>
      </c>
    </row>
    <row r="62" spans="1:93" x14ac:dyDescent="0.25">
      <c r="A62" t="s">
        <v>100</v>
      </c>
      <c r="B62" t="s">
        <v>166</v>
      </c>
      <c r="C62" t="s">
        <v>138</v>
      </c>
      <c r="D62" t="s">
        <v>157</v>
      </c>
      <c r="E62">
        <v>2</v>
      </c>
      <c r="F62" t="s">
        <v>129</v>
      </c>
      <c r="G62" t="s">
        <v>130</v>
      </c>
      <c r="H62">
        <v>1</v>
      </c>
      <c r="I62">
        <v>1</v>
      </c>
      <c r="J62">
        <v>1</v>
      </c>
      <c r="K62">
        <v>1</v>
      </c>
      <c r="N62" t="s">
        <v>131</v>
      </c>
      <c r="P62">
        <v>2</v>
      </c>
      <c r="Q62">
        <v>24</v>
      </c>
      <c r="AX62">
        <v>503</v>
      </c>
      <c r="AY62">
        <v>503</v>
      </c>
    </row>
    <row r="63" spans="1:93" x14ac:dyDescent="0.25">
      <c r="A63" t="s">
        <v>100</v>
      </c>
      <c r="B63" t="s">
        <v>166</v>
      </c>
      <c r="C63" t="s">
        <v>138</v>
      </c>
      <c r="D63" t="s">
        <v>157</v>
      </c>
      <c r="E63">
        <v>2</v>
      </c>
      <c r="F63" t="s">
        <v>112</v>
      </c>
      <c r="G63" t="s">
        <v>113</v>
      </c>
      <c r="I63">
        <v>1</v>
      </c>
      <c r="N63" t="s">
        <v>114</v>
      </c>
      <c r="P63">
        <v>2</v>
      </c>
      <c r="Q63">
        <v>24</v>
      </c>
      <c r="CD63">
        <v>503</v>
      </c>
      <c r="CE63">
        <v>503</v>
      </c>
    </row>
    <row r="64" spans="1:93" x14ac:dyDescent="0.25">
      <c r="A64" t="s">
        <v>100</v>
      </c>
      <c r="B64" t="s">
        <v>169</v>
      </c>
      <c r="C64" t="s">
        <v>138</v>
      </c>
      <c r="D64" t="s">
        <v>170</v>
      </c>
      <c r="E64">
        <v>1</v>
      </c>
      <c r="F64" t="s">
        <v>171</v>
      </c>
      <c r="G64" t="s">
        <v>172</v>
      </c>
      <c r="N64" t="s">
        <v>173</v>
      </c>
      <c r="P64">
        <v>0</v>
      </c>
      <c r="Q64">
        <v>0</v>
      </c>
    </row>
    <row r="65" spans="1:105" x14ac:dyDescent="0.25">
      <c r="A65" t="s">
        <v>100</v>
      </c>
      <c r="B65" t="s">
        <v>169</v>
      </c>
      <c r="C65" t="s">
        <v>138</v>
      </c>
      <c r="D65" t="s">
        <v>170</v>
      </c>
      <c r="E65">
        <v>1</v>
      </c>
      <c r="F65" t="s">
        <v>167</v>
      </c>
      <c r="G65" t="s">
        <v>168</v>
      </c>
      <c r="H65">
        <v>1</v>
      </c>
      <c r="I65">
        <v>1</v>
      </c>
      <c r="J65">
        <v>1</v>
      </c>
      <c r="K65">
        <v>1</v>
      </c>
      <c r="N65" t="s">
        <v>173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25">
      <c r="A66" t="s">
        <v>100</v>
      </c>
      <c r="B66" t="s">
        <v>169</v>
      </c>
      <c r="C66" t="s">
        <v>138</v>
      </c>
      <c r="D66" t="s">
        <v>170</v>
      </c>
      <c r="E66">
        <v>1</v>
      </c>
      <c r="F66" t="s">
        <v>154</v>
      </c>
      <c r="G66" t="s">
        <v>155</v>
      </c>
      <c r="H66">
        <v>1</v>
      </c>
      <c r="I66">
        <v>1</v>
      </c>
      <c r="J66">
        <v>1</v>
      </c>
      <c r="K66">
        <v>1</v>
      </c>
      <c r="N66" t="s">
        <v>173</v>
      </c>
      <c r="P66">
        <v>2</v>
      </c>
      <c r="Q66">
        <v>24</v>
      </c>
      <c r="BL66">
        <v>504</v>
      </c>
      <c r="BM66">
        <v>504</v>
      </c>
    </row>
    <row r="67" spans="1:105" x14ac:dyDescent="0.25">
      <c r="A67" t="s">
        <v>100</v>
      </c>
      <c r="B67" t="s">
        <v>169</v>
      </c>
      <c r="C67" t="s">
        <v>138</v>
      </c>
      <c r="D67" t="s">
        <v>170</v>
      </c>
      <c r="E67">
        <v>1</v>
      </c>
      <c r="F67" t="s">
        <v>134</v>
      </c>
      <c r="G67" t="s">
        <v>135</v>
      </c>
      <c r="H67">
        <v>1</v>
      </c>
      <c r="I67">
        <v>1</v>
      </c>
      <c r="J67">
        <v>1</v>
      </c>
      <c r="K67">
        <v>1</v>
      </c>
      <c r="N67" t="s">
        <v>501</v>
      </c>
      <c r="P67">
        <v>2</v>
      </c>
      <c r="Q67">
        <v>24</v>
      </c>
      <c r="CV67">
        <v>504</v>
      </c>
      <c r="CW67">
        <v>504</v>
      </c>
    </row>
    <row r="68" spans="1:105" x14ac:dyDescent="0.25">
      <c r="A68" t="s">
        <v>100</v>
      </c>
      <c r="B68" t="s">
        <v>169</v>
      </c>
      <c r="C68" t="s">
        <v>138</v>
      </c>
      <c r="D68" t="s">
        <v>170</v>
      </c>
      <c r="E68">
        <v>1</v>
      </c>
      <c r="F68" t="s">
        <v>129</v>
      </c>
      <c r="G68" t="s">
        <v>130</v>
      </c>
      <c r="H68">
        <v>1</v>
      </c>
      <c r="I68">
        <v>1</v>
      </c>
      <c r="J68">
        <v>1</v>
      </c>
      <c r="K68">
        <v>1</v>
      </c>
      <c r="N68" t="s">
        <v>479</v>
      </c>
      <c r="P68">
        <v>2</v>
      </c>
      <c r="Q68">
        <v>24</v>
      </c>
      <c r="CX68">
        <v>504</v>
      </c>
      <c r="CY68">
        <v>504</v>
      </c>
    </row>
    <row r="69" spans="1:105" x14ac:dyDescent="0.25">
      <c r="A69" t="s">
        <v>100</v>
      </c>
      <c r="B69" t="s">
        <v>169</v>
      </c>
      <c r="C69" t="s">
        <v>138</v>
      </c>
      <c r="D69" t="s">
        <v>170</v>
      </c>
      <c r="E69">
        <v>1</v>
      </c>
      <c r="F69" t="s">
        <v>112</v>
      </c>
      <c r="G69" t="s">
        <v>113</v>
      </c>
      <c r="H69">
        <v>1</v>
      </c>
      <c r="N69" t="s">
        <v>114</v>
      </c>
      <c r="P69">
        <v>2</v>
      </c>
      <c r="Q69">
        <v>24</v>
      </c>
      <c r="BJ69">
        <v>504</v>
      </c>
      <c r="BK69">
        <v>504</v>
      </c>
    </row>
    <row r="70" spans="1:105" x14ac:dyDescent="0.25">
      <c r="A70" t="s">
        <v>100</v>
      </c>
      <c r="B70" t="s">
        <v>174</v>
      </c>
      <c r="C70" t="s">
        <v>138</v>
      </c>
      <c r="D70" t="s">
        <v>139</v>
      </c>
      <c r="E70">
        <v>1</v>
      </c>
      <c r="F70" t="s">
        <v>171</v>
      </c>
      <c r="G70" t="s">
        <v>172</v>
      </c>
      <c r="H70">
        <v>1</v>
      </c>
      <c r="I70">
        <v>1</v>
      </c>
      <c r="J70">
        <v>1</v>
      </c>
      <c r="K70">
        <v>1</v>
      </c>
      <c r="N70" t="s">
        <v>139</v>
      </c>
      <c r="P70">
        <v>0</v>
      </c>
      <c r="Q70">
        <v>0</v>
      </c>
    </row>
    <row r="71" spans="1:105" x14ac:dyDescent="0.25">
      <c r="A71" t="s">
        <v>100</v>
      </c>
      <c r="B71" t="s">
        <v>174</v>
      </c>
      <c r="C71" t="s">
        <v>138</v>
      </c>
      <c r="D71" t="s">
        <v>139</v>
      </c>
      <c r="E71">
        <v>1</v>
      </c>
      <c r="F71" t="s">
        <v>167</v>
      </c>
      <c r="G71" t="s">
        <v>168</v>
      </c>
      <c r="H71">
        <v>1</v>
      </c>
      <c r="I71">
        <v>1</v>
      </c>
      <c r="J71">
        <v>1</v>
      </c>
      <c r="K71">
        <v>1</v>
      </c>
      <c r="N71" t="s">
        <v>139</v>
      </c>
      <c r="P71">
        <v>24</v>
      </c>
      <c r="Q71">
        <v>288</v>
      </c>
      <c r="R71" t="s">
        <v>485</v>
      </c>
      <c r="S71" t="s">
        <v>485</v>
      </c>
      <c r="T71" t="s">
        <v>485</v>
      </c>
      <c r="U71" t="s">
        <v>485</v>
      </c>
      <c r="AH71" t="s">
        <v>485</v>
      </c>
      <c r="AI71" t="s">
        <v>485</v>
      </c>
      <c r="AJ71" t="s">
        <v>485</v>
      </c>
      <c r="AK71" t="s">
        <v>485</v>
      </c>
      <c r="AL71" t="s">
        <v>485</v>
      </c>
      <c r="AM71" t="s">
        <v>485</v>
      </c>
      <c r="AX71" t="s">
        <v>485</v>
      </c>
      <c r="AY71" t="s">
        <v>485</v>
      </c>
      <c r="AZ71" t="s">
        <v>485</v>
      </c>
      <c r="BA71" t="s">
        <v>485</v>
      </c>
      <c r="BB71" t="s">
        <v>485</v>
      </c>
      <c r="BC71" t="s">
        <v>485</v>
      </c>
      <c r="BN71" t="s">
        <v>485</v>
      </c>
      <c r="BO71" t="s">
        <v>485</v>
      </c>
      <c r="BP71" t="s">
        <v>485</v>
      </c>
      <c r="BQ71" t="s">
        <v>485</v>
      </c>
      <c r="CD71" t="s">
        <v>485</v>
      </c>
      <c r="CE71" t="s">
        <v>485</v>
      </c>
      <c r="CF71" t="s">
        <v>485</v>
      </c>
      <c r="CG71" t="s">
        <v>485</v>
      </c>
    </row>
    <row r="72" spans="1:105" x14ac:dyDescent="0.25">
      <c r="A72" t="s">
        <v>100</v>
      </c>
      <c r="B72" t="s">
        <v>174</v>
      </c>
      <c r="C72" t="s">
        <v>138</v>
      </c>
      <c r="D72" t="s">
        <v>139</v>
      </c>
      <c r="E72">
        <v>1</v>
      </c>
      <c r="F72" t="s">
        <v>154</v>
      </c>
      <c r="G72" t="s">
        <v>155</v>
      </c>
      <c r="H72">
        <v>1</v>
      </c>
      <c r="I72">
        <v>1</v>
      </c>
      <c r="J72">
        <v>1</v>
      </c>
      <c r="K72">
        <v>1</v>
      </c>
      <c r="N72" t="s">
        <v>139</v>
      </c>
      <c r="P72">
        <v>2</v>
      </c>
      <c r="Q72">
        <v>24</v>
      </c>
      <c r="BR72" t="s">
        <v>485</v>
      </c>
      <c r="BS72" t="s">
        <v>485</v>
      </c>
    </row>
    <row r="73" spans="1:105" x14ac:dyDescent="0.25">
      <c r="A73" t="s">
        <v>100</v>
      </c>
      <c r="B73" t="s">
        <v>174</v>
      </c>
      <c r="C73" t="s">
        <v>138</v>
      </c>
      <c r="D73" t="s">
        <v>139</v>
      </c>
      <c r="E73">
        <v>1</v>
      </c>
      <c r="F73" t="s">
        <v>160</v>
      </c>
      <c r="G73" t="s">
        <v>161</v>
      </c>
      <c r="H73">
        <v>1</v>
      </c>
      <c r="I73">
        <v>1</v>
      </c>
      <c r="J73">
        <v>1</v>
      </c>
      <c r="K73">
        <v>1</v>
      </c>
      <c r="N73" t="s">
        <v>139</v>
      </c>
      <c r="P73">
        <v>2</v>
      </c>
      <c r="Q73">
        <v>24</v>
      </c>
      <c r="CH73" t="s">
        <v>485</v>
      </c>
      <c r="CI73" t="s">
        <v>485</v>
      </c>
    </row>
    <row r="74" spans="1:105" x14ac:dyDescent="0.25">
      <c r="A74" t="s">
        <v>100</v>
      </c>
      <c r="B74" t="s">
        <v>174</v>
      </c>
      <c r="C74" t="s">
        <v>138</v>
      </c>
      <c r="D74" t="s">
        <v>139</v>
      </c>
      <c r="E74">
        <v>1</v>
      </c>
      <c r="F74" t="s">
        <v>112</v>
      </c>
      <c r="G74" t="s">
        <v>113</v>
      </c>
      <c r="H74">
        <v>1</v>
      </c>
      <c r="N74" t="s">
        <v>124</v>
      </c>
      <c r="P74">
        <v>2</v>
      </c>
      <c r="Q74">
        <v>24</v>
      </c>
      <c r="V74" t="s">
        <v>485</v>
      </c>
      <c r="W74" t="s">
        <v>485</v>
      </c>
    </row>
    <row r="75" spans="1:105" x14ac:dyDescent="0.25">
      <c r="A75" t="s">
        <v>100</v>
      </c>
      <c r="B75" t="s">
        <v>175</v>
      </c>
      <c r="C75" t="s">
        <v>138</v>
      </c>
      <c r="D75" t="s">
        <v>150</v>
      </c>
      <c r="E75">
        <v>1</v>
      </c>
      <c r="F75" t="s">
        <v>171</v>
      </c>
      <c r="G75" t="s">
        <v>172</v>
      </c>
      <c r="H75">
        <v>1</v>
      </c>
      <c r="I75">
        <v>1</v>
      </c>
      <c r="J75">
        <v>1</v>
      </c>
      <c r="K75">
        <v>1</v>
      </c>
      <c r="N75" t="s">
        <v>150</v>
      </c>
      <c r="P75">
        <v>0</v>
      </c>
      <c r="Q75">
        <v>0</v>
      </c>
    </row>
    <row r="76" spans="1:105" x14ac:dyDescent="0.25">
      <c r="A76" t="s">
        <v>100</v>
      </c>
      <c r="B76" t="s">
        <v>175</v>
      </c>
      <c r="C76" t="s">
        <v>138</v>
      </c>
      <c r="D76" t="s">
        <v>150</v>
      </c>
      <c r="E76">
        <v>1</v>
      </c>
      <c r="F76" t="s">
        <v>167</v>
      </c>
      <c r="G76" t="s">
        <v>168</v>
      </c>
      <c r="H76">
        <v>1</v>
      </c>
      <c r="I76">
        <v>1</v>
      </c>
      <c r="J76">
        <v>1</v>
      </c>
      <c r="K76">
        <v>1</v>
      </c>
      <c r="N76" t="s">
        <v>150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25">
      <c r="A77" t="s">
        <v>100</v>
      </c>
      <c r="B77" t="s">
        <v>175</v>
      </c>
      <c r="C77" t="s">
        <v>138</v>
      </c>
      <c r="D77" t="s">
        <v>150</v>
      </c>
      <c r="E77">
        <v>1</v>
      </c>
      <c r="F77" t="s">
        <v>154</v>
      </c>
      <c r="G77" t="s">
        <v>155</v>
      </c>
      <c r="H77">
        <v>1</v>
      </c>
      <c r="I77">
        <v>1</v>
      </c>
      <c r="J77">
        <v>1</v>
      </c>
      <c r="K77">
        <v>1</v>
      </c>
      <c r="N77" t="s">
        <v>150</v>
      </c>
      <c r="P77">
        <v>2</v>
      </c>
      <c r="Q77">
        <v>24</v>
      </c>
      <c r="CL77">
        <v>303</v>
      </c>
      <c r="CM77">
        <v>303</v>
      </c>
    </row>
    <row r="78" spans="1:105" x14ac:dyDescent="0.25">
      <c r="A78" t="s">
        <v>100</v>
      </c>
      <c r="B78" t="s">
        <v>175</v>
      </c>
      <c r="C78" t="s">
        <v>138</v>
      </c>
      <c r="D78" t="s">
        <v>150</v>
      </c>
      <c r="E78">
        <v>1</v>
      </c>
      <c r="F78" t="s">
        <v>160</v>
      </c>
      <c r="G78" t="s">
        <v>161</v>
      </c>
      <c r="H78">
        <v>1</v>
      </c>
      <c r="I78">
        <v>1</v>
      </c>
      <c r="J78">
        <v>1</v>
      </c>
      <c r="K78">
        <v>1</v>
      </c>
      <c r="N78" t="s">
        <v>150</v>
      </c>
      <c r="P78">
        <v>2</v>
      </c>
      <c r="Q78">
        <v>24</v>
      </c>
      <c r="AB78">
        <v>303</v>
      </c>
      <c r="AC78">
        <v>303</v>
      </c>
    </row>
    <row r="79" spans="1:105" x14ac:dyDescent="0.25">
      <c r="A79" t="s">
        <v>100</v>
      </c>
      <c r="B79" t="s">
        <v>175</v>
      </c>
      <c r="C79" t="s">
        <v>138</v>
      </c>
      <c r="D79" t="s">
        <v>150</v>
      </c>
      <c r="E79">
        <v>1</v>
      </c>
      <c r="F79" t="s">
        <v>112</v>
      </c>
      <c r="G79" t="s">
        <v>113</v>
      </c>
      <c r="H79">
        <v>1</v>
      </c>
      <c r="N79" t="s">
        <v>152</v>
      </c>
      <c r="P79">
        <v>2</v>
      </c>
      <c r="Q79">
        <v>24</v>
      </c>
      <c r="AN79">
        <v>303</v>
      </c>
      <c r="AO79">
        <v>303</v>
      </c>
    </row>
    <row r="80" spans="1:105" x14ac:dyDescent="0.25">
      <c r="A80" t="s">
        <v>100</v>
      </c>
      <c r="B80" t="s">
        <v>482</v>
      </c>
      <c r="C80" t="s">
        <v>102</v>
      </c>
      <c r="D80" t="s">
        <v>165</v>
      </c>
      <c r="E80">
        <v>1</v>
      </c>
      <c r="F80" t="s">
        <v>171</v>
      </c>
      <c r="G80" t="s">
        <v>172</v>
      </c>
      <c r="H80">
        <v>1</v>
      </c>
      <c r="I80">
        <v>1</v>
      </c>
      <c r="J80">
        <v>1</v>
      </c>
      <c r="K80">
        <v>1</v>
      </c>
      <c r="N80" t="s">
        <v>165</v>
      </c>
      <c r="P80">
        <v>0</v>
      </c>
      <c r="Q80">
        <v>0</v>
      </c>
    </row>
    <row r="81" spans="1:93" x14ac:dyDescent="0.25">
      <c r="A81" t="s">
        <v>100</v>
      </c>
      <c r="B81" t="s">
        <v>482</v>
      </c>
      <c r="C81" t="s">
        <v>102</v>
      </c>
      <c r="D81" t="s">
        <v>165</v>
      </c>
      <c r="E81">
        <v>1</v>
      </c>
      <c r="F81" t="s">
        <v>176</v>
      </c>
      <c r="G81" t="s">
        <v>177</v>
      </c>
      <c r="H81">
        <v>1</v>
      </c>
      <c r="I81">
        <v>1</v>
      </c>
      <c r="J81">
        <v>1</v>
      </c>
      <c r="K81">
        <v>1</v>
      </c>
      <c r="N81" t="s">
        <v>165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25">
      <c r="A82" t="s">
        <v>100</v>
      </c>
      <c r="B82" t="s">
        <v>482</v>
      </c>
      <c r="C82" t="s">
        <v>102</v>
      </c>
      <c r="D82" t="s">
        <v>165</v>
      </c>
      <c r="E82">
        <v>1</v>
      </c>
      <c r="F82" t="s">
        <v>112</v>
      </c>
      <c r="G82" t="s">
        <v>113</v>
      </c>
      <c r="H82">
        <v>1</v>
      </c>
      <c r="N82" t="s">
        <v>152</v>
      </c>
      <c r="P82">
        <v>2</v>
      </c>
      <c r="Q82">
        <v>24</v>
      </c>
      <c r="BP82">
        <v>504</v>
      </c>
      <c r="BQ82">
        <v>504</v>
      </c>
    </row>
    <row r="83" spans="1:93" x14ac:dyDescent="0.25">
      <c r="A83" t="s">
        <v>100</v>
      </c>
      <c r="B83" t="s">
        <v>482</v>
      </c>
      <c r="C83" t="s">
        <v>102</v>
      </c>
      <c r="D83" t="s">
        <v>165</v>
      </c>
      <c r="E83">
        <v>1</v>
      </c>
      <c r="F83" t="s">
        <v>178</v>
      </c>
      <c r="G83" t="s">
        <v>179</v>
      </c>
      <c r="H83">
        <v>1</v>
      </c>
      <c r="I83">
        <v>1</v>
      </c>
      <c r="J83">
        <v>1</v>
      </c>
      <c r="K83">
        <v>1</v>
      </c>
      <c r="N83" t="s">
        <v>180</v>
      </c>
      <c r="P83">
        <v>2</v>
      </c>
      <c r="Q83">
        <v>24</v>
      </c>
      <c r="CF83">
        <v>504</v>
      </c>
      <c r="CG83">
        <v>504</v>
      </c>
    </row>
    <row r="84" spans="1:93" x14ac:dyDescent="0.25">
      <c r="A84" t="s">
        <v>100</v>
      </c>
      <c r="B84" t="s">
        <v>483</v>
      </c>
      <c r="C84" t="s">
        <v>102</v>
      </c>
      <c r="D84" t="s">
        <v>117</v>
      </c>
      <c r="E84">
        <v>1</v>
      </c>
      <c r="F84" t="s">
        <v>171</v>
      </c>
      <c r="G84" t="s">
        <v>172</v>
      </c>
      <c r="N84" t="s">
        <v>117</v>
      </c>
      <c r="P84">
        <v>0</v>
      </c>
      <c r="Q84">
        <v>0</v>
      </c>
    </row>
    <row r="85" spans="1:93" x14ac:dyDescent="0.25">
      <c r="A85" t="s">
        <v>100</v>
      </c>
      <c r="B85" t="s">
        <v>483</v>
      </c>
      <c r="C85" t="s">
        <v>102</v>
      </c>
      <c r="D85" t="s">
        <v>117</v>
      </c>
      <c r="E85">
        <v>1</v>
      </c>
      <c r="F85" t="s">
        <v>176</v>
      </c>
      <c r="G85" t="s">
        <v>177</v>
      </c>
      <c r="H85">
        <v>1</v>
      </c>
      <c r="I85">
        <v>1</v>
      </c>
      <c r="J85">
        <v>1</v>
      </c>
      <c r="K85">
        <v>1</v>
      </c>
      <c r="N85" t="s">
        <v>117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25">
      <c r="A86" t="s">
        <v>100</v>
      </c>
      <c r="B86" t="s">
        <v>483</v>
      </c>
      <c r="C86" t="s">
        <v>102</v>
      </c>
      <c r="D86" t="s">
        <v>117</v>
      </c>
      <c r="E86">
        <v>1</v>
      </c>
      <c r="F86" t="s">
        <v>178</v>
      </c>
      <c r="G86" t="s">
        <v>179</v>
      </c>
      <c r="H86">
        <v>1</v>
      </c>
      <c r="I86">
        <v>1</v>
      </c>
      <c r="J86">
        <v>1</v>
      </c>
      <c r="K86">
        <v>1</v>
      </c>
      <c r="N86" t="s">
        <v>180</v>
      </c>
      <c r="P86">
        <v>2</v>
      </c>
      <c r="Q86">
        <v>24</v>
      </c>
      <c r="AP86">
        <v>505</v>
      </c>
      <c r="AQ86">
        <v>505</v>
      </c>
    </row>
    <row r="87" spans="1:93" x14ac:dyDescent="0.25">
      <c r="A87" t="s">
        <v>100</v>
      </c>
      <c r="B87" t="s">
        <v>483</v>
      </c>
      <c r="C87" t="s">
        <v>102</v>
      </c>
      <c r="D87" t="s">
        <v>117</v>
      </c>
      <c r="E87">
        <v>1</v>
      </c>
      <c r="F87" t="s">
        <v>112</v>
      </c>
      <c r="G87" t="s">
        <v>113</v>
      </c>
      <c r="H87">
        <v>1</v>
      </c>
      <c r="N87" t="s">
        <v>500</v>
      </c>
      <c r="P87">
        <v>2</v>
      </c>
      <c r="Q87">
        <v>24</v>
      </c>
      <c r="Z87">
        <v>505</v>
      </c>
      <c r="AA87">
        <v>505</v>
      </c>
    </row>
    <row r="88" spans="1:93" x14ac:dyDescent="0.25">
      <c r="A88" t="s">
        <v>181</v>
      </c>
      <c r="B88" t="s">
        <v>182</v>
      </c>
      <c r="C88" t="s">
        <v>183</v>
      </c>
      <c r="D88" t="s">
        <v>184</v>
      </c>
      <c r="E88">
        <v>7</v>
      </c>
      <c r="F88" t="s">
        <v>178</v>
      </c>
      <c r="G88" t="s">
        <v>185</v>
      </c>
      <c r="H88">
        <v>1</v>
      </c>
      <c r="N88" t="s">
        <v>186</v>
      </c>
      <c r="O88" t="s">
        <v>185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25">
      <c r="A89" t="s">
        <v>181</v>
      </c>
      <c r="B89" t="s">
        <v>182</v>
      </c>
      <c r="C89" t="s">
        <v>183</v>
      </c>
      <c r="D89" t="s">
        <v>184</v>
      </c>
      <c r="E89">
        <v>7</v>
      </c>
      <c r="F89" t="s">
        <v>146</v>
      </c>
      <c r="G89" t="s">
        <v>187</v>
      </c>
      <c r="K89">
        <v>1</v>
      </c>
      <c r="N89" t="s">
        <v>184</v>
      </c>
      <c r="O89" t="s">
        <v>187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25">
      <c r="A90" t="s">
        <v>181</v>
      </c>
      <c r="B90" t="s">
        <v>182</v>
      </c>
      <c r="C90" t="s">
        <v>183</v>
      </c>
      <c r="D90" t="s">
        <v>184</v>
      </c>
      <c r="E90">
        <v>7</v>
      </c>
      <c r="F90" t="s">
        <v>121</v>
      </c>
      <c r="G90" t="s">
        <v>188</v>
      </c>
      <c r="L90">
        <v>1</v>
      </c>
      <c r="N90" t="s">
        <v>189</v>
      </c>
      <c r="O90" t="s">
        <v>188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25">
      <c r="A91" t="s">
        <v>181</v>
      </c>
      <c r="B91" t="s">
        <v>182</v>
      </c>
      <c r="C91" t="s">
        <v>183</v>
      </c>
      <c r="D91" t="s">
        <v>184</v>
      </c>
      <c r="E91">
        <v>7</v>
      </c>
      <c r="F91" t="s">
        <v>143</v>
      </c>
      <c r="G91" t="s">
        <v>190</v>
      </c>
      <c r="J91">
        <v>1</v>
      </c>
      <c r="N91" t="s">
        <v>189</v>
      </c>
      <c r="O91" t="s">
        <v>190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25">
      <c r="A92" t="s">
        <v>181</v>
      </c>
      <c r="B92" t="s">
        <v>182</v>
      </c>
      <c r="C92" t="s">
        <v>183</v>
      </c>
      <c r="D92" t="s">
        <v>184</v>
      </c>
      <c r="E92">
        <v>7</v>
      </c>
      <c r="F92" t="s">
        <v>191</v>
      </c>
      <c r="G92" t="s">
        <v>192</v>
      </c>
      <c r="M92">
        <v>1</v>
      </c>
      <c r="N92" t="s">
        <v>114</v>
      </c>
      <c r="O92" t="s">
        <v>192</v>
      </c>
      <c r="P92">
        <v>2</v>
      </c>
      <c r="Q92">
        <v>24</v>
      </c>
      <c r="CJ92">
        <v>703</v>
      </c>
      <c r="CK92">
        <v>703</v>
      </c>
    </row>
    <row r="93" spans="1:93" x14ac:dyDescent="0.25">
      <c r="A93" t="s">
        <v>181</v>
      </c>
      <c r="B93" t="s">
        <v>193</v>
      </c>
      <c r="C93" t="s">
        <v>183</v>
      </c>
      <c r="D93" t="s">
        <v>186</v>
      </c>
      <c r="E93">
        <v>7</v>
      </c>
      <c r="F93" t="s">
        <v>146</v>
      </c>
      <c r="G93" t="s">
        <v>187</v>
      </c>
      <c r="K93">
        <v>1</v>
      </c>
      <c r="N93" t="s">
        <v>194</v>
      </c>
      <c r="O93" t="s">
        <v>187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25">
      <c r="A94" t="s">
        <v>181</v>
      </c>
      <c r="B94" t="s">
        <v>193</v>
      </c>
      <c r="C94" t="s">
        <v>183</v>
      </c>
      <c r="D94" t="s">
        <v>186</v>
      </c>
      <c r="E94">
        <v>7</v>
      </c>
      <c r="F94" t="s">
        <v>146</v>
      </c>
      <c r="G94" t="s">
        <v>187</v>
      </c>
      <c r="K94">
        <v>1</v>
      </c>
      <c r="N94" t="s">
        <v>195</v>
      </c>
      <c r="O94" t="s">
        <v>187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25">
      <c r="A95" t="s">
        <v>181</v>
      </c>
      <c r="B95" t="s">
        <v>193</v>
      </c>
      <c r="C95" t="s">
        <v>183</v>
      </c>
      <c r="D95" t="s">
        <v>186</v>
      </c>
      <c r="E95">
        <v>7</v>
      </c>
      <c r="F95" t="s">
        <v>121</v>
      </c>
      <c r="G95" t="s">
        <v>188</v>
      </c>
      <c r="L95">
        <v>1</v>
      </c>
      <c r="N95" t="s">
        <v>189</v>
      </c>
      <c r="O95" t="s">
        <v>188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25">
      <c r="A96" t="s">
        <v>181</v>
      </c>
      <c r="B96" t="s">
        <v>193</v>
      </c>
      <c r="C96" t="s">
        <v>183</v>
      </c>
      <c r="D96" t="s">
        <v>186</v>
      </c>
      <c r="E96">
        <v>7</v>
      </c>
      <c r="F96" t="s">
        <v>143</v>
      </c>
      <c r="G96" t="s">
        <v>190</v>
      </c>
      <c r="J96">
        <v>1</v>
      </c>
      <c r="N96" t="s">
        <v>189</v>
      </c>
      <c r="O96" t="s">
        <v>190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25">
      <c r="A97" t="s">
        <v>181</v>
      </c>
      <c r="B97" t="s">
        <v>193</v>
      </c>
      <c r="C97" t="s">
        <v>183</v>
      </c>
      <c r="D97" t="s">
        <v>186</v>
      </c>
      <c r="E97">
        <v>7</v>
      </c>
      <c r="F97" t="s">
        <v>178</v>
      </c>
      <c r="G97" t="s">
        <v>185</v>
      </c>
      <c r="H97">
        <v>1</v>
      </c>
      <c r="N97" t="s">
        <v>186</v>
      </c>
      <c r="O97" t="s">
        <v>185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25">
      <c r="A98" t="s">
        <v>181</v>
      </c>
      <c r="B98" t="s">
        <v>193</v>
      </c>
      <c r="C98" t="s">
        <v>183</v>
      </c>
      <c r="D98" t="s">
        <v>186</v>
      </c>
      <c r="E98">
        <v>7</v>
      </c>
      <c r="F98" t="s">
        <v>191</v>
      </c>
      <c r="G98" t="s">
        <v>192</v>
      </c>
      <c r="M98">
        <v>1</v>
      </c>
      <c r="N98" t="s">
        <v>152</v>
      </c>
      <c r="O98" t="s">
        <v>192</v>
      </c>
      <c r="P98">
        <v>2</v>
      </c>
      <c r="Q98">
        <v>24</v>
      </c>
      <c r="CN98">
        <v>806</v>
      </c>
      <c r="CO98">
        <v>806</v>
      </c>
    </row>
    <row r="99" spans="1:93" x14ac:dyDescent="0.25">
      <c r="A99" t="s">
        <v>181</v>
      </c>
      <c r="B99" t="s">
        <v>196</v>
      </c>
      <c r="C99" t="s">
        <v>183</v>
      </c>
      <c r="D99" t="s">
        <v>197</v>
      </c>
      <c r="E99">
        <v>7</v>
      </c>
      <c r="F99" t="s">
        <v>121</v>
      </c>
      <c r="G99" t="s">
        <v>188</v>
      </c>
      <c r="L99">
        <v>1</v>
      </c>
      <c r="N99" t="s">
        <v>198</v>
      </c>
      <c r="O99" t="s">
        <v>188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25">
      <c r="A100" t="s">
        <v>181</v>
      </c>
      <c r="B100" t="s">
        <v>196</v>
      </c>
      <c r="C100" t="s">
        <v>183</v>
      </c>
      <c r="D100" t="s">
        <v>197</v>
      </c>
      <c r="E100">
        <v>7</v>
      </c>
      <c r="F100" t="s">
        <v>143</v>
      </c>
      <c r="G100" t="s">
        <v>190</v>
      </c>
      <c r="J100">
        <v>1</v>
      </c>
      <c r="N100" t="s">
        <v>198</v>
      </c>
      <c r="O100" t="s">
        <v>190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25">
      <c r="A101" t="s">
        <v>181</v>
      </c>
      <c r="B101" t="s">
        <v>196</v>
      </c>
      <c r="C101" t="s">
        <v>183</v>
      </c>
      <c r="D101" t="s">
        <v>197</v>
      </c>
      <c r="E101">
        <v>7</v>
      </c>
      <c r="F101" t="s">
        <v>146</v>
      </c>
      <c r="G101" t="s">
        <v>187</v>
      </c>
      <c r="K101">
        <v>1</v>
      </c>
      <c r="N101" t="s">
        <v>194</v>
      </c>
      <c r="O101" t="s">
        <v>187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25">
      <c r="A102" t="s">
        <v>181</v>
      </c>
      <c r="B102" t="s">
        <v>196</v>
      </c>
      <c r="C102" t="s">
        <v>183</v>
      </c>
      <c r="D102" t="s">
        <v>197</v>
      </c>
      <c r="E102">
        <v>7</v>
      </c>
      <c r="F102" t="s">
        <v>146</v>
      </c>
      <c r="G102" t="s">
        <v>187</v>
      </c>
      <c r="K102">
        <v>1</v>
      </c>
      <c r="N102" t="s">
        <v>199</v>
      </c>
      <c r="O102" t="s">
        <v>187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25">
      <c r="A103" t="s">
        <v>181</v>
      </c>
      <c r="B103" t="s">
        <v>196</v>
      </c>
      <c r="C103" t="s">
        <v>183</v>
      </c>
      <c r="D103" t="s">
        <v>197</v>
      </c>
      <c r="E103">
        <v>7</v>
      </c>
      <c r="F103" t="s">
        <v>178</v>
      </c>
      <c r="G103" t="s">
        <v>185</v>
      </c>
      <c r="H103">
        <v>1</v>
      </c>
      <c r="N103" t="s">
        <v>197</v>
      </c>
      <c r="O103" t="s">
        <v>185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25">
      <c r="A104" t="s">
        <v>181</v>
      </c>
      <c r="B104" t="s">
        <v>196</v>
      </c>
      <c r="C104" t="s">
        <v>183</v>
      </c>
      <c r="D104" t="s">
        <v>197</v>
      </c>
      <c r="E104">
        <v>7</v>
      </c>
      <c r="F104" t="s">
        <v>191</v>
      </c>
      <c r="G104" t="s">
        <v>192</v>
      </c>
      <c r="M104">
        <v>1</v>
      </c>
      <c r="N104" t="s">
        <v>500</v>
      </c>
      <c r="O104" t="s">
        <v>192</v>
      </c>
      <c r="P104">
        <v>2</v>
      </c>
      <c r="Q104">
        <v>24</v>
      </c>
      <c r="CF104">
        <v>705</v>
      </c>
      <c r="CG104">
        <v>705</v>
      </c>
    </row>
    <row r="105" spans="1:93" x14ac:dyDescent="0.25">
      <c r="A105" t="s">
        <v>181</v>
      </c>
      <c r="B105" t="s">
        <v>200</v>
      </c>
      <c r="C105" t="s">
        <v>183</v>
      </c>
      <c r="D105" t="s">
        <v>199</v>
      </c>
      <c r="E105">
        <v>7</v>
      </c>
      <c r="F105" t="s">
        <v>178</v>
      </c>
      <c r="G105" t="s">
        <v>185</v>
      </c>
      <c r="H105">
        <v>1</v>
      </c>
      <c r="N105" t="s">
        <v>197</v>
      </c>
      <c r="O105" t="s">
        <v>185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25">
      <c r="A106" t="s">
        <v>181</v>
      </c>
      <c r="B106" t="s">
        <v>200</v>
      </c>
      <c r="C106" t="s">
        <v>183</v>
      </c>
      <c r="D106" t="s">
        <v>199</v>
      </c>
      <c r="E106">
        <v>7</v>
      </c>
      <c r="F106" t="s">
        <v>146</v>
      </c>
      <c r="G106" t="s">
        <v>187</v>
      </c>
      <c r="K106">
        <v>1</v>
      </c>
      <c r="N106" t="s">
        <v>199</v>
      </c>
      <c r="O106" t="s">
        <v>187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25">
      <c r="A107" t="s">
        <v>181</v>
      </c>
      <c r="B107" t="s">
        <v>200</v>
      </c>
      <c r="C107" t="s">
        <v>183</v>
      </c>
      <c r="D107" t="s">
        <v>199</v>
      </c>
      <c r="E107">
        <v>7</v>
      </c>
      <c r="F107" t="s">
        <v>146</v>
      </c>
      <c r="G107" t="s">
        <v>187</v>
      </c>
      <c r="K107">
        <v>1</v>
      </c>
      <c r="N107" t="s">
        <v>194</v>
      </c>
      <c r="O107" t="s">
        <v>187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25">
      <c r="A108" t="s">
        <v>181</v>
      </c>
      <c r="B108" t="s">
        <v>200</v>
      </c>
      <c r="C108" t="s">
        <v>183</v>
      </c>
      <c r="D108" t="s">
        <v>199</v>
      </c>
      <c r="E108">
        <v>7</v>
      </c>
      <c r="F108" t="s">
        <v>121</v>
      </c>
      <c r="G108" t="s">
        <v>188</v>
      </c>
      <c r="L108">
        <v>1</v>
      </c>
      <c r="N108" t="s">
        <v>198</v>
      </c>
      <c r="O108" t="s">
        <v>188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25">
      <c r="A109" t="s">
        <v>181</v>
      </c>
      <c r="B109" t="s">
        <v>200</v>
      </c>
      <c r="C109" t="s">
        <v>183</v>
      </c>
      <c r="D109" t="s">
        <v>199</v>
      </c>
      <c r="E109">
        <v>7</v>
      </c>
      <c r="F109" t="s">
        <v>143</v>
      </c>
      <c r="G109" t="s">
        <v>190</v>
      </c>
      <c r="J109">
        <v>1</v>
      </c>
      <c r="N109" t="s">
        <v>198</v>
      </c>
      <c r="O109" t="s">
        <v>190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25">
      <c r="A110" t="s">
        <v>181</v>
      </c>
      <c r="B110" t="s">
        <v>200</v>
      </c>
      <c r="C110" t="s">
        <v>183</v>
      </c>
      <c r="D110" t="s">
        <v>199</v>
      </c>
      <c r="E110">
        <v>7</v>
      </c>
      <c r="F110" t="s">
        <v>191</v>
      </c>
      <c r="G110" t="s">
        <v>192</v>
      </c>
      <c r="M110">
        <v>1</v>
      </c>
      <c r="N110" t="s">
        <v>136</v>
      </c>
      <c r="O110" t="s">
        <v>192</v>
      </c>
      <c r="P110">
        <v>2</v>
      </c>
      <c r="Q110">
        <v>24</v>
      </c>
      <c r="AX110">
        <v>801</v>
      </c>
      <c r="AY110">
        <v>801</v>
      </c>
    </row>
    <row r="111" spans="1:93" x14ac:dyDescent="0.25">
      <c r="A111" t="s">
        <v>181</v>
      </c>
      <c r="B111" t="s">
        <v>201</v>
      </c>
      <c r="C111" t="s">
        <v>183</v>
      </c>
      <c r="D111" t="s">
        <v>199</v>
      </c>
      <c r="E111">
        <v>2</v>
      </c>
      <c r="F111" t="s">
        <v>202</v>
      </c>
      <c r="G111" t="s">
        <v>203</v>
      </c>
      <c r="I111">
        <v>1</v>
      </c>
      <c r="J111">
        <v>1</v>
      </c>
      <c r="N111" t="s">
        <v>199</v>
      </c>
      <c r="O111" t="s">
        <v>203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25">
      <c r="A112" t="s">
        <v>181</v>
      </c>
      <c r="B112" t="s">
        <v>201</v>
      </c>
      <c r="C112" t="s">
        <v>183</v>
      </c>
      <c r="D112" t="s">
        <v>199</v>
      </c>
      <c r="E112">
        <v>2</v>
      </c>
      <c r="F112" t="s">
        <v>204</v>
      </c>
      <c r="G112" t="s">
        <v>205</v>
      </c>
      <c r="J112">
        <v>1</v>
      </c>
      <c r="N112" t="s">
        <v>206</v>
      </c>
      <c r="O112" t="s">
        <v>205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25">
      <c r="A113" t="s">
        <v>181</v>
      </c>
      <c r="B113" t="s">
        <v>201</v>
      </c>
      <c r="C113" t="s">
        <v>183</v>
      </c>
      <c r="D113" t="s">
        <v>199</v>
      </c>
      <c r="E113">
        <v>2</v>
      </c>
      <c r="F113" t="s">
        <v>207</v>
      </c>
      <c r="G113" t="s">
        <v>208</v>
      </c>
      <c r="H113">
        <v>1</v>
      </c>
      <c r="N113" t="s">
        <v>209</v>
      </c>
      <c r="O113" t="s">
        <v>208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25">
      <c r="A114" t="s">
        <v>181</v>
      </c>
      <c r="B114" t="s">
        <v>201</v>
      </c>
      <c r="C114" t="s">
        <v>183</v>
      </c>
      <c r="D114" t="s">
        <v>199</v>
      </c>
      <c r="E114">
        <v>2</v>
      </c>
      <c r="F114" t="s">
        <v>210</v>
      </c>
      <c r="G114" t="s">
        <v>211</v>
      </c>
      <c r="H114">
        <v>1</v>
      </c>
      <c r="I114">
        <v>1</v>
      </c>
      <c r="J114">
        <v>1</v>
      </c>
      <c r="K114">
        <v>1</v>
      </c>
      <c r="N114" t="s">
        <v>199</v>
      </c>
      <c r="O114" t="s">
        <v>211</v>
      </c>
      <c r="P114">
        <v>2</v>
      </c>
      <c r="Q114">
        <v>24</v>
      </c>
      <c r="AH114">
        <v>802</v>
      </c>
      <c r="AI114">
        <v>802</v>
      </c>
    </row>
    <row r="115" spans="1:87" x14ac:dyDescent="0.25">
      <c r="A115" t="s">
        <v>181</v>
      </c>
      <c r="B115" t="s">
        <v>201</v>
      </c>
      <c r="C115" t="s">
        <v>183</v>
      </c>
      <c r="D115" t="s">
        <v>199</v>
      </c>
      <c r="E115">
        <v>2</v>
      </c>
      <c r="F115" t="s">
        <v>191</v>
      </c>
      <c r="G115" t="s">
        <v>192</v>
      </c>
      <c r="I115">
        <v>1</v>
      </c>
      <c r="N115" t="s">
        <v>136</v>
      </c>
      <c r="O115" t="s">
        <v>192</v>
      </c>
      <c r="P115">
        <v>2</v>
      </c>
      <c r="Q115">
        <v>24</v>
      </c>
      <c r="AL115">
        <v>802</v>
      </c>
      <c r="AM115">
        <v>802</v>
      </c>
    </row>
    <row r="116" spans="1:87" x14ac:dyDescent="0.25">
      <c r="A116" t="s">
        <v>181</v>
      </c>
      <c r="B116" t="s">
        <v>201</v>
      </c>
      <c r="C116" t="s">
        <v>183</v>
      </c>
      <c r="D116" t="s">
        <v>199</v>
      </c>
      <c r="E116">
        <v>2</v>
      </c>
      <c r="F116" t="s">
        <v>107</v>
      </c>
      <c r="G116" t="s">
        <v>212</v>
      </c>
      <c r="H116">
        <v>1</v>
      </c>
      <c r="I116">
        <v>1</v>
      </c>
      <c r="J116">
        <v>1</v>
      </c>
      <c r="K116">
        <v>1</v>
      </c>
      <c r="N116" t="s">
        <v>501</v>
      </c>
      <c r="O116" t="s">
        <v>212</v>
      </c>
      <c r="P116">
        <v>2</v>
      </c>
      <c r="Q116">
        <v>24</v>
      </c>
      <c r="BP116">
        <v>802</v>
      </c>
      <c r="BQ116">
        <v>802</v>
      </c>
    </row>
    <row r="117" spans="1:87" x14ac:dyDescent="0.25">
      <c r="A117" t="s">
        <v>181</v>
      </c>
      <c r="B117" t="s">
        <v>201</v>
      </c>
      <c r="C117" t="s">
        <v>183</v>
      </c>
      <c r="D117" t="s">
        <v>199</v>
      </c>
      <c r="E117">
        <v>2</v>
      </c>
      <c r="F117" t="s">
        <v>213</v>
      </c>
      <c r="G117" t="s">
        <v>214</v>
      </c>
      <c r="H117">
        <v>1</v>
      </c>
      <c r="I117">
        <v>1</v>
      </c>
      <c r="J117">
        <v>1</v>
      </c>
      <c r="K117">
        <v>1</v>
      </c>
      <c r="N117" t="s">
        <v>206</v>
      </c>
      <c r="O117" t="s">
        <v>214</v>
      </c>
      <c r="P117">
        <v>2</v>
      </c>
      <c r="Q117">
        <v>24</v>
      </c>
      <c r="CD117">
        <v>802</v>
      </c>
      <c r="CE117">
        <v>802</v>
      </c>
    </row>
    <row r="118" spans="1:87" x14ac:dyDescent="0.25">
      <c r="A118" t="s">
        <v>181</v>
      </c>
      <c r="B118" t="s">
        <v>215</v>
      </c>
      <c r="C118" t="s">
        <v>183</v>
      </c>
      <c r="D118" t="s">
        <v>199</v>
      </c>
      <c r="E118">
        <v>2</v>
      </c>
      <c r="F118" t="s">
        <v>202</v>
      </c>
      <c r="G118" t="s">
        <v>203</v>
      </c>
      <c r="I118">
        <v>1</v>
      </c>
      <c r="J118">
        <v>1</v>
      </c>
      <c r="N118" t="s">
        <v>199</v>
      </c>
      <c r="O118" t="s">
        <v>203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25">
      <c r="A119" t="s">
        <v>181</v>
      </c>
      <c r="B119" t="s">
        <v>215</v>
      </c>
      <c r="C119" t="s">
        <v>183</v>
      </c>
      <c r="D119" t="s">
        <v>199</v>
      </c>
      <c r="E119">
        <v>2</v>
      </c>
      <c r="F119" t="s">
        <v>204</v>
      </c>
      <c r="G119" t="s">
        <v>205</v>
      </c>
      <c r="J119">
        <v>1</v>
      </c>
      <c r="N119" t="s">
        <v>184</v>
      </c>
      <c r="O119" t="s">
        <v>205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25">
      <c r="A120" t="s">
        <v>181</v>
      </c>
      <c r="B120" t="s">
        <v>215</v>
      </c>
      <c r="C120" t="s">
        <v>183</v>
      </c>
      <c r="D120" t="s">
        <v>199</v>
      </c>
      <c r="E120">
        <v>2</v>
      </c>
      <c r="F120" t="s">
        <v>207</v>
      </c>
      <c r="G120" t="s">
        <v>208</v>
      </c>
      <c r="H120">
        <v>1</v>
      </c>
      <c r="N120" t="s">
        <v>209</v>
      </c>
      <c r="O120" t="s">
        <v>208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25">
      <c r="A121" t="s">
        <v>181</v>
      </c>
      <c r="B121" t="s">
        <v>215</v>
      </c>
      <c r="C121" t="s">
        <v>183</v>
      </c>
      <c r="D121" t="s">
        <v>199</v>
      </c>
      <c r="E121">
        <v>2</v>
      </c>
      <c r="F121" t="s">
        <v>118</v>
      </c>
      <c r="G121" t="s">
        <v>216</v>
      </c>
      <c r="H121">
        <v>1</v>
      </c>
      <c r="I121">
        <v>1</v>
      </c>
      <c r="J121">
        <v>1</v>
      </c>
      <c r="K121">
        <v>1</v>
      </c>
      <c r="N121" t="s">
        <v>180</v>
      </c>
      <c r="O121" t="s">
        <v>216</v>
      </c>
      <c r="P121">
        <v>2</v>
      </c>
      <c r="Q121">
        <v>24</v>
      </c>
      <c r="AJ121">
        <v>701</v>
      </c>
      <c r="AK121">
        <v>701</v>
      </c>
    </row>
    <row r="122" spans="1:87" x14ac:dyDescent="0.25">
      <c r="A122" t="s">
        <v>181</v>
      </c>
      <c r="B122" t="s">
        <v>215</v>
      </c>
      <c r="C122" t="s">
        <v>183</v>
      </c>
      <c r="D122" t="s">
        <v>199</v>
      </c>
      <c r="E122">
        <v>2</v>
      </c>
      <c r="F122" t="s">
        <v>191</v>
      </c>
      <c r="G122" t="s">
        <v>192</v>
      </c>
      <c r="I122">
        <v>1</v>
      </c>
      <c r="N122" t="s">
        <v>124</v>
      </c>
      <c r="O122" t="s">
        <v>192</v>
      </c>
      <c r="P122">
        <v>2</v>
      </c>
      <c r="Q122">
        <v>24</v>
      </c>
      <c r="CD122">
        <v>701</v>
      </c>
      <c r="CE122">
        <v>701</v>
      </c>
    </row>
    <row r="123" spans="1:87" x14ac:dyDescent="0.25">
      <c r="A123" t="s">
        <v>181</v>
      </c>
      <c r="B123" t="s">
        <v>215</v>
      </c>
      <c r="C123" t="s">
        <v>183</v>
      </c>
      <c r="D123" t="s">
        <v>199</v>
      </c>
      <c r="E123">
        <v>2</v>
      </c>
      <c r="F123" t="s">
        <v>107</v>
      </c>
      <c r="G123" t="s">
        <v>212</v>
      </c>
      <c r="H123">
        <v>1</v>
      </c>
      <c r="I123">
        <v>1</v>
      </c>
      <c r="J123">
        <v>1</v>
      </c>
      <c r="K123">
        <v>1</v>
      </c>
      <c r="N123" t="s">
        <v>303</v>
      </c>
      <c r="O123" t="s">
        <v>212</v>
      </c>
      <c r="P123">
        <v>2</v>
      </c>
      <c r="Q123">
        <v>24</v>
      </c>
      <c r="BB123">
        <v>701</v>
      </c>
      <c r="BC123">
        <v>701</v>
      </c>
    </row>
    <row r="124" spans="1:87" x14ac:dyDescent="0.25">
      <c r="A124" t="s">
        <v>181</v>
      </c>
      <c r="B124" t="s">
        <v>215</v>
      </c>
      <c r="C124" t="s">
        <v>183</v>
      </c>
      <c r="D124" t="s">
        <v>199</v>
      </c>
      <c r="E124">
        <v>2</v>
      </c>
      <c r="F124" t="s">
        <v>213</v>
      </c>
      <c r="G124" t="s">
        <v>214</v>
      </c>
      <c r="H124">
        <v>1</v>
      </c>
      <c r="I124">
        <v>1</v>
      </c>
      <c r="J124">
        <v>1</v>
      </c>
      <c r="K124">
        <v>1</v>
      </c>
      <c r="N124" t="s">
        <v>217</v>
      </c>
      <c r="O124" t="s">
        <v>214</v>
      </c>
      <c r="P124">
        <v>2</v>
      </c>
      <c r="Q124">
        <v>24</v>
      </c>
      <c r="CH124">
        <v>701</v>
      </c>
      <c r="CI124">
        <v>701</v>
      </c>
    </row>
    <row r="125" spans="1:87" x14ac:dyDescent="0.25">
      <c r="A125" t="s">
        <v>181</v>
      </c>
      <c r="B125" t="s">
        <v>218</v>
      </c>
      <c r="C125" t="s">
        <v>183</v>
      </c>
      <c r="D125" t="s">
        <v>219</v>
      </c>
      <c r="E125">
        <v>2</v>
      </c>
      <c r="F125" t="s">
        <v>202</v>
      </c>
      <c r="G125" t="s">
        <v>203</v>
      </c>
      <c r="I125">
        <v>1</v>
      </c>
      <c r="J125">
        <v>1</v>
      </c>
      <c r="N125" t="s">
        <v>219</v>
      </c>
      <c r="O125" t="s">
        <v>203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25">
      <c r="A126" t="s">
        <v>181</v>
      </c>
      <c r="B126" t="s">
        <v>218</v>
      </c>
      <c r="C126" t="s">
        <v>183</v>
      </c>
      <c r="D126" t="s">
        <v>219</v>
      </c>
      <c r="E126">
        <v>2</v>
      </c>
      <c r="F126" t="s">
        <v>204</v>
      </c>
      <c r="G126" t="s">
        <v>205</v>
      </c>
      <c r="J126">
        <v>1</v>
      </c>
      <c r="N126" t="s">
        <v>220</v>
      </c>
      <c r="O126" t="s">
        <v>205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25">
      <c r="A127" t="s">
        <v>181</v>
      </c>
      <c r="B127" t="s">
        <v>218</v>
      </c>
      <c r="C127" t="s">
        <v>183</v>
      </c>
      <c r="D127" t="s">
        <v>219</v>
      </c>
      <c r="E127">
        <v>2</v>
      </c>
      <c r="F127" t="s">
        <v>207</v>
      </c>
      <c r="G127" t="s">
        <v>208</v>
      </c>
      <c r="H127">
        <v>1</v>
      </c>
      <c r="N127" t="s">
        <v>220</v>
      </c>
      <c r="O127" t="s">
        <v>208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25">
      <c r="A128" t="s">
        <v>181</v>
      </c>
      <c r="B128" t="s">
        <v>218</v>
      </c>
      <c r="C128" t="s">
        <v>183</v>
      </c>
      <c r="D128" t="s">
        <v>219</v>
      </c>
      <c r="E128">
        <v>2</v>
      </c>
      <c r="F128" t="s">
        <v>118</v>
      </c>
      <c r="G128" t="s">
        <v>216</v>
      </c>
      <c r="H128">
        <v>1</v>
      </c>
      <c r="I128">
        <v>1</v>
      </c>
      <c r="J128">
        <v>1</v>
      </c>
      <c r="K128">
        <v>1</v>
      </c>
      <c r="N128" t="s">
        <v>180</v>
      </c>
      <c r="O128" t="s">
        <v>216</v>
      </c>
      <c r="P128">
        <v>2</v>
      </c>
      <c r="Q128">
        <v>24</v>
      </c>
      <c r="BP128">
        <v>706</v>
      </c>
      <c r="BQ128">
        <v>706</v>
      </c>
    </row>
    <row r="129" spans="1:93" x14ac:dyDescent="0.25">
      <c r="A129" t="s">
        <v>181</v>
      </c>
      <c r="B129" t="s">
        <v>218</v>
      </c>
      <c r="C129" t="s">
        <v>183</v>
      </c>
      <c r="D129" t="s">
        <v>219</v>
      </c>
      <c r="E129">
        <v>2</v>
      </c>
      <c r="F129" t="s">
        <v>191</v>
      </c>
      <c r="G129" t="s">
        <v>192</v>
      </c>
      <c r="I129">
        <v>1</v>
      </c>
      <c r="N129" t="s">
        <v>136</v>
      </c>
      <c r="O129" t="s">
        <v>192</v>
      </c>
      <c r="P129">
        <v>2</v>
      </c>
      <c r="Q129">
        <v>24</v>
      </c>
      <c r="V129">
        <v>706</v>
      </c>
      <c r="W129">
        <v>706</v>
      </c>
    </row>
    <row r="130" spans="1:93" x14ac:dyDescent="0.25">
      <c r="A130" t="s">
        <v>181</v>
      </c>
      <c r="B130" t="s">
        <v>218</v>
      </c>
      <c r="C130" t="s">
        <v>183</v>
      </c>
      <c r="D130" t="s">
        <v>219</v>
      </c>
      <c r="E130">
        <v>2</v>
      </c>
      <c r="F130" t="s">
        <v>213</v>
      </c>
      <c r="G130" t="s">
        <v>214</v>
      </c>
      <c r="H130">
        <v>1</v>
      </c>
      <c r="I130">
        <v>1</v>
      </c>
      <c r="J130">
        <v>1</v>
      </c>
      <c r="K130">
        <v>1</v>
      </c>
      <c r="N130" t="s">
        <v>221</v>
      </c>
      <c r="O130" t="s">
        <v>214</v>
      </c>
      <c r="P130">
        <v>2</v>
      </c>
      <c r="Q130">
        <v>24</v>
      </c>
      <c r="AH130">
        <v>706</v>
      </c>
      <c r="AI130">
        <v>706</v>
      </c>
    </row>
    <row r="131" spans="1:93" x14ac:dyDescent="0.25">
      <c r="A131" t="s">
        <v>181</v>
      </c>
      <c r="B131" t="s">
        <v>222</v>
      </c>
      <c r="C131" t="s">
        <v>183</v>
      </c>
      <c r="D131" t="s">
        <v>223</v>
      </c>
      <c r="E131">
        <v>2</v>
      </c>
      <c r="F131" t="s">
        <v>202</v>
      </c>
      <c r="G131" t="s">
        <v>203</v>
      </c>
      <c r="I131">
        <v>1</v>
      </c>
      <c r="J131">
        <v>1</v>
      </c>
      <c r="N131" t="s">
        <v>219</v>
      </c>
      <c r="O131" t="s">
        <v>203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25">
      <c r="A132" t="s">
        <v>181</v>
      </c>
      <c r="B132" t="s">
        <v>222</v>
      </c>
      <c r="C132" t="s">
        <v>183</v>
      </c>
      <c r="D132" t="s">
        <v>223</v>
      </c>
      <c r="E132">
        <v>2</v>
      </c>
      <c r="F132" t="s">
        <v>204</v>
      </c>
      <c r="G132" t="s">
        <v>205</v>
      </c>
      <c r="J132">
        <v>1</v>
      </c>
      <c r="N132" t="s">
        <v>223</v>
      </c>
      <c r="O132" t="s">
        <v>205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25">
      <c r="A133" t="s">
        <v>181</v>
      </c>
      <c r="B133" t="s">
        <v>222</v>
      </c>
      <c r="C133" t="s">
        <v>183</v>
      </c>
      <c r="D133" t="s">
        <v>223</v>
      </c>
      <c r="E133">
        <v>2</v>
      </c>
      <c r="F133" t="s">
        <v>207</v>
      </c>
      <c r="G133" t="s">
        <v>208</v>
      </c>
      <c r="H133">
        <v>1</v>
      </c>
      <c r="N133" t="s">
        <v>195</v>
      </c>
      <c r="O133" t="s">
        <v>208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25">
      <c r="A134" t="s">
        <v>181</v>
      </c>
      <c r="B134" t="s">
        <v>222</v>
      </c>
      <c r="C134" t="s">
        <v>183</v>
      </c>
      <c r="D134" t="s">
        <v>223</v>
      </c>
      <c r="E134">
        <v>2</v>
      </c>
      <c r="F134" t="s">
        <v>118</v>
      </c>
      <c r="G134" t="s">
        <v>216</v>
      </c>
      <c r="H134">
        <v>1</v>
      </c>
      <c r="I134">
        <v>1</v>
      </c>
      <c r="J134">
        <v>1</v>
      </c>
      <c r="K134">
        <v>1</v>
      </c>
      <c r="N134" t="s">
        <v>180</v>
      </c>
      <c r="O134" t="s">
        <v>216</v>
      </c>
      <c r="P134">
        <v>2</v>
      </c>
      <c r="Q134">
        <v>24</v>
      </c>
      <c r="AH134">
        <v>806</v>
      </c>
      <c r="AI134">
        <v>806</v>
      </c>
    </row>
    <row r="135" spans="1:93" x14ac:dyDescent="0.25">
      <c r="A135" t="s">
        <v>181</v>
      </c>
      <c r="B135" t="s">
        <v>222</v>
      </c>
      <c r="C135" t="s">
        <v>183</v>
      </c>
      <c r="D135" t="s">
        <v>223</v>
      </c>
      <c r="E135">
        <v>2</v>
      </c>
      <c r="F135" t="s">
        <v>191</v>
      </c>
      <c r="G135" t="s">
        <v>192</v>
      </c>
      <c r="I135">
        <v>1</v>
      </c>
      <c r="N135" t="s">
        <v>152</v>
      </c>
      <c r="O135" t="s">
        <v>192</v>
      </c>
      <c r="P135">
        <v>2</v>
      </c>
      <c r="Q135">
        <v>24</v>
      </c>
      <c r="BB135">
        <v>806</v>
      </c>
      <c r="BC135">
        <v>806</v>
      </c>
    </row>
    <row r="136" spans="1:93" x14ac:dyDescent="0.25">
      <c r="A136" t="s">
        <v>181</v>
      </c>
      <c r="B136" t="s">
        <v>222</v>
      </c>
      <c r="C136" t="s">
        <v>183</v>
      </c>
      <c r="D136" t="s">
        <v>223</v>
      </c>
      <c r="E136">
        <v>2</v>
      </c>
      <c r="F136" t="s">
        <v>107</v>
      </c>
      <c r="G136" t="s">
        <v>212</v>
      </c>
      <c r="H136">
        <v>1</v>
      </c>
      <c r="I136">
        <v>1</v>
      </c>
      <c r="J136">
        <v>1</v>
      </c>
      <c r="K136">
        <v>1</v>
      </c>
      <c r="N136" t="s">
        <v>303</v>
      </c>
      <c r="O136" t="s">
        <v>212</v>
      </c>
      <c r="P136">
        <v>2</v>
      </c>
      <c r="Q136">
        <v>24</v>
      </c>
      <c r="AJ136">
        <v>806</v>
      </c>
      <c r="AK136">
        <v>806</v>
      </c>
    </row>
    <row r="137" spans="1:93" x14ac:dyDescent="0.25">
      <c r="A137" t="s">
        <v>181</v>
      </c>
      <c r="B137" t="s">
        <v>224</v>
      </c>
      <c r="C137" t="s">
        <v>183</v>
      </c>
      <c r="D137" t="s">
        <v>225</v>
      </c>
      <c r="E137">
        <v>2</v>
      </c>
      <c r="F137" t="s">
        <v>202</v>
      </c>
      <c r="G137" t="s">
        <v>203</v>
      </c>
      <c r="I137">
        <v>1</v>
      </c>
      <c r="J137">
        <v>1</v>
      </c>
      <c r="N137" t="s">
        <v>503</v>
      </c>
      <c r="O137" t="s">
        <v>203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25">
      <c r="A138" t="s">
        <v>181</v>
      </c>
      <c r="B138" t="s">
        <v>224</v>
      </c>
      <c r="C138" t="s">
        <v>183</v>
      </c>
      <c r="D138" t="s">
        <v>225</v>
      </c>
      <c r="E138">
        <v>2</v>
      </c>
      <c r="F138" t="s">
        <v>204</v>
      </c>
      <c r="G138" t="s">
        <v>205</v>
      </c>
      <c r="J138">
        <v>1</v>
      </c>
      <c r="N138" t="s">
        <v>225</v>
      </c>
      <c r="O138" t="s">
        <v>205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25">
      <c r="A139" t="s">
        <v>181</v>
      </c>
      <c r="B139" t="s">
        <v>224</v>
      </c>
      <c r="C139" t="s">
        <v>183</v>
      </c>
      <c r="D139" t="s">
        <v>225</v>
      </c>
      <c r="E139">
        <v>2</v>
      </c>
      <c r="F139" t="s">
        <v>207</v>
      </c>
      <c r="G139" t="s">
        <v>208</v>
      </c>
      <c r="H139">
        <v>1</v>
      </c>
      <c r="N139" t="s">
        <v>225</v>
      </c>
      <c r="O139" t="s">
        <v>208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25">
      <c r="A140" t="s">
        <v>181</v>
      </c>
      <c r="B140" t="s">
        <v>224</v>
      </c>
      <c r="C140" t="s">
        <v>183</v>
      </c>
      <c r="D140" t="s">
        <v>225</v>
      </c>
      <c r="E140">
        <v>2</v>
      </c>
      <c r="F140" t="s">
        <v>118</v>
      </c>
      <c r="G140" t="s">
        <v>216</v>
      </c>
      <c r="H140">
        <v>1</v>
      </c>
      <c r="I140">
        <v>1</v>
      </c>
      <c r="J140">
        <v>1</v>
      </c>
      <c r="K140">
        <v>1</v>
      </c>
      <c r="N140" t="s">
        <v>180</v>
      </c>
      <c r="O140" t="s">
        <v>216</v>
      </c>
      <c r="P140">
        <v>2</v>
      </c>
      <c r="Q140">
        <v>24</v>
      </c>
      <c r="CN140">
        <v>706</v>
      </c>
      <c r="CO140">
        <v>706</v>
      </c>
    </row>
    <row r="141" spans="1:93" x14ac:dyDescent="0.25">
      <c r="A141" t="s">
        <v>181</v>
      </c>
      <c r="B141" t="s">
        <v>224</v>
      </c>
      <c r="C141" t="s">
        <v>183</v>
      </c>
      <c r="D141" t="s">
        <v>225</v>
      </c>
      <c r="E141">
        <v>2</v>
      </c>
      <c r="F141" t="s">
        <v>191</v>
      </c>
      <c r="G141" t="s">
        <v>192</v>
      </c>
      <c r="I141">
        <v>1</v>
      </c>
      <c r="N141" t="s">
        <v>114</v>
      </c>
      <c r="O141" t="s">
        <v>192</v>
      </c>
      <c r="P141">
        <v>2</v>
      </c>
      <c r="Q141">
        <v>24</v>
      </c>
      <c r="BV141">
        <v>706</v>
      </c>
      <c r="BW141">
        <v>706</v>
      </c>
    </row>
    <row r="142" spans="1:93" x14ac:dyDescent="0.25">
      <c r="A142" t="s">
        <v>181</v>
      </c>
      <c r="B142" t="s">
        <v>224</v>
      </c>
      <c r="C142" t="s">
        <v>183</v>
      </c>
      <c r="D142" t="s">
        <v>225</v>
      </c>
      <c r="E142">
        <v>2</v>
      </c>
      <c r="F142" t="s">
        <v>213</v>
      </c>
      <c r="G142" t="s">
        <v>214</v>
      </c>
      <c r="H142">
        <v>1</v>
      </c>
      <c r="I142">
        <v>1</v>
      </c>
      <c r="J142">
        <v>1</v>
      </c>
      <c r="K142">
        <v>1</v>
      </c>
      <c r="N142" t="s">
        <v>221</v>
      </c>
      <c r="O142" t="s">
        <v>214</v>
      </c>
      <c r="P142">
        <v>2</v>
      </c>
      <c r="Q142">
        <v>24</v>
      </c>
      <c r="BD142">
        <v>706</v>
      </c>
      <c r="BE142">
        <v>706</v>
      </c>
    </row>
    <row r="143" spans="1:93" x14ac:dyDescent="0.25">
      <c r="A143" t="s">
        <v>181</v>
      </c>
      <c r="B143" t="s">
        <v>227</v>
      </c>
      <c r="C143" t="s">
        <v>183</v>
      </c>
      <c r="D143" t="s">
        <v>197</v>
      </c>
      <c r="E143">
        <v>6</v>
      </c>
      <c r="F143" t="s">
        <v>228</v>
      </c>
      <c r="G143" t="s">
        <v>229</v>
      </c>
      <c r="H143">
        <v>1</v>
      </c>
      <c r="I143">
        <v>1</v>
      </c>
      <c r="J143">
        <v>1</v>
      </c>
      <c r="N143" t="s">
        <v>194</v>
      </c>
      <c r="O143" t="s">
        <v>229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25">
      <c r="A144" t="s">
        <v>181</v>
      </c>
      <c r="B144" t="s">
        <v>227</v>
      </c>
      <c r="C144" t="s">
        <v>183</v>
      </c>
      <c r="D144" t="s">
        <v>197</v>
      </c>
      <c r="E144">
        <v>6</v>
      </c>
      <c r="F144" t="s">
        <v>230</v>
      </c>
      <c r="G144" t="s">
        <v>231</v>
      </c>
      <c r="I144">
        <v>1</v>
      </c>
      <c r="N144" t="s">
        <v>194</v>
      </c>
      <c r="O144" t="s">
        <v>231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25">
      <c r="A145" t="s">
        <v>181</v>
      </c>
      <c r="B145" t="s">
        <v>227</v>
      </c>
      <c r="C145" t="s">
        <v>183</v>
      </c>
      <c r="D145" t="s">
        <v>197</v>
      </c>
      <c r="E145">
        <v>6</v>
      </c>
      <c r="F145" t="s">
        <v>160</v>
      </c>
      <c r="G145" t="s">
        <v>232</v>
      </c>
      <c r="J145">
        <v>1</v>
      </c>
      <c r="N145" t="s">
        <v>197</v>
      </c>
      <c r="O145" t="s">
        <v>232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25">
      <c r="A146" t="s">
        <v>181</v>
      </c>
      <c r="B146" t="s">
        <v>227</v>
      </c>
      <c r="C146" t="s">
        <v>183</v>
      </c>
      <c r="D146" t="s">
        <v>197</v>
      </c>
      <c r="E146">
        <v>6</v>
      </c>
      <c r="F146" t="s">
        <v>233</v>
      </c>
      <c r="G146" t="s">
        <v>234</v>
      </c>
      <c r="K146">
        <v>1</v>
      </c>
      <c r="N146" t="s">
        <v>235</v>
      </c>
      <c r="O146" t="s">
        <v>234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25">
      <c r="A147" t="s">
        <v>181</v>
      </c>
      <c r="B147" t="s">
        <v>227</v>
      </c>
      <c r="C147" t="s">
        <v>183</v>
      </c>
      <c r="D147" t="s">
        <v>197</v>
      </c>
      <c r="E147">
        <v>6</v>
      </c>
      <c r="F147" t="s">
        <v>233</v>
      </c>
      <c r="G147" t="s">
        <v>234</v>
      </c>
      <c r="K147">
        <v>1</v>
      </c>
      <c r="N147" t="s">
        <v>206</v>
      </c>
      <c r="O147" t="s">
        <v>234</v>
      </c>
      <c r="P147">
        <v>2</v>
      </c>
      <c r="Q147">
        <v>24</v>
      </c>
      <c r="BB147">
        <v>702</v>
      </c>
      <c r="BC147">
        <v>702</v>
      </c>
    </row>
    <row r="148" spans="1:93" x14ac:dyDescent="0.25">
      <c r="A148" t="s">
        <v>181</v>
      </c>
      <c r="B148" t="s">
        <v>227</v>
      </c>
      <c r="C148" t="s">
        <v>183</v>
      </c>
      <c r="D148" t="s">
        <v>197</v>
      </c>
      <c r="E148">
        <v>6</v>
      </c>
      <c r="F148" t="s">
        <v>191</v>
      </c>
      <c r="G148" t="s">
        <v>192</v>
      </c>
      <c r="M148">
        <v>1</v>
      </c>
      <c r="N148" t="s">
        <v>136</v>
      </c>
      <c r="O148" t="s">
        <v>192</v>
      </c>
      <c r="P148">
        <v>2</v>
      </c>
      <c r="Q148">
        <v>24</v>
      </c>
      <c r="CH148">
        <v>702</v>
      </c>
      <c r="CI148">
        <v>702</v>
      </c>
    </row>
    <row r="149" spans="1:93" x14ac:dyDescent="0.25">
      <c r="A149" t="s">
        <v>181</v>
      </c>
      <c r="B149" t="s">
        <v>236</v>
      </c>
      <c r="C149" t="s">
        <v>183</v>
      </c>
      <c r="D149" t="s">
        <v>189</v>
      </c>
      <c r="E149">
        <v>6</v>
      </c>
      <c r="F149" t="s">
        <v>233</v>
      </c>
      <c r="G149" t="s">
        <v>234</v>
      </c>
      <c r="K149">
        <v>1</v>
      </c>
      <c r="N149" t="s">
        <v>189</v>
      </c>
      <c r="O149" t="s">
        <v>234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25">
      <c r="A150" t="s">
        <v>181</v>
      </c>
      <c r="B150" t="s">
        <v>236</v>
      </c>
      <c r="C150" t="s">
        <v>183</v>
      </c>
      <c r="D150" t="s">
        <v>189</v>
      </c>
      <c r="E150">
        <v>6</v>
      </c>
      <c r="F150" t="s">
        <v>160</v>
      </c>
      <c r="G150" t="s">
        <v>232</v>
      </c>
      <c r="J150">
        <v>1</v>
      </c>
      <c r="N150" t="s">
        <v>186</v>
      </c>
      <c r="O150" t="s">
        <v>232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25">
      <c r="A151" t="s">
        <v>181</v>
      </c>
      <c r="B151" t="s">
        <v>236</v>
      </c>
      <c r="C151" t="s">
        <v>183</v>
      </c>
      <c r="D151" t="s">
        <v>189</v>
      </c>
      <c r="E151">
        <v>6</v>
      </c>
      <c r="F151" t="s">
        <v>228</v>
      </c>
      <c r="G151" t="s">
        <v>229</v>
      </c>
      <c r="H151">
        <v>1</v>
      </c>
      <c r="I151">
        <v>1</v>
      </c>
      <c r="J151">
        <v>1</v>
      </c>
      <c r="N151" t="s">
        <v>237</v>
      </c>
      <c r="O151" t="s">
        <v>229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25">
      <c r="A152" t="s">
        <v>181</v>
      </c>
      <c r="B152" t="s">
        <v>236</v>
      </c>
      <c r="C152" t="s">
        <v>183</v>
      </c>
      <c r="D152" t="s">
        <v>189</v>
      </c>
      <c r="E152">
        <v>6</v>
      </c>
      <c r="F152" t="s">
        <v>230</v>
      </c>
      <c r="G152" t="s">
        <v>231</v>
      </c>
      <c r="I152">
        <v>1</v>
      </c>
      <c r="N152" t="s">
        <v>238</v>
      </c>
      <c r="O152" t="s">
        <v>231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25">
      <c r="A153" t="s">
        <v>181</v>
      </c>
      <c r="B153" t="s">
        <v>236</v>
      </c>
      <c r="C153" t="s">
        <v>183</v>
      </c>
      <c r="D153" t="s">
        <v>189</v>
      </c>
      <c r="E153">
        <v>6</v>
      </c>
      <c r="F153" t="s">
        <v>191</v>
      </c>
      <c r="G153" t="s">
        <v>192</v>
      </c>
      <c r="M153">
        <v>1</v>
      </c>
      <c r="N153" t="s">
        <v>500</v>
      </c>
      <c r="O153" t="s">
        <v>192</v>
      </c>
      <c r="P153">
        <v>2</v>
      </c>
      <c r="Q153">
        <v>24</v>
      </c>
      <c r="CL153">
        <v>704</v>
      </c>
      <c r="CM153">
        <v>704</v>
      </c>
    </row>
    <row r="154" spans="1:93" x14ac:dyDescent="0.25">
      <c r="A154" t="s">
        <v>181</v>
      </c>
      <c r="B154" t="s">
        <v>239</v>
      </c>
      <c r="C154" t="s">
        <v>183</v>
      </c>
      <c r="D154" t="s">
        <v>195</v>
      </c>
      <c r="E154">
        <v>5</v>
      </c>
      <c r="F154" t="s">
        <v>240</v>
      </c>
      <c r="G154" t="s">
        <v>241</v>
      </c>
      <c r="J154">
        <v>1</v>
      </c>
      <c r="N154" t="s">
        <v>195</v>
      </c>
      <c r="O154" t="s">
        <v>241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25">
      <c r="A155" t="s">
        <v>181</v>
      </c>
      <c r="B155" t="s">
        <v>239</v>
      </c>
      <c r="C155" t="s">
        <v>183</v>
      </c>
      <c r="D155" t="s">
        <v>195</v>
      </c>
      <c r="E155">
        <v>5</v>
      </c>
      <c r="F155" t="s">
        <v>242</v>
      </c>
      <c r="G155" t="s">
        <v>243</v>
      </c>
      <c r="K155">
        <v>1</v>
      </c>
      <c r="N155" t="s">
        <v>223</v>
      </c>
      <c r="O155" t="s">
        <v>243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25">
      <c r="A156" t="s">
        <v>181</v>
      </c>
      <c r="B156" t="s">
        <v>239</v>
      </c>
      <c r="C156" t="s">
        <v>183</v>
      </c>
      <c r="D156" t="s">
        <v>195</v>
      </c>
      <c r="E156">
        <v>5</v>
      </c>
      <c r="F156" t="s">
        <v>171</v>
      </c>
      <c r="G156" t="s">
        <v>244</v>
      </c>
      <c r="H156">
        <v>1</v>
      </c>
      <c r="I156">
        <v>1</v>
      </c>
      <c r="J156">
        <v>1</v>
      </c>
      <c r="K156">
        <v>1</v>
      </c>
      <c r="N156" t="s">
        <v>145</v>
      </c>
      <c r="O156" t="s">
        <v>244</v>
      </c>
      <c r="P156">
        <v>2</v>
      </c>
      <c r="Q156">
        <v>24</v>
      </c>
      <c r="T156">
        <v>805</v>
      </c>
      <c r="U156">
        <v>805</v>
      </c>
    </row>
    <row r="157" spans="1:93" x14ac:dyDescent="0.25">
      <c r="A157" t="s">
        <v>181</v>
      </c>
      <c r="B157" t="s">
        <v>239</v>
      </c>
      <c r="C157" t="s">
        <v>183</v>
      </c>
      <c r="D157" t="s">
        <v>195</v>
      </c>
      <c r="E157">
        <v>5</v>
      </c>
      <c r="F157" t="s">
        <v>245</v>
      </c>
      <c r="G157" t="s">
        <v>246</v>
      </c>
      <c r="H157">
        <v>1</v>
      </c>
      <c r="I157">
        <v>1</v>
      </c>
      <c r="J157">
        <v>1</v>
      </c>
      <c r="K157">
        <v>1</v>
      </c>
      <c r="N157" t="s">
        <v>131</v>
      </c>
      <c r="O157" t="s">
        <v>246</v>
      </c>
      <c r="P157">
        <v>2</v>
      </c>
      <c r="Q157">
        <v>24</v>
      </c>
      <c r="CF157">
        <v>805</v>
      </c>
      <c r="CG157">
        <v>805</v>
      </c>
    </row>
    <row r="158" spans="1:93" x14ac:dyDescent="0.25">
      <c r="A158" t="s">
        <v>181</v>
      </c>
      <c r="B158" t="s">
        <v>239</v>
      </c>
      <c r="C158" t="s">
        <v>183</v>
      </c>
      <c r="D158" t="s">
        <v>195</v>
      </c>
      <c r="E158">
        <v>5</v>
      </c>
      <c r="F158" t="s">
        <v>191</v>
      </c>
      <c r="G158" t="s">
        <v>192</v>
      </c>
      <c r="L158">
        <v>1</v>
      </c>
      <c r="N158" t="s">
        <v>124</v>
      </c>
      <c r="O158" t="s">
        <v>192</v>
      </c>
      <c r="P158">
        <v>2</v>
      </c>
      <c r="Q158">
        <v>24</v>
      </c>
      <c r="BR158">
        <v>805</v>
      </c>
      <c r="BS158">
        <v>805</v>
      </c>
    </row>
    <row r="159" spans="1:93" x14ac:dyDescent="0.25">
      <c r="A159" t="s">
        <v>181</v>
      </c>
      <c r="B159" t="s">
        <v>247</v>
      </c>
      <c r="C159" t="s">
        <v>183</v>
      </c>
      <c r="D159" t="s">
        <v>217</v>
      </c>
      <c r="E159">
        <v>5</v>
      </c>
      <c r="F159" t="s">
        <v>242</v>
      </c>
      <c r="G159" t="s">
        <v>243</v>
      </c>
      <c r="K159">
        <v>1</v>
      </c>
      <c r="N159" t="s">
        <v>217</v>
      </c>
      <c r="O159" t="s">
        <v>243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25">
      <c r="A160" t="s">
        <v>181</v>
      </c>
      <c r="B160" t="s">
        <v>247</v>
      </c>
      <c r="C160" t="s">
        <v>183</v>
      </c>
      <c r="D160" t="s">
        <v>217</v>
      </c>
      <c r="E160">
        <v>5</v>
      </c>
      <c r="F160" t="s">
        <v>240</v>
      </c>
      <c r="G160" t="s">
        <v>241</v>
      </c>
      <c r="J160">
        <v>1</v>
      </c>
      <c r="N160" t="s">
        <v>235</v>
      </c>
      <c r="O160" t="s">
        <v>241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25">
      <c r="A161" t="s">
        <v>181</v>
      </c>
      <c r="B161" t="s">
        <v>247</v>
      </c>
      <c r="C161" t="s">
        <v>183</v>
      </c>
      <c r="D161" t="s">
        <v>217</v>
      </c>
      <c r="E161">
        <v>5</v>
      </c>
      <c r="F161" t="s">
        <v>248</v>
      </c>
      <c r="G161" t="s">
        <v>249</v>
      </c>
      <c r="H161">
        <v>1</v>
      </c>
      <c r="I161">
        <v>1</v>
      </c>
      <c r="J161">
        <v>1</v>
      </c>
      <c r="K161">
        <v>1</v>
      </c>
      <c r="N161" t="s">
        <v>250</v>
      </c>
      <c r="O161" t="s">
        <v>249</v>
      </c>
      <c r="P161">
        <v>2</v>
      </c>
      <c r="Q161">
        <v>24</v>
      </c>
      <c r="BD161">
        <v>701</v>
      </c>
      <c r="BE161">
        <v>701</v>
      </c>
    </row>
    <row r="162" spans="1:93" x14ac:dyDescent="0.25">
      <c r="A162" t="s">
        <v>181</v>
      </c>
      <c r="B162" t="s">
        <v>247</v>
      </c>
      <c r="C162" t="s">
        <v>183</v>
      </c>
      <c r="D162" t="s">
        <v>217</v>
      </c>
      <c r="E162">
        <v>5</v>
      </c>
      <c r="F162" t="s">
        <v>251</v>
      </c>
      <c r="G162" t="s">
        <v>252</v>
      </c>
      <c r="H162">
        <v>1</v>
      </c>
      <c r="I162">
        <v>1</v>
      </c>
      <c r="J162">
        <v>1</v>
      </c>
      <c r="K162">
        <v>1</v>
      </c>
      <c r="N162" t="s">
        <v>303</v>
      </c>
      <c r="O162" t="s">
        <v>252</v>
      </c>
      <c r="P162">
        <v>2</v>
      </c>
      <c r="Q162">
        <v>24</v>
      </c>
      <c r="AP162">
        <v>701</v>
      </c>
      <c r="AQ162">
        <v>701</v>
      </c>
    </row>
    <row r="163" spans="1:93" x14ac:dyDescent="0.25">
      <c r="A163" t="s">
        <v>181</v>
      </c>
      <c r="B163" t="s">
        <v>247</v>
      </c>
      <c r="C163" t="s">
        <v>183</v>
      </c>
      <c r="D163" t="s">
        <v>217</v>
      </c>
      <c r="E163">
        <v>5</v>
      </c>
      <c r="F163" t="s">
        <v>191</v>
      </c>
      <c r="G163" t="s">
        <v>192</v>
      </c>
      <c r="L163">
        <v>1</v>
      </c>
      <c r="N163" t="s">
        <v>500</v>
      </c>
      <c r="O163" t="s">
        <v>192</v>
      </c>
      <c r="P163">
        <v>2</v>
      </c>
      <c r="Q163">
        <v>24</v>
      </c>
      <c r="AR163">
        <v>701</v>
      </c>
      <c r="AS163">
        <v>701</v>
      </c>
    </row>
    <row r="164" spans="1:93" x14ac:dyDescent="0.25">
      <c r="A164" t="s">
        <v>181</v>
      </c>
      <c r="B164" t="s">
        <v>253</v>
      </c>
      <c r="C164" t="s">
        <v>183</v>
      </c>
      <c r="D164" t="s">
        <v>235</v>
      </c>
      <c r="E164">
        <v>5</v>
      </c>
      <c r="F164" t="s">
        <v>242</v>
      </c>
      <c r="G164" t="s">
        <v>243</v>
      </c>
      <c r="K164">
        <v>1</v>
      </c>
      <c r="N164" t="s">
        <v>217</v>
      </c>
      <c r="O164" t="s">
        <v>243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25">
      <c r="A165" t="s">
        <v>181</v>
      </c>
      <c r="B165" t="s">
        <v>253</v>
      </c>
      <c r="C165" t="s">
        <v>183</v>
      </c>
      <c r="D165" t="s">
        <v>235</v>
      </c>
      <c r="E165">
        <v>5</v>
      </c>
      <c r="F165" t="s">
        <v>240</v>
      </c>
      <c r="G165" t="s">
        <v>241</v>
      </c>
      <c r="J165">
        <v>1</v>
      </c>
      <c r="N165" t="s">
        <v>235</v>
      </c>
      <c r="O165" t="s">
        <v>241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25">
      <c r="A166" t="s">
        <v>181</v>
      </c>
      <c r="B166" t="s">
        <v>253</v>
      </c>
      <c r="C166" t="s">
        <v>183</v>
      </c>
      <c r="D166" t="s">
        <v>235</v>
      </c>
      <c r="E166">
        <v>5</v>
      </c>
      <c r="F166" t="s">
        <v>251</v>
      </c>
      <c r="G166" t="s">
        <v>252</v>
      </c>
      <c r="H166">
        <v>1</v>
      </c>
      <c r="I166">
        <v>1</v>
      </c>
      <c r="J166">
        <v>1</v>
      </c>
      <c r="K166">
        <v>1</v>
      </c>
      <c r="N166" t="s">
        <v>501</v>
      </c>
      <c r="O166" t="s">
        <v>252</v>
      </c>
      <c r="P166">
        <v>2</v>
      </c>
      <c r="Q166">
        <v>24</v>
      </c>
      <c r="BF166">
        <v>801</v>
      </c>
      <c r="BG166">
        <v>801</v>
      </c>
    </row>
    <row r="167" spans="1:93" x14ac:dyDescent="0.25">
      <c r="A167" t="s">
        <v>181</v>
      </c>
      <c r="B167" t="s">
        <v>253</v>
      </c>
      <c r="C167" t="s">
        <v>183</v>
      </c>
      <c r="D167" t="s">
        <v>235</v>
      </c>
      <c r="E167">
        <v>5</v>
      </c>
      <c r="F167" t="s">
        <v>134</v>
      </c>
      <c r="G167" t="s">
        <v>254</v>
      </c>
      <c r="H167">
        <v>1</v>
      </c>
      <c r="I167">
        <v>1</v>
      </c>
      <c r="J167">
        <v>1</v>
      </c>
      <c r="K167">
        <v>1</v>
      </c>
      <c r="N167" t="s">
        <v>111</v>
      </c>
      <c r="O167" t="s">
        <v>254</v>
      </c>
      <c r="P167">
        <v>2</v>
      </c>
      <c r="Q167">
        <v>24</v>
      </c>
      <c r="BT167">
        <v>801</v>
      </c>
      <c r="BU167">
        <v>801</v>
      </c>
    </row>
    <row r="168" spans="1:93" x14ac:dyDescent="0.25">
      <c r="A168" t="s">
        <v>181</v>
      </c>
      <c r="B168" t="s">
        <v>253</v>
      </c>
      <c r="C168" t="s">
        <v>183</v>
      </c>
      <c r="D168" t="s">
        <v>235</v>
      </c>
      <c r="E168">
        <v>5</v>
      </c>
      <c r="F168" t="s">
        <v>191</v>
      </c>
      <c r="G168" t="s">
        <v>192</v>
      </c>
      <c r="L168">
        <v>1</v>
      </c>
      <c r="N168" t="s">
        <v>152</v>
      </c>
      <c r="O168" t="s">
        <v>192</v>
      </c>
      <c r="P168">
        <v>2</v>
      </c>
      <c r="Q168">
        <v>24</v>
      </c>
      <c r="AB168">
        <v>801</v>
      </c>
      <c r="AC168">
        <v>801</v>
      </c>
    </row>
    <row r="169" spans="1:93" x14ac:dyDescent="0.25">
      <c r="A169" t="s">
        <v>181</v>
      </c>
      <c r="B169" t="s">
        <v>255</v>
      </c>
      <c r="C169" t="s">
        <v>183</v>
      </c>
      <c r="D169" t="s">
        <v>256</v>
      </c>
      <c r="E169">
        <v>5</v>
      </c>
      <c r="F169" t="s">
        <v>240</v>
      </c>
      <c r="G169" t="s">
        <v>241</v>
      </c>
      <c r="J169">
        <v>1</v>
      </c>
      <c r="N169" t="s">
        <v>256</v>
      </c>
      <c r="O169" t="s">
        <v>241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25">
      <c r="A170" t="s">
        <v>181</v>
      </c>
      <c r="B170" t="s">
        <v>255</v>
      </c>
      <c r="C170" t="s">
        <v>183</v>
      </c>
      <c r="D170" t="s">
        <v>256</v>
      </c>
      <c r="E170">
        <v>5</v>
      </c>
      <c r="F170" t="s">
        <v>242</v>
      </c>
      <c r="G170" t="s">
        <v>243</v>
      </c>
      <c r="K170">
        <v>1</v>
      </c>
      <c r="N170" t="s">
        <v>502</v>
      </c>
      <c r="O170" t="s">
        <v>243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25">
      <c r="A171" t="s">
        <v>181</v>
      </c>
      <c r="B171" t="s">
        <v>255</v>
      </c>
      <c r="C171" t="s">
        <v>183</v>
      </c>
      <c r="D171" t="s">
        <v>256</v>
      </c>
      <c r="E171">
        <v>5</v>
      </c>
      <c r="F171" t="s">
        <v>134</v>
      </c>
      <c r="G171" t="s">
        <v>254</v>
      </c>
      <c r="H171">
        <v>1</v>
      </c>
      <c r="I171">
        <v>1</v>
      </c>
      <c r="J171">
        <v>1</v>
      </c>
      <c r="K171">
        <v>1</v>
      </c>
      <c r="N171" t="s">
        <v>111</v>
      </c>
      <c r="O171" t="s">
        <v>254</v>
      </c>
      <c r="P171">
        <v>2</v>
      </c>
      <c r="Q171">
        <v>24</v>
      </c>
      <c r="AR171">
        <v>805</v>
      </c>
      <c r="AS171">
        <v>805</v>
      </c>
    </row>
    <row r="172" spans="1:93" x14ac:dyDescent="0.25">
      <c r="A172" t="s">
        <v>181</v>
      </c>
      <c r="B172" t="s">
        <v>255</v>
      </c>
      <c r="C172" t="s">
        <v>183</v>
      </c>
      <c r="D172" t="s">
        <v>256</v>
      </c>
      <c r="E172">
        <v>5</v>
      </c>
      <c r="F172" t="s">
        <v>245</v>
      </c>
      <c r="G172" t="s">
        <v>246</v>
      </c>
      <c r="H172">
        <v>1</v>
      </c>
      <c r="I172">
        <v>1</v>
      </c>
      <c r="J172">
        <v>1</v>
      </c>
      <c r="K172">
        <v>1</v>
      </c>
      <c r="N172" t="s">
        <v>131</v>
      </c>
      <c r="O172" t="s">
        <v>246</v>
      </c>
      <c r="P172">
        <v>2</v>
      </c>
      <c r="Q172">
        <v>24</v>
      </c>
      <c r="BD172">
        <v>805</v>
      </c>
      <c r="BE172">
        <v>805</v>
      </c>
    </row>
    <row r="173" spans="1:93" x14ac:dyDescent="0.25">
      <c r="A173" t="s">
        <v>181</v>
      </c>
      <c r="B173" t="s">
        <v>255</v>
      </c>
      <c r="C173" t="s">
        <v>183</v>
      </c>
      <c r="D173" t="s">
        <v>256</v>
      </c>
      <c r="E173">
        <v>5</v>
      </c>
      <c r="F173" t="s">
        <v>191</v>
      </c>
      <c r="G173" t="s">
        <v>192</v>
      </c>
      <c r="L173">
        <v>1</v>
      </c>
      <c r="N173" t="s">
        <v>124</v>
      </c>
      <c r="O173" t="s">
        <v>192</v>
      </c>
      <c r="P173">
        <v>2</v>
      </c>
      <c r="Q173">
        <v>24</v>
      </c>
      <c r="BV173">
        <v>805</v>
      </c>
      <c r="BW173">
        <v>805</v>
      </c>
    </row>
    <row r="174" spans="1:93" x14ac:dyDescent="0.25">
      <c r="A174" t="s">
        <v>181</v>
      </c>
      <c r="B174" t="s">
        <v>258</v>
      </c>
      <c r="C174" t="s">
        <v>183</v>
      </c>
      <c r="D174" t="s">
        <v>221</v>
      </c>
      <c r="E174">
        <v>4</v>
      </c>
      <c r="F174" t="s">
        <v>259</v>
      </c>
      <c r="G174" t="s">
        <v>260</v>
      </c>
      <c r="I174">
        <v>1</v>
      </c>
      <c r="N174" t="s">
        <v>221</v>
      </c>
      <c r="O174" t="s">
        <v>260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25">
      <c r="A175" t="s">
        <v>181</v>
      </c>
      <c r="B175" t="s">
        <v>258</v>
      </c>
      <c r="C175" t="s">
        <v>183</v>
      </c>
      <c r="D175" t="s">
        <v>221</v>
      </c>
      <c r="E175">
        <v>4</v>
      </c>
      <c r="F175" t="s">
        <v>261</v>
      </c>
      <c r="G175" t="s">
        <v>262</v>
      </c>
      <c r="H175">
        <v>1</v>
      </c>
      <c r="N175" t="s">
        <v>221</v>
      </c>
      <c r="O175" t="s">
        <v>262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25">
      <c r="A176" t="s">
        <v>181</v>
      </c>
      <c r="B176" t="s">
        <v>258</v>
      </c>
      <c r="C176" t="s">
        <v>183</v>
      </c>
      <c r="D176" t="s">
        <v>221</v>
      </c>
      <c r="E176">
        <v>4</v>
      </c>
      <c r="F176" t="s">
        <v>154</v>
      </c>
      <c r="G176" t="s">
        <v>263</v>
      </c>
      <c r="K176">
        <v>1</v>
      </c>
      <c r="N176" t="s">
        <v>221</v>
      </c>
      <c r="O176" t="s">
        <v>263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25">
      <c r="A177" t="s">
        <v>181</v>
      </c>
      <c r="B177" t="s">
        <v>258</v>
      </c>
      <c r="C177" t="s">
        <v>183</v>
      </c>
      <c r="D177" t="s">
        <v>221</v>
      </c>
      <c r="E177">
        <v>4</v>
      </c>
      <c r="F177" t="s">
        <v>248</v>
      </c>
      <c r="G177" t="s">
        <v>249</v>
      </c>
      <c r="H177">
        <v>1</v>
      </c>
      <c r="I177">
        <v>1</v>
      </c>
      <c r="J177">
        <v>1</v>
      </c>
      <c r="K177">
        <v>1</v>
      </c>
      <c r="N177" t="s">
        <v>250</v>
      </c>
      <c r="O177" t="s">
        <v>249</v>
      </c>
      <c r="P177">
        <v>2</v>
      </c>
      <c r="Q177">
        <v>24</v>
      </c>
      <c r="AH177">
        <v>703</v>
      </c>
      <c r="AI177">
        <v>703</v>
      </c>
    </row>
    <row r="178" spans="1:93" x14ac:dyDescent="0.25">
      <c r="A178" t="s">
        <v>181</v>
      </c>
      <c r="B178" t="s">
        <v>258</v>
      </c>
      <c r="C178" t="s">
        <v>183</v>
      </c>
      <c r="D178" t="s">
        <v>221</v>
      </c>
      <c r="E178">
        <v>4</v>
      </c>
      <c r="F178" t="s">
        <v>245</v>
      </c>
      <c r="G178" t="s">
        <v>246</v>
      </c>
      <c r="H178">
        <v>1</v>
      </c>
      <c r="I178">
        <v>1</v>
      </c>
      <c r="J178">
        <v>1</v>
      </c>
      <c r="K178">
        <v>1</v>
      </c>
      <c r="N178" t="s">
        <v>131</v>
      </c>
      <c r="O178" t="s">
        <v>246</v>
      </c>
      <c r="P178">
        <v>2</v>
      </c>
      <c r="Q178">
        <v>24</v>
      </c>
      <c r="BB178">
        <v>703</v>
      </c>
      <c r="BC178">
        <v>703</v>
      </c>
    </row>
    <row r="179" spans="1:93" x14ac:dyDescent="0.25">
      <c r="A179" t="s">
        <v>181</v>
      </c>
      <c r="B179" t="s">
        <v>258</v>
      </c>
      <c r="C179" t="s">
        <v>183</v>
      </c>
      <c r="D179" t="s">
        <v>221</v>
      </c>
      <c r="E179">
        <v>4</v>
      </c>
      <c r="F179" t="s">
        <v>191</v>
      </c>
      <c r="G179" t="s">
        <v>192</v>
      </c>
      <c r="K179">
        <v>1</v>
      </c>
      <c r="N179" t="s">
        <v>124</v>
      </c>
      <c r="O179" t="s">
        <v>192</v>
      </c>
      <c r="P179">
        <v>2</v>
      </c>
      <c r="Q179">
        <v>24</v>
      </c>
      <c r="BP179">
        <v>703</v>
      </c>
      <c r="BQ179">
        <v>703</v>
      </c>
    </row>
    <row r="180" spans="1:93" x14ac:dyDescent="0.25">
      <c r="A180" t="s">
        <v>181</v>
      </c>
      <c r="B180" t="s">
        <v>484</v>
      </c>
      <c r="C180" t="s">
        <v>183</v>
      </c>
      <c r="D180" t="s">
        <v>256</v>
      </c>
      <c r="E180">
        <v>4</v>
      </c>
      <c r="F180" t="s">
        <v>261</v>
      </c>
      <c r="G180" t="s">
        <v>262</v>
      </c>
      <c r="H180">
        <v>1</v>
      </c>
      <c r="N180" t="s">
        <v>502</v>
      </c>
      <c r="O180" t="s">
        <v>262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25">
      <c r="A181" t="s">
        <v>181</v>
      </c>
      <c r="B181" t="s">
        <v>484</v>
      </c>
      <c r="C181" t="s">
        <v>183</v>
      </c>
      <c r="D181" t="s">
        <v>256</v>
      </c>
      <c r="E181">
        <v>4</v>
      </c>
      <c r="F181" t="s">
        <v>154</v>
      </c>
      <c r="G181" t="s">
        <v>263</v>
      </c>
      <c r="K181">
        <v>1</v>
      </c>
      <c r="N181" t="s">
        <v>502</v>
      </c>
      <c r="O181" t="s">
        <v>263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25">
      <c r="A182" t="s">
        <v>181</v>
      </c>
      <c r="B182" t="s">
        <v>484</v>
      </c>
      <c r="C182" t="s">
        <v>183</v>
      </c>
      <c r="D182" t="s">
        <v>256</v>
      </c>
      <c r="E182">
        <v>4</v>
      </c>
      <c r="F182" t="s">
        <v>259</v>
      </c>
      <c r="G182" t="s">
        <v>260</v>
      </c>
      <c r="I182">
        <v>1</v>
      </c>
      <c r="N182" t="s">
        <v>256</v>
      </c>
      <c r="O182" t="s">
        <v>260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25">
      <c r="A183" t="s">
        <v>181</v>
      </c>
      <c r="B183" t="s">
        <v>484</v>
      </c>
      <c r="C183" t="s">
        <v>183</v>
      </c>
      <c r="D183" t="s">
        <v>256</v>
      </c>
      <c r="E183">
        <v>4</v>
      </c>
      <c r="F183" t="s">
        <v>245</v>
      </c>
      <c r="G183" t="s">
        <v>246</v>
      </c>
      <c r="H183">
        <v>1</v>
      </c>
      <c r="I183">
        <v>1</v>
      </c>
      <c r="J183">
        <v>1</v>
      </c>
      <c r="K183">
        <v>1</v>
      </c>
      <c r="N183" t="s">
        <v>131</v>
      </c>
      <c r="O183" t="s">
        <v>246</v>
      </c>
      <c r="P183">
        <v>2</v>
      </c>
      <c r="Q183">
        <v>24</v>
      </c>
      <c r="BT183">
        <v>803</v>
      </c>
      <c r="BU183">
        <v>803</v>
      </c>
    </row>
    <row r="184" spans="1:93" x14ac:dyDescent="0.25">
      <c r="A184" t="s">
        <v>181</v>
      </c>
      <c r="B184" t="s">
        <v>484</v>
      </c>
      <c r="C184" t="s">
        <v>183</v>
      </c>
      <c r="D184" t="s">
        <v>256</v>
      </c>
      <c r="E184">
        <v>4</v>
      </c>
      <c r="F184" t="s">
        <v>171</v>
      </c>
      <c r="G184" t="s">
        <v>244</v>
      </c>
      <c r="H184">
        <v>1</v>
      </c>
      <c r="I184">
        <v>1</v>
      </c>
      <c r="J184">
        <v>1</v>
      </c>
      <c r="K184">
        <v>1</v>
      </c>
      <c r="N184" t="s">
        <v>145</v>
      </c>
      <c r="O184" t="s">
        <v>244</v>
      </c>
      <c r="P184">
        <v>2</v>
      </c>
      <c r="Q184">
        <v>24</v>
      </c>
      <c r="CL184">
        <v>803</v>
      </c>
      <c r="CM184">
        <v>803</v>
      </c>
    </row>
    <row r="185" spans="1:93" x14ac:dyDescent="0.25">
      <c r="A185" t="s">
        <v>181</v>
      </c>
      <c r="B185" t="s">
        <v>484</v>
      </c>
      <c r="C185" t="s">
        <v>183</v>
      </c>
      <c r="D185" t="s">
        <v>256</v>
      </c>
      <c r="E185">
        <v>4</v>
      </c>
      <c r="F185" t="s">
        <v>191</v>
      </c>
      <c r="G185" t="s">
        <v>192</v>
      </c>
      <c r="K185">
        <v>1</v>
      </c>
      <c r="N185" t="s">
        <v>114</v>
      </c>
      <c r="O185" t="s">
        <v>192</v>
      </c>
      <c r="P185">
        <v>2</v>
      </c>
      <c r="Q185">
        <v>24</v>
      </c>
      <c r="BF185">
        <v>803</v>
      </c>
      <c r="BG185">
        <v>803</v>
      </c>
    </row>
    <row r="186" spans="1:93" x14ac:dyDescent="0.25">
      <c r="A186" t="s">
        <v>181</v>
      </c>
      <c r="B186" t="s">
        <v>264</v>
      </c>
      <c r="C186" t="s">
        <v>183</v>
      </c>
      <c r="D186" t="s">
        <v>220</v>
      </c>
      <c r="E186">
        <v>1</v>
      </c>
      <c r="F186" t="s">
        <v>104</v>
      </c>
      <c r="G186" t="s">
        <v>265</v>
      </c>
      <c r="J186">
        <v>1</v>
      </c>
      <c r="N186" t="s">
        <v>223</v>
      </c>
      <c r="O186" t="s">
        <v>265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25">
      <c r="A187" t="s">
        <v>181</v>
      </c>
      <c r="B187" t="s">
        <v>264</v>
      </c>
      <c r="C187" t="s">
        <v>183</v>
      </c>
      <c r="D187" t="s">
        <v>220</v>
      </c>
      <c r="E187">
        <v>1</v>
      </c>
      <c r="F187" t="s">
        <v>266</v>
      </c>
      <c r="G187" t="s">
        <v>267</v>
      </c>
      <c r="J187">
        <v>1</v>
      </c>
      <c r="N187" t="s">
        <v>198</v>
      </c>
      <c r="O187" t="s">
        <v>267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25">
      <c r="A188" t="s">
        <v>181</v>
      </c>
      <c r="B188" t="s">
        <v>264</v>
      </c>
      <c r="C188" t="s">
        <v>183</v>
      </c>
      <c r="D188" t="s">
        <v>220</v>
      </c>
      <c r="E188">
        <v>1</v>
      </c>
      <c r="F188" t="s">
        <v>176</v>
      </c>
      <c r="G188" t="s">
        <v>268</v>
      </c>
      <c r="I188">
        <v>1</v>
      </c>
      <c r="N188" t="s">
        <v>220</v>
      </c>
      <c r="O188" t="s">
        <v>268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25">
      <c r="A189" t="s">
        <v>181</v>
      </c>
      <c r="B189" t="s">
        <v>264</v>
      </c>
      <c r="C189" t="s">
        <v>183</v>
      </c>
      <c r="D189" t="s">
        <v>220</v>
      </c>
      <c r="E189">
        <v>1</v>
      </c>
      <c r="F189" t="s">
        <v>191</v>
      </c>
      <c r="G189" t="s">
        <v>192</v>
      </c>
      <c r="H189">
        <v>1</v>
      </c>
      <c r="N189" t="s">
        <v>136</v>
      </c>
      <c r="O189" t="s">
        <v>192</v>
      </c>
      <c r="P189">
        <v>2</v>
      </c>
      <c r="Q189">
        <v>24</v>
      </c>
      <c r="R189">
        <v>501</v>
      </c>
      <c r="S189">
        <v>501</v>
      </c>
    </row>
    <row r="190" spans="1:93" x14ac:dyDescent="0.25">
      <c r="A190" t="s">
        <v>181</v>
      </c>
      <c r="B190" t="s">
        <v>264</v>
      </c>
      <c r="C190" t="s">
        <v>183</v>
      </c>
      <c r="D190" t="s">
        <v>220</v>
      </c>
      <c r="E190">
        <v>1</v>
      </c>
      <c r="F190" t="s">
        <v>107</v>
      </c>
      <c r="G190" t="s">
        <v>212</v>
      </c>
      <c r="H190">
        <v>1</v>
      </c>
      <c r="I190">
        <v>1</v>
      </c>
      <c r="J190">
        <v>1</v>
      </c>
      <c r="K190">
        <v>1</v>
      </c>
      <c r="N190" t="s">
        <v>501</v>
      </c>
      <c r="O190" t="s">
        <v>212</v>
      </c>
      <c r="P190">
        <v>2</v>
      </c>
      <c r="Q190">
        <v>24</v>
      </c>
      <c r="AZ190">
        <v>501</v>
      </c>
      <c r="BA190">
        <v>501</v>
      </c>
    </row>
    <row r="191" spans="1:93" x14ac:dyDescent="0.25">
      <c r="A191" t="s">
        <v>181</v>
      </c>
      <c r="B191" t="s">
        <v>264</v>
      </c>
      <c r="C191" t="s">
        <v>183</v>
      </c>
      <c r="D191" t="s">
        <v>220</v>
      </c>
      <c r="E191">
        <v>1</v>
      </c>
      <c r="F191" t="s">
        <v>269</v>
      </c>
      <c r="G191" t="s">
        <v>270</v>
      </c>
      <c r="H191">
        <v>1</v>
      </c>
      <c r="I191">
        <v>1</v>
      </c>
      <c r="J191">
        <v>1</v>
      </c>
      <c r="K191">
        <v>1</v>
      </c>
      <c r="N191" t="s">
        <v>220</v>
      </c>
      <c r="O191" t="s">
        <v>270</v>
      </c>
      <c r="P191">
        <v>2</v>
      </c>
      <c r="Q191">
        <v>24</v>
      </c>
      <c r="CH191">
        <v>501</v>
      </c>
      <c r="CI191">
        <v>501</v>
      </c>
    </row>
    <row r="192" spans="1:93" x14ac:dyDescent="0.25">
      <c r="A192" t="s">
        <v>181</v>
      </c>
      <c r="B192" t="s">
        <v>271</v>
      </c>
      <c r="C192" t="s">
        <v>183</v>
      </c>
      <c r="D192" t="s">
        <v>225</v>
      </c>
      <c r="E192">
        <v>1</v>
      </c>
      <c r="F192" t="s">
        <v>104</v>
      </c>
      <c r="G192" t="s">
        <v>265</v>
      </c>
      <c r="J192">
        <v>1</v>
      </c>
      <c r="N192" t="s">
        <v>237</v>
      </c>
      <c r="O192" t="s">
        <v>265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25">
      <c r="A193" t="s">
        <v>181</v>
      </c>
      <c r="B193" t="s">
        <v>271</v>
      </c>
      <c r="C193" t="s">
        <v>183</v>
      </c>
      <c r="D193" t="s">
        <v>225</v>
      </c>
      <c r="E193">
        <v>1</v>
      </c>
      <c r="F193" t="s">
        <v>266</v>
      </c>
      <c r="G193" t="s">
        <v>267</v>
      </c>
      <c r="J193">
        <v>1</v>
      </c>
      <c r="N193" t="s">
        <v>272</v>
      </c>
      <c r="O193" t="s">
        <v>267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25">
      <c r="A194" t="s">
        <v>181</v>
      </c>
      <c r="B194" t="s">
        <v>271</v>
      </c>
      <c r="C194" t="s">
        <v>183</v>
      </c>
      <c r="D194" t="s">
        <v>225</v>
      </c>
      <c r="E194">
        <v>1</v>
      </c>
      <c r="F194" t="s">
        <v>266</v>
      </c>
      <c r="G194" t="s">
        <v>267</v>
      </c>
      <c r="J194">
        <v>1</v>
      </c>
      <c r="N194" t="s">
        <v>503</v>
      </c>
      <c r="O194" t="s">
        <v>267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25">
      <c r="A195" t="s">
        <v>181</v>
      </c>
      <c r="B195" t="s">
        <v>271</v>
      </c>
      <c r="C195" t="s">
        <v>183</v>
      </c>
      <c r="D195" t="s">
        <v>225</v>
      </c>
      <c r="E195">
        <v>1</v>
      </c>
      <c r="F195" t="s">
        <v>176</v>
      </c>
      <c r="G195" t="s">
        <v>268</v>
      </c>
      <c r="I195">
        <v>1</v>
      </c>
      <c r="N195" t="s">
        <v>225</v>
      </c>
      <c r="O195" t="s">
        <v>268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25">
      <c r="A196" t="s">
        <v>181</v>
      </c>
      <c r="B196" t="s">
        <v>271</v>
      </c>
      <c r="C196" t="s">
        <v>183</v>
      </c>
      <c r="D196" t="s">
        <v>225</v>
      </c>
      <c r="E196">
        <v>1</v>
      </c>
      <c r="F196" t="s">
        <v>191</v>
      </c>
      <c r="G196" t="s">
        <v>192</v>
      </c>
      <c r="H196">
        <v>1</v>
      </c>
      <c r="N196" t="s">
        <v>500</v>
      </c>
      <c r="O196" t="s">
        <v>192</v>
      </c>
      <c r="P196">
        <v>2</v>
      </c>
      <c r="Q196">
        <v>24</v>
      </c>
      <c r="BH196">
        <v>702</v>
      </c>
      <c r="BI196">
        <v>702</v>
      </c>
    </row>
    <row r="197" spans="1:97" x14ac:dyDescent="0.25">
      <c r="A197" t="s">
        <v>181</v>
      </c>
      <c r="B197" t="s">
        <v>271</v>
      </c>
      <c r="C197" t="s">
        <v>183</v>
      </c>
      <c r="D197" t="s">
        <v>225</v>
      </c>
      <c r="E197">
        <v>1</v>
      </c>
      <c r="F197" t="s">
        <v>107</v>
      </c>
      <c r="G197" t="s">
        <v>212</v>
      </c>
      <c r="H197">
        <v>1</v>
      </c>
      <c r="I197">
        <v>1</v>
      </c>
      <c r="J197">
        <v>1</v>
      </c>
      <c r="K197">
        <v>1</v>
      </c>
      <c r="N197" t="s">
        <v>303</v>
      </c>
      <c r="O197" t="s">
        <v>212</v>
      </c>
      <c r="P197">
        <v>2</v>
      </c>
      <c r="Q197">
        <v>24</v>
      </c>
      <c r="BF197">
        <v>702</v>
      </c>
      <c r="BG197">
        <v>702</v>
      </c>
    </row>
    <row r="198" spans="1:97" x14ac:dyDescent="0.25">
      <c r="A198" t="s">
        <v>181</v>
      </c>
      <c r="B198" t="s">
        <v>271</v>
      </c>
      <c r="C198" t="s">
        <v>183</v>
      </c>
      <c r="D198" t="s">
        <v>225</v>
      </c>
      <c r="E198">
        <v>1</v>
      </c>
      <c r="F198" t="s">
        <v>269</v>
      </c>
      <c r="G198" t="s">
        <v>270</v>
      </c>
      <c r="H198">
        <v>1</v>
      </c>
      <c r="I198">
        <v>1</v>
      </c>
      <c r="J198">
        <v>1</v>
      </c>
      <c r="K198">
        <v>1</v>
      </c>
      <c r="N198" t="s">
        <v>237</v>
      </c>
      <c r="O198" t="s">
        <v>270</v>
      </c>
      <c r="P198">
        <v>2</v>
      </c>
      <c r="Q198">
        <v>24</v>
      </c>
      <c r="CJ198">
        <v>702</v>
      </c>
      <c r="CK198">
        <v>702</v>
      </c>
    </row>
    <row r="199" spans="1:97" x14ac:dyDescent="0.25">
      <c r="A199" t="s">
        <v>181</v>
      </c>
      <c r="B199" t="s">
        <v>273</v>
      </c>
      <c r="C199" t="s">
        <v>183</v>
      </c>
      <c r="D199" t="s">
        <v>238</v>
      </c>
      <c r="E199">
        <v>1</v>
      </c>
      <c r="F199" t="s">
        <v>104</v>
      </c>
      <c r="G199" t="s">
        <v>265</v>
      </c>
      <c r="J199">
        <v>1</v>
      </c>
      <c r="N199" t="s">
        <v>237</v>
      </c>
      <c r="O199" t="s">
        <v>265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25">
      <c r="A200" t="s">
        <v>181</v>
      </c>
      <c r="B200" t="s">
        <v>273</v>
      </c>
      <c r="C200" t="s">
        <v>183</v>
      </c>
      <c r="D200" t="s">
        <v>238</v>
      </c>
      <c r="E200">
        <v>1</v>
      </c>
      <c r="F200" t="s">
        <v>266</v>
      </c>
      <c r="G200" t="s">
        <v>267</v>
      </c>
      <c r="J200">
        <v>1</v>
      </c>
      <c r="N200" t="s">
        <v>272</v>
      </c>
      <c r="O200" t="s">
        <v>267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25">
      <c r="A201" t="s">
        <v>181</v>
      </c>
      <c r="B201" t="s">
        <v>273</v>
      </c>
      <c r="C201" t="s">
        <v>183</v>
      </c>
      <c r="D201" t="s">
        <v>238</v>
      </c>
      <c r="E201">
        <v>1</v>
      </c>
      <c r="F201" t="s">
        <v>176</v>
      </c>
      <c r="G201" t="s">
        <v>268</v>
      </c>
      <c r="I201">
        <v>1</v>
      </c>
      <c r="N201" t="s">
        <v>238</v>
      </c>
      <c r="O201" t="s">
        <v>268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25">
      <c r="A202" t="s">
        <v>181</v>
      </c>
      <c r="B202" t="s">
        <v>273</v>
      </c>
      <c r="C202" t="s">
        <v>183</v>
      </c>
      <c r="D202" t="s">
        <v>238</v>
      </c>
      <c r="E202">
        <v>1</v>
      </c>
      <c r="F202" t="s">
        <v>176</v>
      </c>
      <c r="G202" t="s">
        <v>268</v>
      </c>
      <c r="I202">
        <v>1</v>
      </c>
      <c r="N202" t="s">
        <v>198</v>
      </c>
      <c r="O202" t="s">
        <v>268</v>
      </c>
      <c r="P202">
        <v>2</v>
      </c>
      <c r="Q202">
        <v>24</v>
      </c>
      <c r="BD202">
        <v>705</v>
      </c>
      <c r="BE202">
        <v>705</v>
      </c>
    </row>
    <row r="203" spans="1:97" x14ac:dyDescent="0.25">
      <c r="A203" t="s">
        <v>181</v>
      </c>
      <c r="B203" t="s">
        <v>273</v>
      </c>
      <c r="C203" t="s">
        <v>183</v>
      </c>
      <c r="D203" t="s">
        <v>238</v>
      </c>
      <c r="E203">
        <v>1</v>
      </c>
      <c r="F203" t="s">
        <v>191</v>
      </c>
      <c r="G203" t="s">
        <v>192</v>
      </c>
      <c r="H203">
        <v>1</v>
      </c>
      <c r="N203" t="s">
        <v>500</v>
      </c>
      <c r="O203" t="s">
        <v>192</v>
      </c>
      <c r="P203">
        <v>2</v>
      </c>
      <c r="Q203">
        <v>24</v>
      </c>
      <c r="BF203">
        <v>705</v>
      </c>
      <c r="BG203">
        <v>705</v>
      </c>
    </row>
    <row r="204" spans="1:97" x14ac:dyDescent="0.25">
      <c r="A204" t="s">
        <v>181</v>
      </c>
      <c r="B204" t="s">
        <v>273</v>
      </c>
      <c r="C204" t="s">
        <v>183</v>
      </c>
      <c r="D204" t="s">
        <v>238</v>
      </c>
      <c r="E204">
        <v>1</v>
      </c>
      <c r="F204" t="s">
        <v>107</v>
      </c>
      <c r="G204" t="s">
        <v>212</v>
      </c>
      <c r="H204">
        <v>1</v>
      </c>
      <c r="I204">
        <v>1</v>
      </c>
      <c r="J204">
        <v>1</v>
      </c>
      <c r="K204">
        <v>1</v>
      </c>
      <c r="N204" t="s">
        <v>303</v>
      </c>
      <c r="O204" t="s">
        <v>212</v>
      </c>
      <c r="P204">
        <v>2</v>
      </c>
      <c r="Q204">
        <v>24</v>
      </c>
      <c r="X204">
        <v>705</v>
      </c>
      <c r="Y204">
        <v>705</v>
      </c>
    </row>
    <row r="205" spans="1:97" x14ac:dyDescent="0.25">
      <c r="A205" t="s">
        <v>181</v>
      </c>
      <c r="B205" t="s">
        <v>273</v>
      </c>
      <c r="C205" t="s">
        <v>183</v>
      </c>
      <c r="D205" t="s">
        <v>238</v>
      </c>
      <c r="E205">
        <v>1</v>
      </c>
      <c r="F205" t="s">
        <v>269</v>
      </c>
      <c r="G205" t="s">
        <v>270</v>
      </c>
      <c r="H205">
        <v>1</v>
      </c>
      <c r="I205">
        <v>1</v>
      </c>
      <c r="J205">
        <v>1</v>
      </c>
      <c r="K205">
        <v>1</v>
      </c>
      <c r="N205" t="s">
        <v>237</v>
      </c>
      <c r="O205" t="s">
        <v>270</v>
      </c>
      <c r="P205">
        <v>2</v>
      </c>
      <c r="Q205">
        <v>24</v>
      </c>
      <c r="BH205">
        <v>705</v>
      </c>
      <c r="BI205">
        <v>705</v>
      </c>
    </row>
    <row r="206" spans="1:97" x14ac:dyDescent="0.25">
      <c r="A206" t="s">
        <v>181</v>
      </c>
      <c r="B206" t="s">
        <v>274</v>
      </c>
      <c r="C206" t="s">
        <v>275</v>
      </c>
      <c r="D206" t="s">
        <v>272</v>
      </c>
      <c r="E206">
        <v>1</v>
      </c>
      <c r="F206" t="s">
        <v>276</v>
      </c>
      <c r="G206" t="s">
        <v>277</v>
      </c>
      <c r="H206">
        <v>1</v>
      </c>
      <c r="N206" t="s">
        <v>272</v>
      </c>
      <c r="O206" t="s">
        <v>277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25">
      <c r="A207" t="s">
        <v>181</v>
      </c>
      <c r="B207" t="s">
        <v>274</v>
      </c>
      <c r="C207" t="s">
        <v>275</v>
      </c>
      <c r="D207" t="s">
        <v>272</v>
      </c>
      <c r="E207">
        <v>1</v>
      </c>
      <c r="F207" t="s">
        <v>278</v>
      </c>
      <c r="G207" t="s">
        <v>279</v>
      </c>
      <c r="H207">
        <v>1</v>
      </c>
      <c r="N207" t="s">
        <v>272</v>
      </c>
      <c r="O207" t="s">
        <v>279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25">
      <c r="A208" t="s">
        <v>181</v>
      </c>
      <c r="B208" t="s">
        <v>274</v>
      </c>
      <c r="C208" t="s">
        <v>275</v>
      </c>
      <c r="D208" t="s">
        <v>272</v>
      </c>
      <c r="E208">
        <v>1</v>
      </c>
      <c r="F208" t="s">
        <v>280</v>
      </c>
      <c r="G208" t="s">
        <v>281</v>
      </c>
      <c r="H208">
        <v>1</v>
      </c>
      <c r="N208" t="s">
        <v>272</v>
      </c>
      <c r="O208" t="s">
        <v>281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25">
      <c r="A209" t="s">
        <v>181</v>
      </c>
      <c r="B209" t="s">
        <v>274</v>
      </c>
      <c r="C209" t="s">
        <v>275</v>
      </c>
      <c r="D209" t="s">
        <v>272</v>
      </c>
      <c r="E209">
        <v>1</v>
      </c>
      <c r="F209" t="s">
        <v>191</v>
      </c>
      <c r="G209" t="s">
        <v>192</v>
      </c>
      <c r="H209">
        <v>1</v>
      </c>
      <c r="N209" t="s">
        <v>114</v>
      </c>
      <c r="O209" t="s">
        <v>192</v>
      </c>
      <c r="P209">
        <v>2</v>
      </c>
      <c r="Q209">
        <v>24</v>
      </c>
      <c r="AT209">
        <v>802</v>
      </c>
      <c r="AU209">
        <v>802</v>
      </c>
    </row>
    <row r="210" spans="1:105" x14ac:dyDescent="0.25">
      <c r="A210" t="s">
        <v>181</v>
      </c>
      <c r="B210" t="s">
        <v>274</v>
      </c>
      <c r="C210" t="s">
        <v>275</v>
      </c>
      <c r="D210" t="s">
        <v>272</v>
      </c>
      <c r="E210">
        <v>1</v>
      </c>
      <c r="F210" t="s">
        <v>107</v>
      </c>
      <c r="G210" t="s">
        <v>212</v>
      </c>
      <c r="H210">
        <v>1</v>
      </c>
      <c r="I210">
        <v>1</v>
      </c>
      <c r="J210">
        <v>1</v>
      </c>
      <c r="K210">
        <v>1</v>
      </c>
      <c r="N210" t="s">
        <v>303</v>
      </c>
      <c r="O210" t="s">
        <v>212</v>
      </c>
      <c r="P210">
        <v>2</v>
      </c>
      <c r="Q210">
        <v>24</v>
      </c>
      <c r="CV210">
        <v>802</v>
      </c>
      <c r="CW210">
        <v>802</v>
      </c>
    </row>
    <row r="211" spans="1:105" x14ac:dyDescent="0.25">
      <c r="A211" t="s">
        <v>181</v>
      </c>
      <c r="B211" t="s">
        <v>274</v>
      </c>
      <c r="C211" t="s">
        <v>275</v>
      </c>
      <c r="D211" t="s">
        <v>272</v>
      </c>
      <c r="E211">
        <v>1</v>
      </c>
      <c r="F211" t="s">
        <v>118</v>
      </c>
      <c r="G211" t="s">
        <v>216</v>
      </c>
      <c r="H211">
        <v>1</v>
      </c>
      <c r="I211">
        <v>1</v>
      </c>
      <c r="J211">
        <v>1</v>
      </c>
      <c r="K211">
        <v>1</v>
      </c>
      <c r="N211" t="s">
        <v>180</v>
      </c>
      <c r="O211" t="s">
        <v>216</v>
      </c>
      <c r="P211">
        <v>2</v>
      </c>
      <c r="Q211">
        <v>24</v>
      </c>
      <c r="CX211">
        <v>802</v>
      </c>
      <c r="CY211">
        <v>802</v>
      </c>
    </row>
    <row r="212" spans="1:105" x14ac:dyDescent="0.25">
      <c r="A212" t="s">
        <v>181</v>
      </c>
      <c r="B212" t="s">
        <v>274</v>
      </c>
      <c r="C212" t="s">
        <v>275</v>
      </c>
      <c r="D212" t="s">
        <v>272</v>
      </c>
      <c r="E212">
        <v>1</v>
      </c>
      <c r="F212" t="s">
        <v>269</v>
      </c>
      <c r="G212" t="s">
        <v>270</v>
      </c>
      <c r="H212">
        <v>1</v>
      </c>
      <c r="I212">
        <v>1</v>
      </c>
      <c r="J212">
        <v>1</v>
      </c>
      <c r="K212">
        <v>1</v>
      </c>
      <c r="N212" t="s">
        <v>250</v>
      </c>
      <c r="O212" t="s">
        <v>270</v>
      </c>
      <c r="P212">
        <v>2</v>
      </c>
      <c r="Q212">
        <v>24</v>
      </c>
      <c r="CZ212">
        <v>802</v>
      </c>
      <c r="DA212">
        <v>802</v>
      </c>
    </row>
    <row r="213" spans="1:105" x14ac:dyDescent="0.25">
      <c r="A213" t="s">
        <v>181</v>
      </c>
      <c r="B213" t="s">
        <v>499</v>
      </c>
      <c r="C213" t="s">
        <v>275</v>
      </c>
      <c r="D213" t="s">
        <v>226</v>
      </c>
      <c r="E213">
        <v>1</v>
      </c>
      <c r="F213" t="s">
        <v>276</v>
      </c>
      <c r="G213" t="s">
        <v>277</v>
      </c>
      <c r="H213">
        <v>1</v>
      </c>
      <c r="N213" t="s">
        <v>503</v>
      </c>
      <c r="O213" t="s">
        <v>277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x14ac:dyDescent="0.25">
      <c r="A214" t="s">
        <v>181</v>
      </c>
      <c r="B214" t="s">
        <v>499</v>
      </c>
      <c r="C214" t="s">
        <v>275</v>
      </c>
      <c r="D214" t="s">
        <v>226</v>
      </c>
      <c r="E214">
        <v>1</v>
      </c>
      <c r="F214" t="s">
        <v>278</v>
      </c>
      <c r="G214" t="s">
        <v>279</v>
      </c>
      <c r="H214">
        <v>1</v>
      </c>
      <c r="N214" t="s">
        <v>503</v>
      </c>
      <c r="O214" t="s">
        <v>279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x14ac:dyDescent="0.25">
      <c r="A215" t="s">
        <v>181</v>
      </c>
      <c r="B215" t="s">
        <v>499</v>
      </c>
      <c r="C215" t="s">
        <v>275</v>
      </c>
      <c r="D215" t="s">
        <v>226</v>
      </c>
      <c r="E215">
        <v>1</v>
      </c>
      <c r="F215" t="s">
        <v>280</v>
      </c>
      <c r="G215" t="s">
        <v>281</v>
      </c>
      <c r="H215">
        <v>1</v>
      </c>
      <c r="N215" t="s">
        <v>503</v>
      </c>
      <c r="O215" t="s">
        <v>281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x14ac:dyDescent="0.25">
      <c r="A216" t="s">
        <v>181</v>
      </c>
      <c r="B216" t="s">
        <v>499</v>
      </c>
      <c r="C216" t="s">
        <v>275</v>
      </c>
      <c r="D216" t="s">
        <v>226</v>
      </c>
      <c r="E216">
        <v>1</v>
      </c>
      <c r="F216" t="s">
        <v>191</v>
      </c>
      <c r="G216" t="s">
        <v>192</v>
      </c>
      <c r="H216">
        <v>1</v>
      </c>
      <c r="N216" t="s">
        <v>500</v>
      </c>
      <c r="O216" t="s">
        <v>192</v>
      </c>
      <c r="P216">
        <v>2</v>
      </c>
      <c r="Q216">
        <v>24</v>
      </c>
      <c r="AF216">
        <v>806</v>
      </c>
      <c r="AG216">
        <v>806</v>
      </c>
    </row>
    <row r="217" spans="1:105" x14ac:dyDescent="0.25">
      <c r="A217" t="s">
        <v>181</v>
      </c>
      <c r="B217" t="s">
        <v>499</v>
      </c>
      <c r="C217" t="s">
        <v>275</v>
      </c>
      <c r="D217" t="s">
        <v>226</v>
      </c>
      <c r="E217">
        <v>1</v>
      </c>
      <c r="F217" t="s">
        <v>107</v>
      </c>
      <c r="G217" t="s">
        <v>212</v>
      </c>
      <c r="H217">
        <v>1</v>
      </c>
      <c r="I217">
        <v>1</v>
      </c>
      <c r="J217">
        <v>1</v>
      </c>
      <c r="K217">
        <v>1</v>
      </c>
      <c r="N217" t="s">
        <v>303</v>
      </c>
      <c r="O217" t="s">
        <v>212</v>
      </c>
      <c r="P217">
        <v>2</v>
      </c>
      <c r="Q217">
        <v>24</v>
      </c>
      <c r="CZ217">
        <v>806</v>
      </c>
      <c r="DA217">
        <v>806</v>
      </c>
    </row>
    <row r="218" spans="1:105" x14ac:dyDescent="0.25">
      <c r="A218" t="s">
        <v>181</v>
      </c>
      <c r="B218" t="s">
        <v>499</v>
      </c>
      <c r="C218" t="s">
        <v>275</v>
      </c>
      <c r="D218" t="s">
        <v>226</v>
      </c>
      <c r="E218">
        <v>1</v>
      </c>
      <c r="F218" t="s">
        <v>118</v>
      </c>
      <c r="G218" t="s">
        <v>216</v>
      </c>
      <c r="H218">
        <v>1</v>
      </c>
      <c r="I218">
        <v>1</v>
      </c>
      <c r="J218">
        <v>1</v>
      </c>
      <c r="K218">
        <v>1</v>
      </c>
      <c r="N218" t="s">
        <v>180</v>
      </c>
      <c r="O218" t="s">
        <v>216</v>
      </c>
      <c r="P218">
        <v>2</v>
      </c>
      <c r="Q218">
        <v>24</v>
      </c>
      <c r="CV218">
        <v>806</v>
      </c>
      <c r="CW218">
        <v>806</v>
      </c>
    </row>
    <row r="219" spans="1:105" x14ac:dyDescent="0.25">
      <c r="A219" t="s">
        <v>181</v>
      </c>
      <c r="B219" t="s">
        <v>499</v>
      </c>
      <c r="C219" t="s">
        <v>275</v>
      </c>
      <c r="D219" t="s">
        <v>226</v>
      </c>
      <c r="E219">
        <v>1</v>
      </c>
      <c r="F219" t="s">
        <v>269</v>
      </c>
      <c r="G219" t="s">
        <v>270</v>
      </c>
      <c r="H219">
        <v>1</v>
      </c>
      <c r="I219">
        <v>1</v>
      </c>
      <c r="J219">
        <v>1</v>
      </c>
      <c r="K219">
        <v>1</v>
      </c>
      <c r="N219" t="s">
        <v>250</v>
      </c>
      <c r="O219" t="s">
        <v>270</v>
      </c>
      <c r="P219">
        <v>2</v>
      </c>
      <c r="Q219">
        <v>24</v>
      </c>
      <c r="CX219">
        <v>806</v>
      </c>
      <c r="CY219">
        <v>806</v>
      </c>
    </row>
    <row r="220" spans="1:105" x14ac:dyDescent="0.25">
      <c r="A220" t="s">
        <v>181</v>
      </c>
      <c r="B220" t="s">
        <v>282</v>
      </c>
      <c r="C220" t="s">
        <v>275</v>
      </c>
      <c r="D220" t="s">
        <v>206</v>
      </c>
      <c r="E220">
        <v>3</v>
      </c>
      <c r="F220" t="s">
        <v>283</v>
      </c>
      <c r="G220" t="s">
        <v>284</v>
      </c>
      <c r="J220">
        <v>1</v>
      </c>
      <c r="N220" t="s">
        <v>206</v>
      </c>
      <c r="O220" t="s">
        <v>285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25">
      <c r="A221" t="s">
        <v>181</v>
      </c>
      <c r="B221" t="s">
        <v>282</v>
      </c>
      <c r="C221" t="s">
        <v>275</v>
      </c>
      <c r="D221" t="s">
        <v>206</v>
      </c>
      <c r="E221">
        <v>3</v>
      </c>
      <c r="F221" t="s">
        <v>286</v>
      </c>
      <c r="G221" t="s">
        <v>287</v>
      </c>
      <c r="J221">
        <v>1</v>
      </c>
      <c r="N221" t="s">
        <v>219</v>
      </c>
      <c r="O221" t="s">
        <v>287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25">
      <c r="A222" t="s">
        <v>181</v>
      </c>
      <c r="B222" t="s">
        <v>282</v>
      </c>
      <c r="C222" t="s">
        <v>275</v>
      </c>
      <c r="D222" t="s">
        <v>206</v>
      </c>
      <c r="E222">
        <v>3</v>
      </c>
      <c r="F222" t="s">
        <v>251</v>
      </c>
      <c r="G222" t="s">
        <v>252</v>
      </c>
      <c r="H222">
        <v>1</v>
      </c>
      <c r="I222">
        <v>1</v>
      </c>
      <c r="J222">
        <v>1</v>
      </c>
      <c r="K222">
        <v>1</v>
      </c>
      <c r="N222" t="s">
        <v>303</v>
      </c>
      <c r="O222" t="s">
        <v>252</v>
      </c>
      <c r="P222">
        <v>2</v>
      </c>
      <c r="Q222">
        <v>24</v>
      </c>
      <c r="CD222">
        <v>803</v>
      </c>
      <c r="CE222">
        <v>803</v>
      </c>
    </row>
    <row r="223" spans="1:105" x14ac:dyDescent="0.25">
      <c r="A223" t="s">
        <v>181</v>
      </c>
      <c r="B223" t="s">
        <v>282</v>
      </c>
      <c r="C223" t="s">
        <v>275</v>
      </c>
      <c r="D223" t="s">
        <v>206</v>
      </c>
      <c r="E223">
        <v>3</v>
      </c>
      <c r="F223" t="s">
        <v>134</v>
      </c>
      <c r="G223" t="s">
        <v>254</v>
      </c>
      <c r="H223">
        <v>1</v>
      </c>
      <c r="I223">
        <v>1</v>
      </c>
      <c r="J223">
        <v>1</v>
      </c>
      <c r="K223">
        <v>1</v>
      </c>
      <c r="N223" t="s">
        <v>111</v>
      </c>
      <c r="O223" t="s">
        <v>254</v>
      </c>
      <c r="P223">
        <v>2</v>
      </c>
      <c r="Q223">
        <v>24</v>
      </c>
      <c r="BB223">
        <v>803</v>
      </c>
      <c r="BC223">
        <v>803</v>
      </c>
    </row>
    <row r="224" spans="1:105" x14ac:dyDescent="0.25">
      <c r="A224" t="s">
        <v>181</v>
      </c>
      <c r="B224" t="s">
        <v>282</v>
      </c>
      <c r="C224" t="s">
        <v>275</v>
      </c>
      <c r="D224" t="s">
        <v>206</v>
      </c>
      <c r="E224">
        <v>3</v>
      </c>
      <c r="F224" t="s">
        <v>191</v>
      </c>
      <c r="G224" t="s">
        <v>192</v>
      </c>
      <c r="J224">
        <v>1</v>
      </c>
      <c r="N224" t="s">
        <v>124</v>
      </c>
      <c r="O224" t="s">
        <v>192</v>
      </c>
      <c r="P224">
        <v>2</v>
      </c>
      <c r="Q224">
        <v>24</v>
      </c>
      <c r="T224">
        <v>803</v>
      </c>
      <c r="U224">
        <v>803</v>
      </c>
    </row>
    <row r="225" spans="1:105" x14ac:dyDescent="0.25">
      <c r="A225" t="s">
        <v>181</v>
      </c>
      <c r="B225" t="s">
        <v>288</v>
      </c>
      <c r="C225" t="s">
        <v>275</v>
      </c>
      <c r="D225" t="s">
        <v>238</v>
      </c>
      <c r="E225">
        <v>3</v>
      </c>
      <c r="F225" t="s">
        <v>283</v>
      </c>
      <c r="G225" t="s">
        <v>284</v>
      </c>
      <c r="I225">
        <v>1</v>
      </c>
      <c r="N225" t="s">
        <v>238</v>
      </c>
      <c r="O225" t="s">
        <v>284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25">
      <c r="A226" t="s">
        <v>181</v>
      </c>
      <c r="B226" t="s">
        <v>288</v>
      </c>
      <c r="C226" t="s">
        <v>275</v>
      </c>
      <c r="D226" t="s">
        <v>238</v>
      </c>
      <c r="E226">
        <v>3</v>
      </c>
      <c r="F226" t="s">
        <v>286</v>
      </c>
      <c r="G226" t="s">
        <v>287</v>
      </c>
      <c r="I226">
        <v>1</v>
      </c>
      <c r="N226" t="s">
        <v>184</v>
      </c>
      <c r="O226" t="s">
        <v>287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25">
      <c r="A227" t="s">
        <v>181</v>
      </c>
      <c r="B227" t="s">
        <v>288</v>
      </c>
      <c r="C227" t="s">
        <v>275</v>
      </c>
      <c r="D227" t="s">
        <v>238</v>
      </c>
      <c r="E227">
        <v>3</v>
      </c>
      <c r="F227" t="s">
        <v>134</v>
      </c>
      <c r="G227" t="s">
        <v>254</v>
      </c>
      <c r="H227">
        <v>1</v>
      </c>
      <c r="I227">
        <v>1</v>
      </c>
      <c r="J227">
        <v>1</v>
      </c>
      <c r="K227">
        <v>1</v>
      </c>
      <c r="N227" t="s">
        <v>111</v>
      </c>
      <c r="O227" t="s">
        <v>254</v>
      </c>
      <c r="P227">
        <v>2</v>
      </c>
      <c r="Q227">
        <v>24</v>
      </c>
      <c r="X227">
        <v>802</v>
      </c>
      <c r="Y227">
        <v>802</v>
      </c>
    </row>
    <row r="228" spans="1:105" x14ac:dyDescent="0.25">
      <c r="A228" t="s">
        <v>181</v>
      </c>
      <c r="B228" t="s">
        <v>288</v>
      </c>
      <c r="C228" t="s">
        <v>275</v>
      </c>
      <c r="D228" t="s">
        <v>238</v>
      </c>
      <c r="E228">
        <v>3</v>
      </c>
      <c r="F228" t="s">
        <v>171</v>
      </c>
      <c r="G228" t="s">
        <v>244</v>
      </c>
      <c r="H228">
        <v>1</v>
      </c>
      <c r="I228">
        <v>1</v>
      </c>
      <c r="J228">
        <v>1</v>
      </c>
      <c r="K228">
        <v>1</v>
      </c>
      <c r="N228" t="s">
        <v>145</v>
      </c>
      <c r="O228" t="s">
        <v>244</v>
      </c>
      <c r="P228">
        <v>2</v>
      </c>
      <c r="Q228">
        <v>24</v>
      </c>
      <c r="CN228">
        <v>802</v>
      </c>
      <c r="CO228">
        <v>802</v>
      </c>
    </row>
    <row r="229" spans="1:105" x14ac:dyDescent="0.25">
      <c r="A229" t="s">
        <v>181</v>
      </c>
      <c r="B229" t="s">
        <v>288</v>
      </c>
      <c r="C229" t="s">
        <v>275</v>
      </c>
      <c r="D229" t="s">
        <v>238</v>
      </c>
      <c r="E229">
        <v>3</v>
      </c>
      <c r="F229" t="s">
        <v>191</v>
      </c>
      <c r="G229" t="s">
        <v>192</v>
      </c>
      <c r="J229">
        <v>1</v>
      </c>
      <c r="N229" t="s">
        <v>124</v>
      </c>
      <c r="O229" t="s">
        <v>192</v>
      </c>
      <c r="P229">
        <v>2</v>
      </c>
      <c r="Q229">
        <v>24</v>
      </c>
      <c r="BH229">
        <v>802</v>
      </c>
      <c r="BI229">
        <v>802</v>
      </c>
    </row>
    <row r="230" spans="1:105" x14ac:dyDescent="0.25">
      <c r="A230" t="s">
        <v>289</v>
      </c>
      <c r="B230" t="s">
        <v>290</v>
      </c>
      <c r="C230" t="s">
        <v>291</v>
      </c>
      <c r="D230" t="s">
        <v>292</v>
      </c>
      <c r="E230">
        <v>7</v>
      </c>
      <c r="F230" t="s">
        <v>266</v>
      </c>
      <c r="G230" t="s">
        <v>293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114</v>
      </c>
      <c r="P230">
        <v>2</v>
      </c>
      <c r="Q230">
        <v>24</v>
      </c>
      <c r="AV230">
        <v>203</v>
      </c>
      <c r="AW230">
        <v>203</v>
      </c>
    </row>
    <row r="231" spans="1:105" x14ac:dyDescent="0.25">
      <c r="A231" t="s">
        <v>289</v>
      </c>
      <c r="B231" t="s">
        <v>290</v>
      </c>
      <c r="C231" t="s">
        <v>291</v>
      </c>
      <c r="D231" t="s">
        <v>292</v>
      </c>
      <c r="E231">
        <v>7</v>
      </c>
      <c r="F231" t="s">
        <v>118</v>
      </c>
      <c r="G231" t="s">
        <v>294</v>
      </c>
      <c r="H231">
        <v>1</v>
      </c>
      <c r="I231">
        <v>1</v>
      </c>
      <c r="J231">
        <v>1</v>
      </c>
      <c r="K231">
        <v>1</v>
      </c>
      <c r="N231" t="s">
        <v>145</v>
      </c>
      <c r="P231">
        <v>2</v>
      </c>
      <c r="Q231">
        <v>24</v>
      </c>
      <c r="AD231">
        <v>203</v>
      </c>
      <c r="AE231">
        <v>203</v>
      </c>
    </row>
    <row r="232" spans="1:105" x14ac:dyDescent="0.25">
      <c r="A232" t="s">
        <v>289</v>
      </c>
      <c r="B232" t="s">
        <v>290</v>
      </c>
      <c r="C232" t="s">
        <v>291</v>
      </c>
      <c r="D232" t="s">
        <v>292</v>
      </c>
      <c r="E232">
        <v>7</v>
      </c>
      <c r="F232" t="s">
        <v>230</v>
      </c>
      <c r="G232" t="s">
        <v>295</v>
      </c>
      <c r="L232">
        <v>1</v>
      </c>
      <c r="N232" t="s">
        <v>487</v>
      </c>
      <c r="P232">
        <v>6</v>
      </c>
      <c r="Q232">
        <v>72</v>
      </c>
      <c r="AT232">
        <v>203</v>
      </c>
      <c r="AU232">
        <v>203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25">
      <c r="A233" t="s">
        <v>289</v>
      </c>
      <c r="B233" t="s">
        <v>290</v>
      </c>
      <c r="C233" t="s">
        <v>291</v>
      </c>
      <c r="D233" t="s">
        <v>292</v>
      </c>
      <c r="E233">
        <v>7</v>
      </c>
      <c r="F233" t="s">
        <v>134</v>
      </c>
      <c r="G233" t="s">
        <v>296</v>
      </c>
      <c r="M233">
        <v>1</v>
      </c>
      <c r="N233" t="s">
        <v>487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25">
      <c r="A234" t="s">
        <v>289</v>
      </c>
      <c r="B234" t="s">
        <v>290</v>
      </c>
      <c r="C234" t="s">
        <v>291</v>
      </c>
      <c r="D234" t="s">
        <v>292</v>
      </c>
      <c r="E234">
        <v>7</v>
      </c>
      <c r="F234" t="s">
        <v>178</v>
      </c>
      <c r="G234" t="s">
        <v>297</v>
      </c>
      <c r="J234">
        <v>1</v>
      </c>
      <c r="N234" t="s">
        <v>487</v>
      </c>
      <c r="P234">
        <v>10</v>
      </c>
      <c r="Q234">
        <v>120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25">
      <c r="A235" t="s">
        <v>289</v>
      </c>
      <c r="B235" t="s">
        <v>298</v>
      </c>
      <c r="C235" t="s">
        <v>291</v>
      </c>
      <c r="D235" t="s">
        <v>299</v>
      </c>
      <c r="E235">
        <v>1</v>
      </c>
      <c r="F235" t="s">
        <v>176</v>
      </c>
      <c r="G235" t="s">
        <v>300</v>
      </c>
      <c r="H235">
        <v>1</v>
      </c>
      <c r="I235">
        <v>1</v>
      </c>
      <c r="J235">
        <v>1</v>
      </c>
      <c r="K235">
        <v>1</v>
      </c>
      <c r="N235" t="s">
        <v>301</v>
      </c>
      <c r="P235">
        <v>4</v>
      </c>
      <c r="Q235">
        <v>48</v>
      </c>
      <c r="AH235">
        <v>605</v>
      </c>
      <c r="AI235">
        <v>605</v>
      </c>
      <c r="AX235">
        <v>605</v>
      </c>
      <c r="AY235">
        <v>605</v>
      </c>
    </row>
    <row r="236" spans="1:105" x14ac:dyDescent="0.25">
      <c r="A236" t="s">
        <v>289</v>
      </c>
      <c r="B236" t="s">
        <v>298</v>
      </c>
      <c r="C236" t="s">
        <v>291</v>
      </c>
      <c r="D236" t="s">
        <v>299</v>
      </c>
      <c r="E236">
        <v>1</v>
      </c>
      <c r="F236" t="s">
        <v>266</v>
      </c>
      <c r="G236" t="s">
        <v>293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152</v>
      </c>
      <c r="P236">
        <v>2</v>
      </c>
      <c r="Q236">
        <v>24</v>
      </c>
      <c r="BN236">
        <v>605</v>
      </c>
      <c r="BO236">
        <v>605</v>
      </c>
    </row>
    <row r="237" spans="1:105" x14ac:dyDescent="0.25">
      <c r="A237" t="s">
        <v>289</v>
      </c>
      <c r="B237" t="s">
        <v>298</v>
      </c>
      <c r="C237" t="s">
        <v>291</v>
      </c>
      <c r="D237" t="s">
        <v>299</v>
      </c>
      <c r="E237">
        <v>1</v>
      </c>
      <c r="F237" t="s">
        <v>107</v>
      </c>
      <c r="G237" t="s">
        <v>302</v>
      </c>
      <c r="H237">
        <v>1</v>
      </c>
      <c r="I237">
        <v>1</v>
      </c>
      <c r="J237">
        <v>1</v>
      </c>
      <c r="K237">
        <v>1</v>
      </c>
      <c r="N237" t="s">
        <v>303</v>
      </c>
      <c r="P237">
        <v>2</v>
      </c>
      <c r="Q237">
        <v>24</v>
      </c>
      <c r="BP237">
        <v>605</v>
      </c>
      <c r="BQ237">
        <v>605</v>
      </c>
    </row>
    <row r="238" spans="1:105" x14ac:dyDescent="0.25">
      <c r="A238" t="s">
        <v>289</v>
      </c>
      <c r="B238" t="s">
        <v>298</v>
      </c>
      <c r="C238" t="s">
        <v>291</v>
      </c>
      <c r="D238" t="s">
        <v>299</v>
      </c>
      <c r="E238">
        <v>1</v>
      </c>
      <c r="F238" t="s">
        <v>118</v>
      </c>
      <c r="G238" t="s">
        <v>294</v>
      </c>
      <c r="H238">
        <v>1</v>
      </c>
      <c r="I238">
        <v>1</v>
      </c>
      <c r="J238">
        <v>1</v>
      </c>
      <c r="K238">
        <v>1</v>
      </c>
      <c r="N238" t="s">
        <v>145</v>
      </c>
      <c r="P238">
        <v>2</v>
      </c>
      <c r="Q238">
        <v>24</v>
      </c>
      <c r="R238">
        <v>605</v>
      </c>
      <c r="S238">
        <v>605</v>
      </c>
    </row>
    <row r="239" spans="1:105" x14ac:dyDescent="0.25">
      <c r="A239" t="s">
        <v>289</v>
      </c>
      <c r="B239" t="s">
        <v>298</v>
      </c>
      <c r="C239" t="s">
        <v>291</v>
      </c>
      <c r="D239" t="s">
        <v>299</v>
      </c>
      <c r="E239">
        <v>1</v>
      </c>
      <c r="F239" t="s">
        <v>167</v>
      </c>
      <c r="G239" t="s">
        <v>304</v>
      </c>
      <c r="H239">
        <v>1</v>
      </c>
      <c r="N239" t="s">
        <v>301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25">
      <c r="A240" t="s">
        <v>289</v>
      </c>
      <c r="B240" t="s">
        <v>298</v>
      </c>
      <c r="C240" t="s">
        <v>291</v>
      </c>
      <c r="D240" t="s">
        <v>299</v>
      </c>
      <c r="E240">
        <v>1</v>
      </c>
      <c r="F240" t="s">
        <v>305</v>
      </c>
      <c r="G240" t="s">
        <v>306</v>
      </c>
      <c r="I240">
        <v>1</v>
      </c>
      <c r="N240" t="s">
        <v>301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25">
      <c r="A241" t="s">
        <v>289</v>
      </c>
      <c r="B241" t="s">
        <v>307</v>
      </c>
      <c r="C241" t="s">
        <v>308</v>
      </c>
      <c r="D241" t="s">
        <v>309</v>
      </c>
      <c r="E241">
        <v>1</v>
      </c>
      <c r="F241" t="s">
        <v>176</v>
      </c>
      <c r="G241" t="s">
        <v>300</v>
      </c>
      <c r="H241">
        <v>1</v>
      </c>
      <c r="I241">
        <v>1</v>
      </c>
      <c r="J241">
        <v>1</v>
      </c>
      <c r="K241">
        <v>1</v>
      </c>
      <c r="N241" t="s">
        <v>310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x14ac:dyDescent="0.25">
      <c r="A242" t="s">
        <v>289</v>
      </c>
      <c r="B242" t="s">
        <v>307</v>
      </c>
      <c r="C242" t="s">
        <v>308</v>
      </c>
      <c r="D242" t="s">
        <v>309</v>
      </c>
      <c r="E242">
        <v>1</v>
      </c>
      <c r="F242" t="s">
        <v>266</v>
      </c>
      <c r="G242" t="s">
        <v>293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500</v>
      </c>
      <c r="P242">
        <v>2</v>
      </c>
      <c r="Q242">
        <v>24</v>
      </c>
      <c r="BD242">
        <v>605</v>
      </c>
      <c r="BE242">
        <v>605</v>
      </c>
    </row>
    <row r="243" spans="1:93" x14ac:dyDescent="0.25">
      <c r="A243" t="s">
        <v>289</v>
      </c>
      <c r="B243" t="s">
        <v>307</v>
      </c>
      <c r="C243" t="s">
        <v>308</v>
      </c>
      <c r="D243" t="s">
        <v>309</v>
      </c>
      <c r="E243">
        <v>1</v>
      </c>
      <c r="F243" t="s">
        <v>269</v>
      </c>
      <c r="G243" t="s">
        <v>311</v>
      </c>
      <c r="H243">
        <v>1</v>
      </c>
      <c r="I243">
        <v>1</v>
      </c>
      <c r="J243">
        <v>1</v>
      </c>
      <c r="K243">
        <v>1</v>
      </c>
      <c r="N243" t="s">
        <v>180</v>
      </c>
      <c r="P243">
        <v>2</v>
      </c>
      <c r="Q243">
        <v>24</v>
      </c>
      <c r="Z243">
        <v>605</v>
      </c>
      <c r="AA243">
        <v>605</v>
      </c>
    </row>
    <row r="244" spans="1:93" x14ac:dyDescent="0.25">
      <c r="A244" t="s">
        <v>289</v>
      </c>
      <c r="B244" t="s">
        <v>307</v>
      </c>
      <c r="C244" t="s">
        <v>308</v>
      </c>
      <c r="D244" t="s">
        <v>309</v>
      </c>
      <c r="E244">
        <v>1</v>
      </c>
      <c r="F244" t="s">
        <v>107</v>
      </c>
      <c r="G244" t="s">
        <v>302</v>
      </c>
      <c r="H244">
        <v>1</v>
      </c>
      <c r="I244">
        <v>1</v>
      </c>
      <c r="J244">
        <v>1</v>
      </c>
      <c r="K244">
        <v>1</v>
      </c>
      <c r="N244" t="s">
        <v>501</v>
      </c>
      <c r="P244">
        <v>2</v>
      </c>
      <c r="Q244">
        <v>24</v>
      </c>
      <c r="AB244">
        <v>605</v>
      </c>
      <c r="AC244">
        <v>605</v>
      </c>
    </row>
    <row r="245" spans="1:93" x14ac:dyDescent="0.25">
      <c r="A245" t="s">
        <v>289</v>
      </c>
      <c r="B245" t="s">
        <v>307</v>
      </c>
      <c r="C245" t="s">
        <v>308</v>
      </c>
      <c r="D245" t="s">
        <v>309</v>
      </c>
      <c r="E245">
        <v>1</v>
      </c>
      <c r="F245" t="s">
        <v>129</v>
      </c>
      <c r="G245" t="s">
        <v>498</v>
      </c>
      <c r="H245">
        <v>1</v>
      </c>
      <c r="I245">
        <v>1</v>
      </c>
      <c r="N245" t="s">
        <v>310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x14ac:dyDescent="0.25">
      <c r="A246" t="s">
        <v>289</v>
      </c>
      <c r="B246" t="s">
        <v>307</v>
      </c>
      <c r="C246" t="s">
        <v>308</v>
      </c>
      <c r="D246" t="s">
        <v>309</v>
      </c>
      <c r="E246">
        <v>1</v>
      </c>
      <c r="F246" t="s">
        <v>261</v>
      </c>
      <c r="G246" t="s">
        <v>312</v>
      </c>
      <c r="H246">
        <v>1</v>
      </c>
      <c r="I246">
        <v>1</v>
      </c>
      <c r="N246" t="s">
        <v>310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x14ac:dyDescent="0.25">
      <c r="A247" t="s">
        <v>289</v>
      </c>
      <c r="B247" t="s">
        <v>307</v>
      </c>
      <c r="C247" t="s">
        <v>308</v>
      </c>
      <c r="D247" t="s">
        <v>309</v>
      </c>
      <c r="E247">
        <v>1</v>
      </c>
      <c r="F247" t="s">
        <v>259</v>
      </c>
      <c r="G247" t="s">
        <v>313</v>
      </c>
      <c r="J247">
        <v>1</v>
      </c>
      <c r="N247" t="s">
        <v>487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x14ac:dyDescent="0.25">
      <c r="A248" t="s">
        <v>289</v>
      </c>
      <c r="B248" t="s">
        <v>307</v>
      </c>
      <c r="C248" t="s">
        <v>308</v>
      </c>
      <c r="D248" t="s">
        <v>309</v>
      </c>
      <c r="E248">
        <v>1</v>
      </c>
      <c r="F248" t="s">
        <v>251</v>
      </c>
      <c r="G248" t="s">
        <v>314</v>
      </c>
      <c r="H248">
        <v>1</v>
      </c>
      <c r="N248" t="s">
        <v>310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x14ac:dyDescent="0.25">
      <c r="A249" t="s">
        <v>289</v>
      </c>
      <c r="B249" t="s">
        <v>315</v>
      </c>
      <c r="C249" t="s">
        <v>291</v>
      </c>
      <c r="D249" t="s">
        <v>301</v>
      </c>
      <c r="E249">
        <v>6</v>
      </c>
      <c r="F249" t="s">
        <v>266</v>
      </c>
      <c r="G249" t="s">
        <v>293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114</v>
      </c>
      <c r="P249">
        <v>2</v>
      </c>
      <c r="Q249">
        <v>24</v>
      </c>
      <c r="CH249">
        <v>411</v>
      </c>
      <c r="CI249">
        <v>411</v>
      </c>
    </row>
    <row r="250" spans="1:93" x14ac:dyDescent="0.25">
      <c r="A250" t="s">
        <v>289</v>
      </c>
      <c r="B250" t="s">
        <v>315</v>
      </c>
      <c r="C250" t="s">
        <v>291</v>
      </c>
      <c r="D250" t="s">
        <v>301</v>
      </c>
      <c r="E250">
        <v>6</v>
      </c>
      <c r="F250" t="s">
        <v>143</v>
      </c>
      <c r="G250" t="s">
        <v>316</v>
      </c>
      <c r="H250">
        <v>1</v>
      </c>
      <c r="N250" t="s">
        <v>292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x14ac:dyDescent="0.25">
      <c r="A251" t="s">
        <v>289</v>
      </c>
      <c r="B251" t="s">
        <v>315</v>
      </c>
      <c r="C251" t="s">
        <v>291</v>
      </c>
      <c r="D251" t="s">
        <v>301</v>
      </c>
      <c r="E251">
        <v>6</v>
      </c>
      <c r="F251" t="s">
        <v>146</v>
      </c>
      <c r="G251" t="s">
        <v>317</v>
      </c>
      <c r="I251">
        <v>1</v>
      </c>
      <c r="J251">
        <v>1</v>
      </c>
      <c r="N251" t="s">
        <v>292</v>
      </c>
      <c r="O251" t="s">
        <v>318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x14ac:dyDescent="0.25">
      <c r="A252" t="s">
        <v>289</v>
      </c>
      <c r="B252" t="s">
        <v>315</v>
      </c>
      <c r="C252" t="s">
        <v>291</v>
      </c>
      <c r="D252" t="s">
        <v>301</v>
      </c>
      <c r="E252">
        <v>6</v>
      </c>
      <c r="F252" t="s">
        <v>109</v>
      </c>
      <c r="G252" t="s">
        <v>319</v>
      </c>
      <c r="K252">
        <v>1</v>
      </c>
      <c r="L252">
        <v>1</v>
      </c>
      <c r="M252">
        <v>1</v>
      </c>
      <c r="N252" t="s">
        <v>292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D252">
        <v>411</v>
      </c>
      <c r="CE252">
        <v>411</v>
      </c>
      <c r="CG252">
        <v>411</v>
      </c>
    </row>
    <row r="253" spans="1:93" x14ac:dyDescent="0.25">
      <c r="A253" t="s">
        <v>289</v>
      </c>
      <c r="B253" t="s">
        <v>315</v>
      </c>
      <c r="C253" t="s">
        <v>291</v>
      </c>
      <c r="D253" t="s">
        <v>301</v>
      </c>
      <c r="E253">
        <v>6</v>
      </c>
      <c r="F253" t="s">
        <v>213</v>
      </c>
      <c r="G253" t="s">
        <v>320</v>
      </c>
      <c r="H253">
        <v>1</v>
      </c>
      <c r="I253">
        <v>1</v>
      </c>
      <c r="J253">
        <v>1</v>
      </c>
      <c r="K253">
        <v>1</v>
      </c>
      <c r="N253" t="s">
        <v>123</v>
      </c>
      <c r="P253">
        <v>2</v>
      </c>
      <c r="Q253">
        <v>24</v>
      </c>
      <c r="V253">
        <v>411</v>
      </c>
      <c r="W253">
        <v>411</v>
      </c>
    </row>
    <row r="254" spans="1:93" x14ac:dyDescent="0.25">
      <c r="A254" t="s">
        <v>289</v>
      </c>
      <c r="B254" t="s">
        <v>321</v>
      </c>
      <c r="C254" t="s">
        <v>308</v>
      </c>
      <c r="D254" t="s">
        <v>299</v>
      </c>
      <c r="E254">
        <v>5</v>
      </c>
      <c r="F254" t="s">
        <v>322</v>
      </c>
      <c r="G254" t="s">
        <v>323</v>
      </c>
      <c r="J254">
        <v>1</v>
      </c>
      <c r="N254" t="s">
        <v>299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x14ac:dyDescent="0.25">
      <c r="A255" t="s">
        <v>289</v>
      </c>
      <c r="B255" t="s">
        <v>321</v>
      </c>
      <c r="C255" t="s">
        <v>308</v>
      </c>
      <c r="D255" t="s">
        <v>299</v>
      </c>
      <c r="E255">
        <v>5</v>
      </c>
      <c r="F255" t="s">
        <v>324</v>
      </c>
      <c r="G255" t="s">
        <v>325</v>
      </c>
      <c r="K255">
        <v>1</v>
      </c>
      <c r="N255" t="s">
        <v>299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x14ac:dyDescent="0.25">
      <c r="A256" t="s">
        <v>289</v>
      </c>
      <c r="B256" t="s">
        <v>321</v>
      </c>
      <c r="C256" t="s">
        <v>308</v>
      </c>
      <c r="D256" t="s">
        <v>299</v>
      </c>
      <c r="E256">
        <v>5</v>
      </c>
      <c r="F256" t="s">
        <v>326</v>
      </c>
      <c r="G256" t="s">
        <v>327</v>
      </c>
      <c r="M256">
        <v>1</v>
      </c>
      <c r="N256" t="s">
        <v>299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x14ac:dyDescent="0.25">
      <c r="A257" t="s">
        <v>289</v>
      </c>
      <c r="B257" t="s">
        <v>321</v>
      </c>
      <c r="C257" t="s">
        <v>308</v>
      </c>
      <c r="D257" t="s">
        <v>299</v>
      </c>
      <c r="E257">
        <v>5</v>
      </c>
      <c r="F257" t="s">
        <v>286</v>
      </c>
      <c r="G257" t="s">
        <v>328</v>
      </c>
      <c r="I257">
        <v>1</v>
      </c>
      <c r="N257" t="s">
        <v>309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x14ac:dyDescent="0.25">
      <c r="A258" t="s">
        <v>289</v>
      </c>
      <c r="B258" t="s">
        <v>321</v>
      </c>
      <c r="C258" t="s">
        <v>308</v>
      </c>
      <c r="D258" t="s">
        <v>299</v>
      </c>
      <c r="E258">
        <v>5</v>
      </c>
      <c r="F258" t="s">
        <v>240</v>
      </c>
      <c r="G258" t="s">
        <v>329</v>
      </c>
      <c r="K258">
        <v>1</v>
      </c>
      <c r="N258" t="s">
        <v>309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x14ac:dyDescent="0.25">
      <c r="A259" t="s">
        <v>289</v>
      </c>
      <c r="B259" t="s">
        <v>321</v>
      </c>
      <c r="C259" t="s">
        <v>308</v>
      </c>
      <c r="D259" t="s">
        <v>299</v>
      </c>
      <c r="E259">
        <v>5</v>
      </c>
      <c r="F259" t="s">
        <v>278</v>
      </c>
      <c r="G259" t="s">
        <v>330</v>
      </c>
      <c r="L259">
        <v>1</v>
      </c>
      <c r="N259" t="s">
        <v>309</v>
      </c>
      <c r="P259">
        <v>2</v>
      </c>
      <c r="Q259">
        <v>24</v>
      </c>
      <c r="CH259">
        <v>203</v>
      </c>
      <c r="CI259">
        <v>203</v>
      </c>
    </row>
    <row r="260" spans="1:93" x14ac:dyDescent="0.25">
      <c r="A260" t="s">
        <v>289</v>
      </c>
      <c r="B260" t="s">
        <v>321</v>
      </c>
      <c r="C260" t="s">
        <v>308</v>
      </c>
      <c r="D260" t="s">
        <v>299</v>
      </c>
      <c r="E260">
        <v>5</v>
      </c>
      <c r="F260" t="s">
        <v>266</v>
      </c>
      <c r="G260" t="s">
        <v>293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114</v>
      </c>
      <c r="P260">
        <v>2</v>
      </c>
      <c r="Q260">
        <v>24</v>
      </c>
      <c r="CF260">
        <v>203</v>
      </c>
      <c r="CG260">
        <v>203</v>
      </c>
    </row>
    <row r="261" spans="1:93" x14ac:dyDescent="0.25">
      <c r="A261" t="s">
        <v>289</v>
      </c>
      <c r="B261" t="s">
        <v>321</v>
      </c>
      <c r="C261" t="s">
        <v>308</v>
      </c>
      <c r="D261" t="s">
        <v>299</v>
      </c>
      <c r="E261">
        <v>5</v>
      </c>
      <c r="F261" t="s">
        <v>202</v>
      </c>
      <c r="G261" t="s">
        <v>331</v>
      </c>
      <c r="H261">
        <v>1</v>
      </c>
      <c r="I261">
        <v>1</v>
      </c>
      <c r="J261">
        <v>1</v>
      </c>
      <c r="K261">
        <v>1</v>
      </c>
      <c r="N261" t="s">
        <v>131</v>
      </c>
      <c r="P261">
        <v>2</v>
      </c>
      <c r="Q261">
        <v>24</v>
      </c>
      <c r="BN261">
        <v>203</v>
      </c>
      <c r="BO261">
        <v>203</v>
      </c>
    </row>
    <row r="262" spans="1:93" x14ac:dyDescent="0.25">
      <c r="A262" t="s">
        <v>289</v>
      </c>
      <c r="B262" t="s">
        <v>321</v>
      </c>
      <c r="C262" t="s">
        <v>308</v>
      </c>
      <c r="D262" t="s">
        <v>299</v>
      </c>
      <c r="E262">
        <v>5</v>
      </c>
      <c r="F262" t="s">
        <v>204</v>
      </c>
      <c r="G262" t="s">
        <v>332</v>
      </c>
      <c r="H262">
        <v>1</v>
      </c>
      <c r="I262">
        <v>1</v>
      </c>
      <c r="J262">
        <v>1</v>
      </c>
      <c r="K262">
        <v>1</v>
      </c>
      <c r="N262" t="s">
        <v>250</v>
      </c>
      <c r="P262">
        <v>2</v>
      </c>
      <c r="Q262">
        <v>24</v>
      </c>
      <c r="CD262">
        <v>203</v>
      </c>
      <c r="CE262">
        <v>203</v>
      </c>
    </row>
    <row r="263" spans="1:93" x14ac:dyDescent="0.25">
      <c r="A263" t="s">
        <v>289</v>
      </c>
      <c r="B263" t="s">
        <v>333</v>
      </c>
      <c r="C263" t="s">
        <v>308</v>
      </c>
      <c r="D263" t="s">
        <v>334</v>
      </c>
      <c r="E263">
        <v>5</v>
      </c>
      <c r="F263" t="s">
        <v>322</v>
      </c>
      <c r="G263" t="s">
        <v>323</v>
      </c>
      <c r="J263">
        <v>1</v>
      </c>
      <c r="N263" t="s">
        <v>309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x14ac:dyDescent="0.25">
      <c r="A264" t="s">
        <v>289</v>
      </c>
      <c r="B264" t="s">
        <v>333</v>
      </c>
      <c r="C264" t="s">
        <v>308</v>
      </c>
      <c r="D264" t="s">
        <v>334</v>
      </c>
      <c r="E264">
        <v>5</v>
      </c>
      <c r="F264" t="s">
        <v>324</v>
      </c>
      <c r="G264" t="s">
        <v>325</v>
      </c>
      <c r="K264">
        <v>1</v>
      </c>
      <c r="N264" t="s">
        <v>309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x14ac:dyDescent="0.25">
      <c r="A265" t="s">
        <v>289</v>
      </c>
      <c r="B265" t="s">
        <v>333</v>
      </c>
      <c r="C265" t="s">
        <v>308</v>
      </c>
      <c r="D265" t="s">
        <v>334</v>
      </c>
      <c r="E265">
        <v>5</v>
      </c>
      <c r="F265" t="s">
        <v>326</v>
      </c>
      <c r="G265" t="s">
        <v>327</v>
      </c>
      <c r="M265">
        <v>1</v>
      </c>
      <c r="N265" t="s">
        <v>309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x14ac:dyDescent="0.25">
      <c r="A266" t="s">
        <v>289</v>
      </c>
      <c r="B266" t="s">
        <v>333</v>
      </c>
      <c r="C266" t="s">
        <v>308</v>
      </c>
      <c r="D266" t="s">
        <v>334</v>
      </c>
      <c r="E266">
        <v>5</v>
      </c>
      <c r="F266" t="s">
        <v>286</v>
      </c>
      <c r="G266" t="s">
        <v>328</v>
      </c>
      <c r="I266">
        <v>1</v>
      </c>
      <c r="N266" t="s">
        <v>335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x14ac:dyDescent="0.25">
      <c r="A267" t="s">
        <v>289</v>
      </c>
      <c r="B267" t="s">
        <v>333</v>
      </c>
      <c r="C267" t="s">
        <v>308</v>
      </c>
      <c r="D267" t="s">
        <v>334</v>
      </c>
      <c r="E267">
        <v>5</v>
      </c>
      <c r="F267" t="s">
        <v>240</v>
      </c>
      <c r="G267" t="s">
        <v>329</v>
      </c>
      <c r="K267">
        <v>1</v>
      </c>
      <c r="N267" t="s">
        <v>335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x14ac:dyDescent="0.25">
      <c r="A268" t="s">
        <v>289</v>
      </c>
      <c r="B268" t="s">
        <v>333</v>
      </c>
      <c r="C268" t="s">
        <v>308</v>
      </c>
      <c r="D268" t="s">
        <v>334</v>
      </c>
      <c r="E268">
        <v>5</v>
      </c>
      <c r="F268" t="s">
        <v>278</v>
      </c>
      <c r="G268" t="s">
        <v>330</v>
      </c>
      <c r="L268">
        <v>1</v>
      </c>
      <c r="N268" t="s">
        <v>335</v>
      </c>
      <c r="P268">
        <v>2</v>
      </c>
      <c r="Q268">
        <v>24</v>
      </c>
      <c r="CN268">
        <v>203</v>
      </c>
      <c r="CO268">
        <v>203</v>
      </c>
    </row>
    <row r="269" spans="1:93" x14ac:dyDescent="0.25">
      <c r="A269" t="s">
        <v>289</v>
      </c>
      <c r="B269" t="s">
        <v>333</v>
      </c>
      <c r="C269" t="s">
        <v>308</v>
      </c>
      <c r="D269" t="s">
        <v>334</v>
      </c>
      <c r="E269">
        <v>5</v>
      </c>
      <c r="F269" t="s">
        <v>202</v>
      </c>
      <c r="G269" t="s">
        <v>331</v>
      </c>
      <c r="H269">
        <v>1</v>
      </c>
      <c r="I269">
        <v>1</v>
      </c>
      <c r="J269">
        <v>1</v>
      </c>
      <c r="K269">
        <v>1</v>
      </c>
      <c r="N269" t="s">
        <v>131</v>
      </c>
      <c r="P269">
        <v>2</v>
      </c>
      <c r="Q269">
        <v>24</v>
      </c>
      <c r="AN269">
        <v>203</v>
      </c>
      <c r="AO269">
        <v>203</v>
      </c>
    </row>
    <row r="270" spans="1:93" x14ac:dyDescent="0.25">
      <c r="A270" t="s">
        <v>289</v>
      </c>
      <c r="B270" t="s">
        <v>333</v>
      </c>
      <c r="C270" t="s">
        <v>308</v>
      </c>
      <c r="D270" t="s">
        <v>334</v>
      </c>
      <c r="E270">
        <v>5</v>
      </c>
      <c r="F270" t="s">
        <v>204</v>
      </c>
      <c r="G270" t="s">
        <v>332</v>
      </c>
      <c r="H270">
        <v>1</v>
      </c>
      <c r="I270">
        <v>1</v>
      </c>
      <c r="J270">
        <v>1</v>
      </c>
      <c r="K270">
        <v>1</v>
      </c>
      <c r="N270" t="s">
        <v>250</v>
      </c>
      <c r="P270">
        <v>2</v>
      </c>
      <c r="Q270">
        <v>24</v>
      </c>
      <c r="CL270">
        <v>203</v>
      </c>
      <c r="CM270">
        <v>203</v>
      </c>
    </row>
    <row r="271" spans="1:93" x14ac:dyDescent="0.25">
      <c r="A271" t="s">
        <v>289</v>
      </c>
      <c r="B271" t="s">
        <v>333</v>
      </c>
      <c r="C271" t="s">
        <v>308</v>
      </c>
      <c r="D271" t="s">
        <v>334</v>
      </c>
      <c r="E271">
        <v>5</v>
      </c>
      <c r="F271" t="s">
        <v>266</v>
      </c>
      <c r="G271" t="s">
        <v>293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500</v>
      </c>
      <c r="P271">
        <v>2</v>
      </c>
      <c r="Q271">
        <v>24</v>
      </c>
      <c r="AP271">
        <v>203</v>
      </c>
      <c r="AQ271">
        <v>203</v>
      </c>
    </row>
    <row r="272" spans="1:93" x14ac:dyDescent="0.25">
      <c r="A272" t="s">
        <v>289</v>
      </c>
      <c r="B272" t="s">
        <v>336</v>
      </c>
      <c r="C272" t="s">
        <v>308</v>
      </c>
      <c r="D272" t="s">
        <v>310</v>
      </c>
      <c r="E272">
        <v>7</v>
      </c>
      <c r="F272" t="s">
        <v>326</v>
      </c>
      <c r="G272" t="s">
        <v>327</v>
      </c>
      <c r="M272">
        <v>1</v>
      </c>
      <c r="N272" t="s">
        <v>334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x14ac:dyDescent="0.25">
      <c r="A273" t="s">
        <v>289</v>
      </c>
      <c r="B273" t="s">
        <v>336</v>
      </c>
      <c r="C273" t="s">
        <v>308</v>
      </c>
      <c r="D273" t="s">
        <v>310</v>
      </c>
      <c r="E273">
        <v>7</v>
      </c>
      <c r="F273" t="s">
        <v>337</v>
      </c>
      <c r="G273" t="s">
        <v>338</v>
      </c>
      <c r="L273">
        <v>1</v>
      </c>
      <c r="N273" t="s">
        <v>334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x14ac:dyDescent="0.25">
      <c r="A274" t="s">
        <v>289</v>
      </c>
      <c r="B274" t="s">
        <v>336</v>
      </c>
      <c r="C274" t="s">
        <v>308</v>
      </c>
      <c r="D274" t="s">
        <v>310</v>
      </c>
      <c r="E274">
        <v>7</v>
      </c>
      <c r="F274" t="s">
        <v>283</v>
      </c>
      <c r="G274" t="s">
        <v>339</v>
      </c>
      <c r="L274">
        <v>1</v>
      </c>
      <c r="N274" t="s">
        <v>310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x14ac:dyDescent="0.25">
      <c r="A275" t="s">
        <v>289</v>
      </c>
      <c r="B275" t="s">
        <v>336</v>
      </c>
      <c r="C275" t="s">
        <v>308</v>
      </c>
      <c r="D275" t="s">
        <v>310</v>
      </c>
      <c r="E275">
        <v>7</v>
      </c>
      <c r="F275" t="s">
        <v>266</v>
      </c>
      <c r="G275" t="s">
        <v>293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136</v>
      </c>
      <c r="P275">
        <v>2</v>
      </c>
      <c r="Q275">
        <v>24</v>
      </c>
      <c r="T275">
        <v>205</v>
      </c>
      <c r="U275">
        <v>205</v>
      </c>
    </row>
    <row r="276" spans="1:105" x14ac:dyDescent="0.25">
      <c r="A276" t="s">
        <v>289</v>
      </c>
      <c r="B276" t="s">
        <v>336</v>
      </c>
      <c r="C276" t="s">
        <v>308</v>
      </c>
      <c r="D276" t="s">
        <v>310</v>
      </c>
      <c r="E276">
        <v>7</v>
      </c>
      <c r="F276" t="s">
        <v>118</v>
      </c>
      <c r="G276" t="s">
        <v>294</v>
      </c>
      <c r="H276">
        <v>1</v>
      </c>
      <c r="I276">
        <v>1</v>
      </c>
      <c r="J276">
        <v>1</v>
      </c>
      <c r="K276">
        <v>1</v>
      </c>
      <c r="N276" t="s">
        <v>145</v>
      </c>
      <c r="P276">
        <v>2</v>
      </c>
      <c r="Q276">
        <v>24</v>
      </c>
      <c r="AL276">
        <v>205</v>
      </c>
      <c r="AM276">
        <v>205</v>
      </c>
    </row>
    <row r="277" spans="1:105" x14ac:dyDescent="0.25">
      <c r="A277" t="s">
        <v>289</v>
      </c>
      <c r="B277" t="s">
        <v>340</v>
      </c>
      <c r="C277" t="s">
        <v>341</v>
      </c>
      <c r="D277" t="s">
        <v>335</v>
      </c>
      <c r="E277">
        <v>3</v>
      </c>
      <c r="F277" t="s">
        <v>342</v>
      </c>
      <c r="G277" t="s">
        <v>343</v>
      </c>
      <c r="L277">
        <v>1</v>
      </c>
      <c r="N277" t="s">
        <v>335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x14ac:dyDescent="0.25">
      <c r="A278" t="s">
        <v>289</v>
      </c>
      <c r="B278" t="s">
        <v>340</v>
      </c>
      <c r="C278" t="s">
        <v>341</v>
      </c>
      <c r="D278" t="s">
        <v>335</v>
      </c>
      <c r="E278">
        <v>3</v>
      </c>
      <c r="F278" t="s">
        <v>344</v>
      </c>
      <c r="G278" t="s">
        <v>345</v>
      </c>
      <c r="J278">
        <v>1</v>
      </c>
      <c r="N278" t="s">
        <v>335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x14ac:dyDescent="0.25">
      <c r="A279" t="s">
        <v>289</v>
      </c>
      <c r="B279" t="s">
        <v>340</v>
      </c>
      <c r="C279" t="s">
        <v>341</v>
      </c>
      <c r="D279" t="s">
        <v>335</v>
      </c>
      <c r="E279">
        <v>3</v>
      </c>
      <c r="F279" t="s">
        <v>346</v>
      </c>
      <c r="G279" t="s">
        <v>347</v>
      </c>
      <c r="K279">
        <v>1</v>
      </c>
      <c r="N279" t="s">
        <v>335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x14ac:dyDescent="0.25">
      <c r="A280" t="s">
        <v>289</v>
      </c>
      <c r="B280" t="s">
        <v>340</v>
      </c>
      <c r="C280" t="s">
        <v>341</v>
      </c>
      <c r="D280" t="s">
        <v>335</v>
      </c>
      <c r="E280">
        <v>3</v>
      </c>
      <c r="F280" t="s">
        <v>348</v>
      </c>
      <c r="G280" t="s">
        <v>349</v>
      </c>
      <c r="J280">
        <v>1</v>
      </c>
      <c r="N280" t="s">
        <v>335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x14ac:dyDescent="0.25">
      <c r="A281" t="s">
        <v>289</v>
      </c>
      <c r="B281" t="s">
        <v>340</v>
      </c>
      <c r="C281" t="s">
        <v>341</v>
      </c>
      <c r="D281" t="s">
        <v>335</v>
      </c>
      <c r="E281">
        <v>3</v>
      </c>
      <c r="F281" t="s">
        <v>350</v>
      </c>
      <c r="G281" t="s">
        <v>351</v>
      </c>
      <c r="K281">
        <v>1</v>
      </c>
      <c r="N281" t="s">
        <v>335</v>
      </c>
      <c r="P281">
        <v>2</v>
      </c>
      <c r="Q281">
        <v>24</v>
      </c>
      <c r="CX281">
        <v>0</v>
      </c>
      <c r="CY281">
        <v>0</v>
      </c>
    </row>
    <row r="282" spans="1:105" x14ac:dyDescent="0.25">
      <c r="A282" t="s">
        <v>289</v>
      </c>
      <c r="B282" t="s">
        <v>340</v>
      </c>
      <c r="C282" t="s">
        <v>341</v>
      </c>
      <c r="D282" t="s">
        <v>335</v>
      </c>
      <c r="E282">
        <v>3</v>
      </c>
      <c r="F282" t="s">
        <v>266</v>
      </c>
      <c r="G282" t="s">
        <v>293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152</v>
      </c>
      <c r="P282">
        <v>2</v>
      </c>
      <c r="Q282">
        <v>24</v>
      </c>
      <c r="AF282">
        <v>205</v>
      </c>
      <c r="AG282">
        <v>205</v>
      </c>
    </row>
    <row r="283" spans="1:105" x14ac:dyDescent="0.25">
      <c r="A283" t="s">
        <v>289</v>
      </c>
      <c r="B283" t="s">
        <v>340</v>
      </c>
      <c r="C283" t="s">
        <v>341</v>
      </c>
      <c r="D283" t="s">
        <v>335</v>
      </c>
      <c r="E283">
        <v>3</v>
      </c>
      <c r="F283" t="s">
        <v>202</v>
      </c>
      <c r="G283" t="s">
        <v>331</v>
      </c>
      <c r="H283">
        <v>1</v>
      </c>
      <c r="I283">
        <v>1</v>
      </c>
      <c r="J283">
        <v>1</v>
      </c>
      <c r="K283">
        <v>1</v>
      </c>
      <c r="N283" t="s">
        <v>479</v>
      </c>
      <c r="P283">
        <v>2</v>
      </c>
      <c r="Q283">
        <v>24</v>
      </c>
      <c r="CV283">
        <v>0</v>
      </c>
      <c r="CW283">
        <v>0</v>
      </c>
    </row>
    <row r="284" spans="1:105" x14ac:dyDescent="0.25">
      <c r="A284" t="s">
        <v>289</v>
      </c>
      <c r="B284" t="s">
        <v>340</v>
      </c>
      <c r="C284" t="s">
        <v>341</v>
      </c>
      <c r="D284" t="s">
        <v>335</v>
      </c>
      <c r="E284">
        <v>3</v>
      </c>
      <c r="F284" t="s">
        <v>191</v>
      </c>
      <c r="G284" t="s">
        <v>352</v>
      </c>
      <c r="H284">
        <v>1</v>
      </c>
      <c r="I284">
        <v>1</v>
      </c>
      <c r="J284">
        <v>1</v>
      </c>
      <c r="K284">
        <v>1</v>
      </c>
      <c r="N284" t="s">
        <v>501</v>
      </c>
      <c r="P284">
        <v>2</v>
      </c>
      <c r="Q284">
        <v>24</v>
      </c>
      <c r="AT284">
        <v>205</v>
      </c>
      <c r="AU284">
        <v>205</v>
      </c>
    </row>
    <row r="285" spans="1:105" x14ac:dyDescent="0.25">
      <c r="A285" t="s">
        <v>289</v>
      </c>
      <c r="B285" t="s">
        <v>340</v>
      </c>
      <c r="C285" t="s">
        <v>341</v>
      </c>
      <c r="D285" t="s">
        <v>335</v>
      </c>
      <c r="E285">
        <v>3</v>
      </c>
      <c r="F285" t="s">
        <v>353</v>
      </c>
      <c r="G285" t="s">
        <v>354</v>
      </c>
      <c r="H285">
        <v>1</v>
      </c>
      <c r="I285">
        <v>1</v>
      </c>
      <c r="J285">
        <v>1</v>
      </c>
      <c r="K285">
        <v>1</v>
      </c>
      <c r="N285" t="s">
        <v>111</v>
      </c>
      <c r="P285">
        <v>2</v>
      </c>
      <c r="Q285">
        <v>24</v>
      </c>
      <c r="AD285">
        <v>205</v>
      </c>
      <c r="AE285">
        <v>205</v>
      </c>
    </row>
    <row r="286" spans="1:105" x14ac:dyDescent="0.25">
      <c r="A286" t="s">
        <v>355</v>
      </c>
      <c r="B286" t="s">
        <v>356</v>
      </c>
      <c r="C286" t="s">
        <v>357</v>
      </c>
      <c r="D286" t="s">
        <v>358</v>
      </c>
      <c r="E286">
        <v>7</v>
      </c>
      <c r="F286" t="s">
        <v>286</v>
      </c>
      <c r="G286" t="s">
        <v>359</v>
      </c>
      <c r="H286">
        <v>1</v>
      </c>
      <c r="I286">
        <v>1</v>
      </c>
      <c r="J286">
        <v>1</v>
      </c>
      <c r="K286">
        <v>1</v>
      </c>
      <c r="N286" t="s">
        <v>358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x14ac:dyDescent="0.25">
      <c r="A287" t="s">
        <v>355</v>
      </c>
      <c r="B287" t="s">
        <v>356</v>
      </c>
      <c r="C287" t="s">
        <v>357</v>
      </c>
      <c r="D287" t="s">
        <v>358</v>
      </c>
      <c r="E287">
        <v>7</v>
      </c>
      <c r="F287" t="s">
        <v>118</v>
      </c>
      <c r="G287" t="s">
        <v>360</v>
      </c>
      <c r="H287">
        <v>1</v>
      </c>
      <c r="I287">
        <v>1</v>
      </c>
      <c r="J287">
        <v>1</v>
      </c>
      <c r="K287">
        <v>1</v>
      </c>
      <c r="N287" t="s">
        <v>500</v>
      </c>
      <c r="P287">
        <v>2</v>
      </c>
      <c r="Q287">
        <v>24</v>
      </c>
      <c r="AD287">
        <v>1004</v>
      </c>
      <c r="AE287">
        <v>1004</v>
      </c>
    </row>
    <row r="288" spans="1:105" x14ac:dyDescent="0.25">
      <c r="A288" t="s">
        <v>355</v>
      </c>
      <c r="B288" t="s">
        <v>356</v>
      </c>
      <c r="C288" t="s">
        <v>357</v>
      </c>
      <c r="D288" t="s">
        <v>358</v>
      </c>
      <c r="E288">
        <v>7</v>
      </c>
      <c r="F288" t="s">
        <v>104</v>
      </c>
      <c r="G288" t="s">
        <v>361</v>
      </c>
      <c r="H288">
        <v>1</v>
      </c>
      <c r="I288">
        <v>1</v>
      </c>
      <c r="J288">
        <v>1</v>
      </c>
      <c r="K288">
        <v>1</v>
      </c>
      <c r="N288" t="s">
        <v>303</v>
      </c>
      <c r="P288">
        <v>2</v>
      </c>
      <c r="Q288">
        <v>24</v>
      </c>
      <c r="AF288">
        <v>1004</v>
      </c>
      <c r="AG288">
        <v>1004</v>
      </c>
    </row>
    <row r="289" spans="1:105" x14ac:dyDescent="0.25">
      <c r="A289" t="s">
        <v>355</v>
      </c>
      <c r="B289" t="s">
        <v>362</v>
      </c>
      <c r="C289" t="s">
        <v>363</v>
      </c>
      <c r="D289" t="s">
        <v>364</v>
      </c>
      <c r="E289">
        <v>7</v>
      </c>
      <c r="F289" t="s">
        <v>245</v>
      </c>
      <c r="G289" t="s">
        <v>365</v>
      </c>
      <c r="I289">
        <v>1</v>
      </c>
      <c r="K289">
        <v>1</v>
      </c>
      <c r="N289" t="s">
        <v>364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x14ac:dyDescent="0.25">
      <c r="A290" t="s">
        <v>355</v>
      </c>
      <c r="B290" t="s">
        <v>362</v>
      </c>
      <c r="C290" t="s">
        <v>363</v>
      </c>
      <c r="D290" t="s">
        <v>364</v>
      </c>
      <c r="E290">
        <v>7</v>
      </c>
      <c r="F290" t="s">
        <v>245</v>
      </c>
      <c r="G290" t="s">
        <v>365</v>
      </c>
      <c r="H290">
        <v>1</v>
      </c>
      <c r="N290" t="s">
        <v>366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x14ac:dyDescent="0.25">
      <c r="A291" t="s">
        <v>355</v>
      </c>
      <c r="B291" t="s">
        <v>362</v>
      </c>
      <c r="C291" t="s">
        <v>363</v>
      </c>
      <c r="D291" t="s">
        <v>364</v>
      </c>
      <c r="E291">
        <v>7</v>
      </c>
      <c r="F291" t="s">
        <v>245</v>
      </c>
      <c r="G291" t="s">
        <v>365</v>
      </c>
      <c r="J291">
        <v>1</v>
      </c>
      <c r="N291" t="s">
        <v>358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x14ac:dyDescent="0.25">
      <c r="A292" t="s">
        <v>355</v>
      </c>
      <c r="B292" t="s">
        <v>362</v>
      </c>
      <c r="C292" t="s">
        <v>363</v>
      </c>
      <c r="D292" t="s">
        <v>364</v>
      </c>
      <c r="E292">
        <v>7</v>
      </c>
      <c r="F292" t="s">
        <v>118</v>
      </c>
      <c r="G292" t="s">
        <v>360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152</v>
      </c>
      <c r="P292">
        <v>2</v>
      </c>
      <c r="Q292">
        <v>24</v>
      </c>
      <c r="CL292">
        <v>1003</v>
      </c>
      <c r="CM292">
        <v>1003</v>
      </c>
    </row>
    <row r="293" spans="1:105" x14ac:dyDescent="0.25">
      <c r="A293" t="s">
        <v>355</v>
      </c>
      <c r="B293" t="s">
        <v>362</v>
      </c>
      <c r="C293" t="s">
        <v>363</v>
      </c>
      <c r="D293" t="s">
        <v>364</v>
      </c>
      <c r="E293">
        <v>7</v>
      </c>
      <c r="F293" t="s">
        <v>204</v>
      </c>
      <c r="G293" t="s">
        <v>367</v>
      </c>
      <c r="H293">
        <v>1</v>
      </c>
      <c r="I293">
        <v>1</v>
      </c>
      <c r="J293">
        <v>1</v>
      </c>
      <c r="K293">
        <v>1</v>
      </c>
      <c r="N293" t="s">
        <v>358</v>
      </c>
      <c r="P293">
        <v>2</v>
      </c>
      <c r="Q293">
        <v>24</v>
      </c>
      <c r="AB293">
        <v>1003</v>
      </c>
      <c r="AC293">
        <v>1003</v>
      </c>
    </row>
    <row r="294" spans="1:105" x14ac:dyDescent="0.25">
      <c r="A294" t="s">
        <v>355</v>
      </c>
      <c r="B294" t="s">
        <v>368</v>
      </c>
      <c r="C294" t="s">
        <v>357</v>
      </c>
      <c r="D294" t="s">
        <v>369</v>
      </c>
      <c r="E294">
        <v>6</v>
      </c>
      <c r="F294" t="s">
        <v>283</v>
      </c>
      <c r="G294" t="s">
        <v>370</v>
      </c>
      <c r="H294">
        <v>1</v>
      </c>
      <c r="I294">
        <v>1</v>
      </c>
      <c r="J294">
        <v>1</v>
      </c>
      <c r="K294">
        <v>1</v>
      </c>
      <c r="N294" t="s">
        <v>371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x14ac:dyDescent="0.25">
      <c r="A295" t="s">
        <v>355</v>
      </c>
      <c r="B295" t="s">
        <v>368</v>
      </c>
      <c r="C295" t="s">
        <v>357</v>
      </c>
      <c r="D295" t="s">
        <v>369</v>
      </c>
      <c r="E295">
        <v>6</v>
      </c>
      <c r="F295" t="s">
        <v>107</v>
      </c>
      <c r="G295" t="s">
        <v>372</v>
      </c>
      <c r="H295">
        <v>1</v>
      </c>
      <c r="I295">
        <v>1</v>
      </c>
      <c r="J295">
        <v>1</v>
      </c>
      <c r="K295">
        <v>1</v>
      </c>
      <c r="N295" t="s">
        <v>373</v>
      </c>
      <c r="P295">
        <v>2</v>
      </c>
      <c r="Q295">
        <v>24</v>
      </c>
      <c r="V295">
        <v>1007</v>
      </c>
      <c r="W295">
        <v>1007</v>
      </c>
    </row>
    <row r="296" spans="1:105" x14ac:dyDescent="0.25">
      <c r="A296" t="s">
        <v>355</v>
      </c>
      <c r="B296" t="s">
        <v>368</v>
      </c>
      <c r="C296" t="s">
        <v>357</v>
      </c>
      <c r="D296" t="s">
        <v>369</v>
      </c>
      <c r="E296">
        <v>6</v>
      </c>
      <c r="F296" t="s">
        <v>118</v>
      </c>
      <c r="G296" t="s">
        <v>360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114</v>
      </c>
      <c r="P296">
        <v>2</v>
      </c>
      <c r="Q296">
        <v>24</v>
      </c>
      <c r="T296">
        <v>1007</v>
      </c>
      <c r="U296">
        <v>1007</v>
      </c>
    </row>
    <row r="297" spans="1:105" x14ac:dyDescent="0.25">
      <c r="A297" t="s">
        <v>355</v>
      </c>
      <c r="B297" t="s">
        <v>374</v>
      </c>
      <c r="C297" t="s">
        <v>357</v>
      </c>
      <c r="D297" t="s">
        <v>375</v>
      </c>
      <c r="E297">
        <v>5</v>
      </c>
      <c r="F297" t="s">
        <v>251</v>
      </c>
      <c r="G297" t="s">
        <v>376</v>
      </c>
      <c r="H297">
        <v>1</v>
      </c>
      <c r="I297">
        <v>1</v>
      </c>
      <c r="J297">
        <v>1</v>
      </c>
      <c r="K297">
        <v>1</v>
      </c>
      <c r="N297" t="s">
        <v>375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x14ac:dyDescent="0.25">
      <c r="A298" t="s">
        <v>355</v>
      </c>
      <c r="B298" t="s">
        <v>374</v>
      </c>
      <c r="C298" t="s">
        <v>357</v>
      </c>
      <c r="D298" t="s">
        <v>375</v>
      </c>
      <c r="E298">
        <v>5</v>
      </c>
      <c r="F298" t="s">
        <v>118</v>
      </c>
      <c r="G298" t="s">
        <v>360</v>
      </c>
      <c r="H298">
        <v>1</v>
      </c>
      <c r="I298">
        <v>1</v>
      </c>
      <c r="J298">
        <v>1</v>
      </c>
      <c r="K298">
        <v>1</v>
      </c>
      <c r="N298" t="s">
        <v>114</v>
      </c>
      <c r="P298">
        <v>2</v>
      </c>
      <c r="Q298">
        <v>24</v>
      </c>
      <c r="V298">
        <v>1004</v>
      </c>
      <c r="W298">
        <v>1004</v>
      </c>
    </row>
    <row r="299" spans="1:105" x14ac:dyDescent="0.25">
      <c r="A299" t="s">
        <v>355</v>
      </c>
      <c r="B299" t="s">
        <v>377</v>
      </c>
      <c r="C299" t="s">
        <v>378</v>
      </c>
      <c r="D299" t="s">
        <v>379</v>
      </c>
      <c r="E299">
        <v>3</v>
      </c>
      <c r="F299" t="s">
        <v>324</v>
      </c>
      <c r="G299" t="s">
        <v>380</v>
      </c>
      <c r="K299">
        <v>1</v>
      </c>
      <c r="N299" t="s">
        <v>379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x14ac:dyDescent="0.25">
      <c r="A300" t="s">
        <v>355</v>
      </c>
      <c r="B300" t="s">
        <v>377</v>
      </c>
      <c r="C300" t="s">
        <v>378</v>
      </c>
      <c r="D300" t="s">
        <v>379</v>
      </c>
      <c r="E300">
        <v>3</v>
      </c>
      <c r="F300" t="s">
        <v>381</v>
      </c>
      <c r="G300" t="s">
        <v>382</v>
      </c>
      <c r="H300">
        <v>1</v>
      </c>
      <c r="J300">
        <v>1</v>
      </c>
      <c r="K300">
        <v>1</v>
      </c>
      <c r="N300" t="s">
        <v>364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x14ac:dyDescent="0.25">
      <c r="A301" t="s">
        <v>355</v>
      </c>
      <c r="B301" t="s">
        <v>377</v>
      </c>
      <c r="C301" t="s">
        <v>378</v>
      </c>
      <c r="D301" t="s">
        <v>379</v>
      </c>
      <c r="E301">
        <v>3</v>
      </c>
      <c r="F301" t="s">
        <v>326</v>
      </c>
      <c r="G301" t="s">
        <v>383</v>
      </c>
      <c r="H301">
        <v>1</v>
      </c>
      <c r="J301">
        <v>1</v>
      </c>
      <c r="K301">
        <v>1</v>
      </c>
      <c r="N301" t="s">
        <v>379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x14ac:dyDescent="0.25">
      <c r="A302" t="s">
        <v>355</v>
      </c>
      <c r="B302" t="s">
        <v>377</v>
      </c>
      <c r="C302" t="s">
        <v>378</v>
      </c>
      <c r="D302" t="s">
        <v>379</v>
      </c>
      <c r="E302">
        <v>3</v>
      </c>
      <c r="F302" t="s">
        <v>384</v>
      </c>
      <c r="G302" t="s">
        <v>385</v>
      </c>
      <c r="I302">
        <v>1</v>
      </c>
      <c r="J302">
        <v>1</v>
      </c>
      <c r="N302" t="s">
        <v>379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x14ac:dyDescent="0.25">
      <c r="A303" t="s">
        <v>355</v>
      </c>
      <c r="B303" t="s">
        <v>377</v>
      </c>
      <c r="C303" t="s">
        <v>378</v>
      </c>
      <c r="D303" t="s">
        <v>379</v>
      </c>
      <c r="E303">
        <v>3</v>
      </c>
      <c r="F303" t="s">
        <v>384</v>
      </c>
      <c r="G303" t="s">
        <v>385</v>
      </c>
      <c r="K303">
        <v>1</v>
      </c>
      <c r="N303" t="s">
        <v>364</v>
      </c>
      <c r="P303">
        <v>2</v>
      </c>
      <c r="Q303">
        <v>24</v>
      </c>
      <c r="CH303">
        <v>1005</v>
      </c>
      <c r="CI303">
        <v>1005</v>
      </c>
    </row>
    <row r="304" spans="1:105" x14ac:dyDescent="0.25">
      <c r="A304" t="s">
        <v>355</v>
      </c>
      <c r="B304" t="s">
        <v>377</v>
      </c>
      <c r="C304" t="s">
        <v>378</v>
      </c>
      <c r="D304" t="s">
        <v>379</v>
      </c>
      <c r="E304">
        <v>3</v>
      </c>
      <c r="F304" t="s">
        <v>118</v>
      </c>
      <c r="G304" t="s">
        <v>360</v>
      </c>
      <c r="H304">
        <v>1</v>
      </c>
      <c r="I304">
        <v>1</v>
      </c>
      <c r="J304">
        <v>1</v>
      </c>
      <c r="K304">
        <v>1</v>
      </c>
      <c r="N304" t="s">
        <v>152</v>
      </c>
      <c r="P304">
        <v>2</v>
      </c>
      <c r="Q304">
        <v>24</v>
      </c>
      <c r="AX304">
        <v>1005</v>
      </c>
      <c r="AY304">
        <v>1005</v>
      </c>
    </row>
    <row r="305" spans="1:93" x14ac:dyDescent="0.25">
      <c r="A305" t="s">
        <v>355</v>
      </c>
      <c r="B305" t="s">
        <v>377</v>
      </c>
      <c r="C305" t="s">
        <v>378</v>
      </c>
      <c r="D305" t="s">
        <v>379</v>
      </c>
      <c r="E305">
        <v>3</v>
      </c>
      <c r="F305" t="s">
        <v>176</v>
      </c>
      <c r="G305" t="s">
        <v>386</v>
      </c>
      <c r="H305">
        <v>1</v>
      </c>
      <c r="I305">
        <v>1</v>
      </c>
      <c r="J305">
        <v>1</v>
      </c>
      <c r="K305">
        <v>1</v>
      </c>
      <c r="N305" t="s">
        <v>366</v>
      </c>
      <c r="P305">
        <v>2</v>
      </c>
      <c r="Q305">
        <v>24</v>
      </c>
      <c r="AZ305">
        <v>1005</v>
      </c>
      <c r="BA305">
        <v>1005</v>
      </c>
    </row>
    <row r="306" spans="1:93" x14ac:dyDescent="0.25">
      <c r="A306" t="s">
        <v>355</v>
      </c>
      <c r="B306" t="s">
        <v>377</v>
      </c>
      <c r="C306" t="s">
        <v>378</v>
      </c>
      <c r="D306" t="s">
        <v>379</v>
      </c>
      <c r="E306">
        <v>3</v>
      </c>
      <c r="F306" t="s">
        <v>353</v>
      </c>
      <c r="G306" t="s">
        <v>387</v>
      </c>
      <c r="H306">
        <v>1</v>
      </c>
      <c r="I306">
        <v>1</v>
      </c>
      <c r="J306">
        <v>1</v>
      </c>
      <c r="K306">
        <v>1</v>
      </c>
      <c r="N306" t="s">
        <v>501</v>
      </c>
      <c r="P306">
        <v>2</v>
      </c>
      <c r="Q306">
        <v>24</v>
      </c>
      <c r="BB306">
        <v>1005</v>
      </c>
      <c r="BC306">
        <v>1005</v>
      </c>
    </row>
    <row r="307" spans="1:93" x14ac:dyDescent="0.25">
      <c r="A307" t="s">
        <v>355</v>
      </c>
      <c r="B307" t="s">
        <v>388</v>
      </c>
      <c r="C307" t="s">
        <v>357</v>
      </c>
      <c r="D307" t="s">
        <v>389</v>
      </c>
      <c r="E307">
        <v>2</v>
      </c>
      <c r="F307" t="s">
        <v>276</v>
      </c>
      <c r="G307" t="s">
        <v>390</v>
      </c>
      <c r="H307">
        <v>1</v>
      </c>
      <c r="I307">
        <v>1</v>
      </c>
      <c r="J307">
        <v>1</v>
      </c>
      <c r="K307">
        <v>1</v>
      </c>
      <c r="N307" t="s">
        <v>389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25">
      <c r="A308" t="s">
        <v>355</v>
      </c>
      <c r="B308" t="s">
        <v>388</v>
      </c>
      <c r="C308" t="s">
        <v>357</v>
      </c>
      <c r="D308" t="s">
        <v>389</v>
      </c>
      <c r="E308">
        <v>2</v>
      </c>
      <c r="F308" t="s">
        <v>266</v>
      </c>
      <c r="G308" t="s">
        <v>391</v>
      </c>
      <c r="H308">
        <v>1</v>
      </c>
      <c r="I308">
        <v>1</v>
      </c>
      <c r="J308">
        <v>1</v>
      </c>
      <c r="K308">
        <v>1</v>
      </c>
      <c r="N308" t="s">
        <v>392</v>
      </c>
      <c r="P308">
        <v>2</v>
      </c>
      <c r="Q308">
        <v>24</v>
      </c>
      <c r="T308">
        <v>1001</v>
      </c>
      <c r="U308">
        <v>1001</v>
      </c>
    </row>
    <row r="309" spans="1:93" x14ac:dyDescent="0.25">
      <c r="A309" t="s">
        <v>355</v>
      </c>
      <c r="B309" t="s">
        <v>388</v>
      </c>
      <c r="C309" t="s">
        <v>357</v>
      </c>
      <c r="D309" t="s">
        <v>389</v>
      </c>
      <c r="E309">
        <v>2</v>
      </c>
      <c r="F309" t="s">
        <v>118</v>
      </c>
      <c r="G309" t="s">
        <v>360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114</v>
      </c>
      <c r="P309">
        <v>2</v>
      </c>
      <c r="Q309">
        <v>24</v>
      </c>
      <c r="R309">
        <v>1001</v>
      </c>
      <c r="S309">
        <v>1001</v>
      </c>
    </row>
    <row r="310" spans="1:93" x14ac:dyDescent="0.25">
      <c r="A310" t="s">
        <v>355</v>
      </c>
      <c r="B310" t="s">
        <v>393</v>
      </c>
      <c r="C310" t="s">
        <v>363</v>
      </c>
      <c r="D310" t="s">
        <v>366</v>
      </c>
      <c r="E310">
        <v>2</v>
      </c>
      <c r="F310" t="s">
        <v>305</v>
      </c>
      <c r="G310" t="s">
        <v>394</v>
      </c>
      <c r="H310">
        <v>1</v>
      </c>
      <c r="N310" t="s">
        <v>364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x14ac:dyDescent="0.25">
      <c r="A311" t="s">
        <v>355</v>
      </c>
      <c r="B311" t="s">
        <v>393</v>
      </c>
      <c r="C311" t="s">
        <v>363</v>
      </c>
      <c r="D311" t="s">
        <v>366</v>
      </c>
      <c r="E311">
        <v>2</v>
      </c>
      <c r="F311" t="s">
        <v>305</v>
      </c>
      <c r="G311" t="s">
        <v>394</v>
      </c>
      <c r="I311">
        <v>1</v>
      </c>
      <c r="N311" t="s">
        <v>366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x14ac:dyDescent="0.25">
      <c r="A312" t="s">
        <v>355</v>
      </c>
      <c r="B312" t="s">
        <v>393</v>
      </c>
      <c r="C312" t="s">
        <v>363</v>
      </c>
      <c r="D312" t="s">
        <v>366</v>
      </c>
      <c r="E312">
        <v>2</v>
      </c>
      <c r="F312" t="s">
        <v>118</v>
      </c>
      <c r="G312" t="s">
        <v>360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124</v>
      </c>
      <c r="P312">
        <v>2</v>
      </c>
      <c r="Q312">
        <v>24</v>
      </c>
      <c r="BF312">
        <v>1005</v>
      </c>
      <c r="BG312">
        <v>1005</v>
      </c>
    </row>
    <row r="313" spans="1:93" x14ac:dyDescent="0.25">
      <c r="A313" t="s">
        <v>355</v>
      </c>
      <c r="B313" t="s">
        <v>393</v>
      </c>
      <c r="C313" t="s">
        <v>363</v>
      </c>
      <c r="D313" t="s">
        <v>366</v>
      </c>
      <c r="E313">
        <v>2</v>
      </c>
      <c r="F313" t="s">
        <v>269</v>
      </c>
      <c r="G313" t="s">
        <v>395</v>
      </c>
      <c r="H313">
        <v>1</v>
      </c>
      <c r="I313">
        <v>1</v>
      </c>
      <c r="J313">
        <v>1</v>
      </c>
      <c r="K313">
        <v>1</v>
      </c>
      <c r="N313" t="s">
        <v>131</v>
      </c>
      <c r="P313">
        <v>2</v>
      </c>
      <c r="Q313">
        <v>24</v>
      </c>
      <c r="X313">
        <v>1005</v>
      </c>
      <c r="Y313">
        <v>1005</v>
      </c>
    </row>
    <row r="314" spans="1:93" x14ac:dyDescent="0.25">
      <c r="A314" t="s">
        <v>355</v>
      </c>
      <c r="B314" t="s">
        <v>393</v>
      </c>
      <c r="C314" t="s">
        <v>363</v>
      </c>
      <c r="D314" t="s">
        <v>366</v>
      </c>
      <c r="E314">
        <v>2</v>
      </c>
      <c r="F314" t="s">
        <v>191</v>
      </c>
      <c r="G314" t="s">
        <v>396</v>
      </c>
      <c r="H314">
        <v>1</v>
      </c>
      <c r="I314">
        <v>1</v>
      </c>
      <c r="J314">
        <v>1</v>
      </c>
      <c r="K314">
        <v>1</v>
      </c>
      <c r="N314" t="s">
        <v>111</v>
      </c>
      <c r="P314">
        <v>2</v>
      </c>
      <c r="Q314">
        <v>24</v>
      </c>
      <c r="Z314">
        <v>1005</v>
      </c>
      <c r="AA314">
        <v>1005</v>
      </c>
    </row>
    <row r="315" spans="1:93" x14ac:dyDescent="0.25">
      <c r="A315" t="s">
        <v>355</v>
      </c>
      <c r="B315" t="s">
        <v>393</v>
      </c>
      <c r="C315" t="s">
        <v>363</v>
      </c>
      <c r="D315" t="s">
        <v>366</v>
      </c>
      <c r="E315">
        <v>2</v>
      </c>
      <c r="F315" t="s">
        <v>107</v>
      </c>
      <c r="G315" t="s">
        <v>372</v>
      </c>
      <c r="H315">
        <v>1</v>
      </c>
      <c r="I315">
        <v>1</v>
      </c>
      <c r="J315">
        <v>1</v>
      </c>
      <c r="K315">
        <v>1</v>
      </c>
      <c r="N315" t="s">
        <v>373</v>
      </c>
      <c r="P315">
        <v>2</v>
      </c>
      <c r="Q315">
        <v>24</v>
      </c>
      <c r="AB315">
        <v>1005</v>
      </c>
      <c r="AC315">
        <v>1005</v>
      </c>
    </row>
    <row r="316" spans="1:93" x14ac:dyDescent="0.25">
      <c r="A316" t="s">
        <v>355</v>
      </c>
      <c r="B316" t="s">
        <v>486</v>
      </c>
      <c r="C316" t="s">
        <v>397</v>
      </c>
      <c r="D316" t="s">
        <v>398</v>
      </c>
      <c r="E316">
        <v>1</v>
      </c>
      <c r="F316" t="s">
        <v>213</v>
      </c>
      <c r="G316" t="s">
        <v>399</v>
      </c>
      <c r="H316">
        <v>1</v>
      </c>
      <c r="I316">
        <v>1</v>
      </c>
      <c r="J316">
        <v>1</v>
      </c>
      <c r="N316" t="s">
        <v>398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x14ac:dyDescent="0.25">
      <c r="A317" t="s">
        <v>355</v>
      </c>
      <c r="B317" t="s">
        <v>486</v>
      </c>
      <c r="C317" t="s">
        <v>397</v>
      </c>
      <c r="D317" t="s">
        <v>398</v>
      </c>
      <c r="E317">
        <v>1</v>
      </c>
      <c r="F317" t="s">
        <v>259</v>
      </c>
      <c r="G317" t="s">
        <v>400</v>
      </c>
      <c r="H317">
        <v>1</v>
      </c>
      <c r="I317">
        <v>1</v>
      </c>
      <c r="J317">
        <v>1</v>
      </c>
      <c r="K317">
        <v>1</v>
      </c>
      <c r="N317" t="s">
        <v>398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L317">
        <v>1007</v>
      </c>
      <c r="CM317">
        <v>1007</v>
      </c>
      <c r="CN317">
        <v>1007</v>
      </c>
      <c r="CO317">
        <v>1007</v>
      </c>
    </row>
    <row r="318" spans="1:93" x14ac:dyDescent="0.25">
      <c r="A318" t="s">
        <v>355</v>
      </c>
      <c r="B318" t="s">
        <v>486</v>
      </c>
      <c r="C318" t="s">
        <v>397</v>
      </c>
      <c r="D318" t="s">
        <v>398</v>
      </c>
      <c r="E318">
        <v>1</v>
      </c>
      <c r="F318" t="s">
        <v>118</v>
      </c>
      <c r="G318" t="s">
        <v>360</v>
      </c>
      <c r="H318">
        <v>1</v>
      </c>
      <c r="I318">
        <v>1</v>
      </c>
      <c r="J318">
        <v>1</v>
      </c>
      <c r="K318">
        <v>1</v>
      </c>
      <c r="N318" t="s">
        <v>152</v>
      </c>
      <c r="P318">
        <v>2</v>
      </c>
      <c r="Q318">
        <v>24</v>
      </c>
      <c r="Z318">
        <v>1007</v>
      </c>
      <c r="AA318">
        <v>1007</v>
      </c>
    </row>
    <row r="319" spans="1:93" x14ac:dyDescent="0.25">
      <c r="A319" t="s">
        <v>355</v>
      </c>
      <c r="B319" t="s">
        <v>486</v>
      </c>
      <c r="C319" t="s">
        <v>397</v>
      </c>
      <c r="D319" t="s">
        <v>398</v>
      </c>
      <c r="E319">
        <v>1</v>
      </c>
      <c r="F319" t="s">
        <v>176</v>
      </c>
      <c r="G319" t="s">
        <v>386</v>
      </c>
      <c r="H319">
        <v>1</v>
      </c>
      <c r="I319">
        <v>1</v>
      </c>
      <c r="J319">
        <v>1</v>
      </c>
      <c r="K319">
        <v>1</v>
      </c>
      <c r="N319" t="s">
        <v>398</v>
      </c>
      <c r="P319">
        <v>2</v>
      </c>
      <c r="Q319">
        <v>24</v>
      </c>
      <c r="BF319">
        <v>1007</v>
      </c>
      <c r="BG319">
        <v>1007</v>
      </c>
    </row>
    <row r="320" spans="1:93" x14ac:dyDescent="0.25">
      <c r="A320" t="s">
        <v>355</v>
      </c>
      <c r="B320" t="s">
        <v>486</v>
      </c>
      <c r="C320" t="s">
        <v>397</v>
      </c>
      <c r="D320" t="s">
        <v>398</v>
      </c>
      <c r="E320">
        <v>1</v>
      </c>
      <c r="F320" t="s">
        <v>266</v>
      </c>
      <c r="G320" t="s">
        <v>391</v>
      </c>
      <c r="H320">
        <v>1</v>
      </c>
      <c r="I320">
        <v>1</v>
      </c>
      <c r="J320">
        <v>1</v>
      </c>
      <c r="K320">
        <v>1</v>
      </c>
      <c r="N320" t="s">
        <v>392</v>
      </c>
      <c r="P320">
        <v>2</v>
      </c>
      <c r="Q320">
        <v>24</v>
      </c>
      <c r="CJ320">
        <v>1007</v>
      </c>
      <c r="CK320">
        <v>1007</v>
      </c>
    </row>
    <row r="321" spans="1:93" x14ac:dyDescent="0.25">
      <c r="A321" t="s">
        <v>355</v>
      </c>
      <c r="B321" t="s">
        <v>401</v>
      </c>
      <c r="C321" t="s">
        <v>402</v>
      </c>
      <c r="D321" t="s">
        <v>403</v>
      </c>
      <c r="E321">
        <v>1</v>
      </c>
      <c r="F321" t="s">
        <v>213</v>
      </c>
      <c r="G321" t="s">
        <v>399</v>
      </c>
      <c r="H321">
        <v>1</v>
      </c>
      <c r="I321">
        <v>1</v>
      </c>
      <c r="J321">
        <v>1</v>
      </c>
      <c r="N321" t="s">
        <v>403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x14ac:dyDescent="0.25">
      <c r="A322" t="s">
        <v>355</v>
      </c>
      <c r="B322" t="s">
        <v>401</v>
      </c>
      <c r="C322" t="s">
        <v>402</v>
      </c>
      <c r="D322" t="s">
        <v>403</v>
      </c>
      <c r="E322">
        <v>1</v>
      </c>
      <c r="F322" t="s">
        <v>230</v>
      </c>
      <c r="G322" t="s">
        <v>404</v>
      </c>
      <c r="H322">
        <v>1</v>
      </c>
      <c r="I322">
        <v>1</v>
      </c>
      <c r="J322">
        <v>1</v>
      </c>
      <c r="K322">
        <v>1</v>
      </c>
      <c r="N322" t="s">
        <v>403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x14ac:dyDescent="0.25">
      <c r="A323" t="s">
        <v>355</v>
      </c>
      <c r="B323" t="s">
        <v>401</v>
      </c>
      <c r="C323" t="s">
        <v>402</v>
      </c>
      <c r="D323" t="s">
        <v>403</v>
      </c>
      <c r="E323">
        <v>1</v>
      </c>
      <c r="F323" t="s">
        <v>118</v>
      </c>
      <c r="G323" t="s">
        <v>360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152</v>
      </c>
      <c r="P323">
        <v>2</v>
      </c>
      <c r="Q323">
        <v>24</v>
      </c>
      <c r="AN323">
        <v>1001</v>
      </c>
      <c r="AO323">
        <v>1001</v>
      </c>
    </row>
    <row r="324" spans="1:93" x14ac:dyDescent="0.25">
      <c r="A324" t="s">
        <v>355</v>
      </c>
      <c r="B324" t="s">
        <v>401</v>
      </c>
      <c r="C324" t="s">
        <v>402</v>
      </c>
      <c r="D324" t="s">
        <v>403</v>
      </c>
      <c r="E324">
        <v>1</v>
      </c>
      <c r="F324" t="s">
        <v>104</v>
      </c>
      <c r="G324" t="s">
        <v>361</v>
      </c>
      <c r="H324">
        <v>1</v>
      </c>
      <c r="I324">
        <v>1</v>
      </c>
      <c r="J324">
        <v>1</v>
      </c>
      <c r="K324">
        <v>1</v>
      </c>
      <c r="N324" t="s">
        <v>303</v>
      </c>
      <c r="P324">
        <v>2</v>
      </c>
      <c r="Q324">
        <v>24</v>
      </c>
      <c r="AB324">
        <v>1001</v>
      </c>
      <c r="AC324">
        <v>1001</v>
      </c>
    </row>
    <row r="325" spans="1:93" x14ac:dyDescent="0.25">
      <c r="A325" t="s">
        <v>405</v>
      </c>
      <c r="B325" t="s">
        <v>406</v>
      </c>
      <c r="C325" t="s">
        <v>407</v>
      </c>
      <c r="D325" t="s">
        <v>408</v>
      </c>
      <c r="E325">
        <v>3</v>
      </c>
      <c r="F325" t="s">
        <v>109</v>
      </c>
      <c r="G325" t="s">
        <v>409</v>
      </c>
      <c r="J325">
        <v>3</v>
      </c>
      <c r="N325" t="s">
        <v>410</v>
      </c>
      <c r="P325">
        <v>8</v>
      </c>
      <c r="Q325">
        <v>96</v>
      </c>
      <c r="R325">
        <v>0</v>
      </c>
      <c r="S325">
        <v>0</v>
      </c>
      <c r="AH325">
        <v>0</v>
      </c>
      <c r="AI325">
        <v>0</v>
      </c>
      <c r="AX325">
        <v>0</v>
      </c>
      <c r="AY325">
        <v>0</v>
      </c>
      <c r="BN325">
        <v>0</v>
      </c>
      <c r="BO325">
        <v>0</v>
      </c>
    </row>
    <row r="326" spans="1:93" x14ac:dyDescent="0.25">
      <c r="A326" t="s">
        <v>405</v>
      </c>
      <c r="B326" t="s">
        <v>406</v>
      </c>
      <c r="C326" t="s">
        <v>407</v>
      </c>
      <c r="D326" t="s">
        <v>408</v>
      </c>
      <c r="E326">
        <v>3</v>
      </c>
      <c r="F326" t="s">
        <v>129</v>
      </c>
      <c r="G326" t="s">
        <v>411</v>
      </c>
      <c r="J326">
        <v>3</v>
      </c>
      <c r="N326" t="s">
        <v>410</v>
      </c>
      <c r="P326">
        <v>4</v>
      </c>
      <c r="Q326">
        <v>48</v>
      </c>
      <c r="T326">
        <v>0</v>
      </c>
      <c r="AJ326">
        <v>0</v>
      </c>
      <c r="AZ326">
        <v>0</v>
      </c>
      <c r="BP326">
        <v>0</v>
      </c>
    </row>
    <row r="327" spans="1:93" x14ac:dyDescent="0.25">
      <c r="A327" t="s">
        <v>405</v>
      </c>
      <c r="B327" t="s">
        <v>406</v>
      </c>
      <c r="C327" t="s">
        <v>407</v>
      </c>
      <c r="D327" t="s">
        <v>408</v>
      </c>
      <c r="E327">
        <v>4</v>
      </c>
      <c r="F327" t="s">
        <v>248</v>
      </c>
      <c r="G327" t="s">
        <v>412</v>
      </c>
      <c r="H327">
        <v>3</v>
      </c>
      <c r="I327">
        <v>3</v>
      </c>
      <c r="J327">
        <v>3</v>
      </c>
      <c r="K327">
        <v>3</v>
      </c>
      <c r="N327" t="s">
        <v>410</v>
      </c>
      <c r="P327">
        <v>4</v>
      </c>
      <c r="Q327">
        <v>48</v>
      </c>
      <c r="U327">
        <v>0</v>
      </c>
      <c r="AK327">
        <v>0</v>
      </c>
      <c r="BA327">
        <v>0</v>
      </c>
      <c r="BQ327">
        <v>0</v>
      </c>
    </row>
    <row r="328" spans="1:93" x14ac:dyDescent="0.25">
      <c r="A328" t="s">
        <v>405</v>
      </c>
      <c r="B328" t="s">
        <v>406</v>
      </c>
      <c r="C328" t="s">
        <v>407</v>
      </c>
      <c r="D328" t="s">
        <v>408</v>
      </c>
      <c r="E328">
        <v>3</v>
      </c>
      <c r="F328" t="s">
        <v>261</v>
      </c>
      <c r="G328" t="s">
        <v>413</v>
      </c>
      <c r="K328">
        <v>3</v>
      </c>
      <c r="N328" t="s">
        <v>414</v>
      </c>
      <c r="P328">
        <v>6</v>
      </c>
      <c r="Q328">
        <v>72</v>
      </c>
      <c r="V328">
        <v>0</v>
      </c>
      <c r="W328">
        <v>0</v>
      </c>
      <c r="AL328">
        <v>0</v>
      </c>
      <c r="AM328">
        <v>0</v>
      </c>
      <c r="BB328">
        <v>0</v>
      </c>
      <c r="BC328">
        <v>0</v>
      </c>
    </row>
    <row r="329" spans="1:93" x14ac:dyDescent="0.25">
      <c r="A329" t="s">
        <v>405</v>
      </c>
      <c r="B329" t="s">
        <v>406</v>
      </c>
      <c r="C329" t="s">
        <v>407</v>
      </c>
      <c r="D329" t="s">
        <v>408</v>
      </c>
      <c r="E329">
        <v>3</v>
      </c>
      <c r="F329" t="s">
        <v>283</v>
      </c>
      <c r="G329" t="s">
        <v>254</v>
      </c>
      <c r="H329">
        <v>3</v>
      </c>
      <c r="I329">
        <v>3</v>
      </c>
      <c r="J329">
        <v>3</v>
      </c>
      <c r="K329">
        <v>3</v>
      </c>
      <c r="N329" t="s">
        <v>111</v>
      </c>
      <c r="P329">
        <v>2</v>
      </c>
      <c r="Q329">
        <v>24</v>
      </c>
      <c r="BR329">
        <v>0</v>
      </c>
      <c r="BS329">
        <v>0</v>
      </c>
    </row>
    <row r="330" spans="1:93" x14ac:dyDescent="0.25">
      <c r="A330" t="s">
        <v>405</v>
      </c>
      <c r="B330" t="s">
        <v>406</v>
      </c>
      <c r="C330" t="s">
        <v>407</v>
      </c>
      <c r="D330" t="s">
        <v>408</v>
      </c>
      <c r="E330">
        <v>3</v>
      </c>
      <c r="F330" t="s">
        <v>337</v>
      </c>
      <c r="G330" t="s">
        <v>192</v>
      </c>
      <c r="L330">
        <v>3</v>
      </c>
      <c r="M330">
        <v>3</v>
      </c>
      <c r="N330" t="s">
        <v>136</v>
      </c>
      <c r="P330">
        <v>2</v>
      </c>
      <c r="Q330">
        <v>24</v>
      </c>
      <c r="CD330">
        <v>0</v>
      </c>
      <c r="CE330">
        <v>0</v>
      </c>
    </row>
    <row r="331" spans="1:93" x14ac:dyDescent="0.25">
      <c r="A331" t="s">
        <v>405</v>
      </c>
      <c r="B331" t="s">
        <v>406</v>
      </c>
      <c r="C331" t="s">
        <v>407</v>
      </c>
      <c r="D331" t="s">
        <v>408</v>
      </c>
      <c r="E331">
        <v>3</v>
      </c>
      <c r="F331" t="s">
        <v>251</v>
      </c>
      <c r="G331" t="s">
        <v>415</v>
      </c>
      <c r="H331">
        <v>3</v>
      </c>
      <c r="I331">
        <v>3</v>
      </c>
      <c r="J331">
        <v>3</v>
      </c>
      <c r="K331">
        <v>3</v>
      </c>
      <c r="N331" t="s">
        <v>501</v>
      </c>
      <c r="P331">
        <v>2</v>
      </c>
      <c r="Q331">
        <v>24</v>
      </c>
      <c r="CF331">
        <v>0</v>
      </c>
      <c r="CG331">
        <v>0</v>
      </c>
    </row>
    <row r="332" spans="1:93" x14ac:dyDescent="0.25">
      <c r="A332" t="s">
        <v>405</v>
      </c>
      <c r="B332" t="s">
        <v>406</v>
      </c>
      <c r="C332" t="s">
        <v>407</v>
      </c>
      <c r="D332" t="s">
        <v>408</v>
      </c>
      <c r="E332">
        <v>3</v>
      </c>
      <c r="F332" t="s">
        <v>416</v>
      </c>
      <c r="G332" t="s">
        <v>417</v>
      </c>
      <c r="H332">
        <v>3</v>
      </c>
      <c r="I332">
        <v>3</v>
      </c>
      <c r="J332">
        <v>3</v>
      </c>
      <c r="K332">
        <v>3</v>
      </c>
      <c r="N332" t="s">
        <v>131</v>
      </c>
      <c r="P332">
        <v>2</v>
      </c>
      <c r="Q332">
        <v>24</v>
      </c>
      <c r="CH332">
        <v>0</v>
      </c>
      <c r="CI332">
        <v>0</v>
      </c>
    </row>
    <row r="333" spans="1:93" x14ac:dyDescent="0.25">
      <c r="A333" t="s">
        <v>405</v>
      </c>
      <c r="B333" t="s">
        <v>418</v>
      </c>
      <c r="C333" t="s">
        <v>419</v>
      </c>
      <c r="D333" t="s">
        <v>420</v>
      </c>
      <c r="E333">
        <v>2</v>
      </c>
      <c r="F333" t="s">
        <v>213</v>
      </c>
      <c r="G333" t="s">
        <v>421</v>
      </c>
      <c r="I333">
        <v>1</v>
      </c>
      <c r="N333" t="s">
        <v>422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x14ac:dyDescent="0.25">
      <c r="A334" t="s">
        <v>405</v>
      </c>
      <c r="B334" t="s">
        <v>418</v>
      </c>
      <c r="C334" t="s">
        <v>419</v>
      </c>
      <c r="D334" t="s">
        <v>420</v>
      </c>
      <c r="E334">
        <v>2</v>
      </c>
      <c r="F334" t="s">
        <v>266</v>
      </c>
      <c r="G334" t="s">
        <v>423</v>
      </c>
      <c r="I334">
        <v>1</v>
      </c>
      <c r="N334" t="s">
        <v>424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x14ac:dyDescent="0.25">
      <c r="A335" t="s">
        <v>405</v>
      </c>
      <c r="B335" t="s">
        <v>418</v>
      </c>
      <c r="C335" t="s">
        <v>419</v>
      </c>
      <c r="D335" t="s">
        <v>420</v>
      </c>
      <c r="E335">
        <v>2</v>
      </c>
      <c r="F335" t="s">
        <v>104</v>
      </c>
      <c r="G335" t="s">
        <v>425</v>
      </c>
      <c r="K335">
        <v>1</v>
      </c>
      <c r="N335" t="s">
        <v>426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x14ac:dyDescent="0.25">
      <c r="A336" t="s">
        <v>405</v>
      </c>
      <c r="B336" t="s">
        <v>418</v>
      </c>
      <c r="C336" t="s">
        <v>419</v>
      </c>
      <c r="D336" t="s">
        <v>420</v>
      </c>
      <c r="E336">
        <v>2</v>
      </c>
      <c r="F336" t="s">
        <v>353</v>
      </c>
      <c r="G336" t="s">
        <v>427</v>
      </c>
      <c r="K336">
        <v>1</v>
      </c>
      <c r="L336">
        <v>1</v>
      </c>
      <c r="N336" t="s">
        <v>426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x14ac:dyDescent="0.25">
      <c r="A337" t="s">
        <v>405</v>
      </c>
      <c r="B337" t="s">
        <v>418</v>
      </c>
      <c r="C337" t="s">
        <v>419</v>
      </c>
      <c r="D337" t="s">
        <v>420</v>
      </c>
      <c r="E337">
        <v>2</v>
      </c>
      <c r="F337" t="s">
        <v>171</v>
      </c>
      <c r="G337" t="s">
        <v>428</v>
      </c>
      <c r="H337">
        <v>1</v>
      </c>
      <c r="N337" t="s">
        <v>303</v>
      </c>
      <c r="P337">
        <v>2</v>
      </c>
      <c r="Q337">
        <v>24</v>
      </c>
      <c r="AZ337">
        <v>403</v>
      </c>
      <c r="BA337">
        <v>403</v>
      </c>
    </row>
    <row r="338" spans="1:89" x14ac:dyDescent="0.25">
      <c r="A338" t="s">
        <v>405</v>
      </c>
      <c r="B338" t="s">
        <v>418</v>
      </c>
      <c r="C338" t="s">
        <v>419</v>
      </c>
      <c r="D338" t="s">
        <v>420</v>
      </c>
      <c r="E338">
        <v>2</v>
      </c>
      <c r="F338" t="s">
        <v>121</v>
      </c>
      <c r="G338" t="s">
        <v>429</v>
      </c>
      <c r="J338">
        <v>1</v>
      </c>
      <c r="K338">
        <v>1</v>
      </c>
      <c r="N338" t="s">
        <v>500</v>
      </c>
      <c r="P338">
        <v>2</v>
      </c>
      <c r="Q338">
        <v>24</v>
      </c>
      <c r="CH338">
        <v>403</v>
      </c>
      <c r="CI338">
        <v>403</v>
      </c>
    </row>
    <row r="339" spans="1:89" x14ac:dyDescent="0.25">
      <c r="A339" t="s">
        <v>405</v>
      </c>
      <c r="B339" t="s">
        <v>430</v>
      </c>
      <c r="C339" t="s">
        <v>419</v>
      </c>
      <c r="D339" t="s">
        <v>408</v>
      </c>
      <c r="E339">
        <v>6</v>
      </c>
      <c r="F339" t="s">
        <v>245</v>
      </c>
      <c r="G339" t="s">
        <v>431</v>
      </c>
      <c r="H339">
        <v>1</v>
      </c>
      <c r="I339">
        <v>1</v>
      </c>
      <c r="J339">
        <v>1</v>
      </c>
      <c r="K339">
        <v>1</v>
      </c>
      <c r="N339" t="s">
        <v>414</v>
      </c>
      <c r="P339">
        <v>10</v>
      </c>
      <c r="Q339">
        <v>120</v>
      </c>
      <c r="R339">
        <v>804</v>
      </c>
      <c r="S339">
        <v>804</v>
      </c>
      <c r="AH339">
        <v>804</v>
      </c>
      <c r="AI339">
        <v>804</v>
      </c>
      <c r="AX339">
        <v>804</v>
      </c>
      <c r="AY339">
        <v>804</v>
      </c>
      <c r="BN339">
        <v>804</v>
      </c>
      <c r="BO339">
        <v>804</v>
      </c>
      <c r="CD339">
        <v>804</v>
      </c>
      <c r="CE339">
        <v>804</v>
      </c>
    </row>
    <row r="340" spans="1:89" x14ac:dyDescent="0.25">
      <c r="A340" t="s">
        <v>405</v>
      </c>
      <c r="B340" t="s">
        <v>430</v>
      </c>
      <c r="C340" t="s">
        <v>419</v>
      </c>
      <c r="D340" t="s">
        <v>408</v>
      </c>
      <c r="E340">
        <v>6</v>
      </c>
      <c r="F340" t="s">
        <v>228</v>
      </c>
      <c r="G340" t="s">
        <v>432</v>
      </c>
      <c r="I340">
        <v>1</v>
      </c>
      <c r="J340">
        <v>1</v>
      </c>
      <c r="K340">
        <v>1</v>
      </c>
      <c r="N340" t="s">
        <v>414</v>
      </c>
      <c r="P340">
        <v>8</v>
      </c>
      <c r="Q340">
        <v>96</v>
      </c>
      <c r="T340">
        <v>804</v>
      </c>
      <c r="U340">
        <v>804</v>
      </c>
      <c r="AJ340">
        <v>804</v>
      </c>
      <c r="AK340">
        <v>804</v>
      </c>
      <c r="AZ340">
        <v>804</v>
      </c>
      <c r="BA340">
        <v>804</v>
      </c>
      <c r="BP340">
        <v>804</v>
      </c>
      <c r="BQ340">
        <v>804</v>
      </c>
    </row>
    <row r="341" spans="1:89" x14ac:dyDescent="0.25">
      <c r="A341" t="s">
        <v>405</v>
      </c>
      <c r="B341" t="s">
        <v>430</v>
      </c>
      <c r="C341" t="s">
        <v>419</v>
      </c>
      <c r="D341" t="s">
        <v>408</v>
      </c>
      <c r="E341">
        <v>6</v>
      </c>
      <c r="F341" t="s">
        <v>230</v>
      </c>
      <c r="G341" t="s">
        <v>433</v>
      </c>
      <c r="H341">
        <v>1</v>
      </c>
      <c r="N341" t="s">
        <v>410</v>
      </c>
      <c r="P341">
        <v>10</v>
      </c>
      <c r="Q341">
        <v>120</v>
      </c>
      <c r="V341">
        <v>804</v>
      </c>
      <c r="W341">
        <v>804</v>
      </c>
      <c r="AL341">
        <v>804</v>
      </c>
      <c r="AM341">
        <v>804</v>
      </c>
      <c r="BB341">
        <v>804</v>
      </c>
      <c r="BC341">
        <v>804</v>
      </c>
      <c r="BR341">
        <v>804</v>
      </c>
      <c r="BS341">
        <v>804</v>
      </c>
      <c r="CH341">
        <v>804</v>
      </c>
      <c r="CI341">
        <v>804</v>
      </c>
    </row>
    <row r="342" spans="1:89" x14ac:dyDescent="0.25">
      <c r="A342" t="s">
        <v>405</v>
      </c>
      <c r="B342" t="s">
        <v>430</v>
      </c>
      <c r="C342" t="s">
        <v>419</v>
      </c>
      <c r="D342" t="s">
        <v>408</v>
      </c>
      <c r="E342">
        <v>6</v>
      </c>
      <c r="F342" t="s">
        <v>178</v>
      </c>
      <c r="G342" t="s">
        <v>434</v>
      </c>
      <c r="L342">
        <v>1</v>
      </c>
      <c r="M342">
        <v>1</v>
      </c>
      <c r="N342" t="s">
        <v>136</v>
      </c>
      <c r="P342">
        <v>2</v>
      </c>
      <c r="Q342">
        <v>24</v>
      </c>
      <c r="CF342">
        <v>804</v>
      </c>
      <c r="CG342">
        <v>804</v>
      </c>
    </row>
    <row r="343" spans="1:89" x14ac:dyDescent="0.25">
      <c r="A343" t="s">
        <v>405</v>
      </c>
      <c r="B343" t="s">
        <v>435</v>
      </c>
      <c r="C343" t="s">
        <v>419</v>
      </c>
      <c r="D343" t="s">
        <v>422</v>
      </c>
      <c r="E343">
        <v>5</v>
      </c>
      <c r="F343" t="s">
        <v>207</v>
      </c>
      <c r="G343" t="s">
        <v>436</v>
      </c>
      <c r="K343">
        <v>1</v>
      </c>
      <c r="N343" t="s">
        <v>420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x14ac:dyDescent="0.25">
      <c r="A344" t="s">
        <v>405</v>
      </c>
      <c r="B344" t="s">
        <v>435</v>
      </c>
      <c r="C344" t="s">
        <v>419</v>
      </c>
      <c r="D344" t="s">
        <v>422</v>
      </c>
      <c r="E344">
        <v>5</v>
      </c>
      <c r="F344" t="s">
        <v>305</v>
      </c>
      <c r="G344" t="s">
        <v>437</v>
      </c>
      <c r="H344">
        <v>1</v>
      </c>
      <c r="N344" t="s">
        <v>422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x14ac:dyDescent="0.25">
      <c r="A345" t="s">
        <v>405</v>
      </c>
      <c r="B345" t="s">
        <v>435</v>
      </c>
      <c r="C345" t="s">
        <v>419</v>
      </c>
      <c r="D345" t="s">
        <v>422</v>
      </c>
      <c r="E345">
        <v>5</v>
      </c>
      <c r="F345" t="s">
        <v>140</v>
      </c>
      <c r="G345" t="s">
        <v>438</v>
      </c>
      <c r="H345">
        <v>1</v>
      </c>
      <c r="N345" t="s">
        <v>420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x14ac:dyDescent="0.25">
      <c r="A346" t="s">
        <v>405</v>
      </c>
      <c r="B346" t="s">
        <v>435</v>
      </c>
      <c r="C346" t="s">
        <v>419</v>
      </c>
      <c r="D346" t="s">
        <v>422</v>
      </c>
      <c r="E346">
        <v>5</v>
      </c>
      <c r="F346" t="s">
        <v>178</v>
      </c>
      <c r="G346" t="s">
        <v>434</v>
      </c>
      <c r="L346">
        <v>1</v>
      </c>
      <c r="N346" t="s">
        <v>136</v>
      </c>
      <c r="P346">
        <v>2</v>
      </c>
      <c r="Q346">
        <v>24</v>
      </c>
      <c r="AH346">
        <v>410</v>
      </c>
      <c r="AI346">
        <v>410</v>
      </c>
    </row>
    <row r="347" spans="1:89" x14ac:dyDescent="0.25">
      <c r="A347" t="s">
        <v>405</v>
      </c>
      <c r="B347" t="s">
        <v>439</v>
      </c>
      <c r="C347" t="s">
        <v>419</v>
      </c>
      <c r="D347" t="s">
        <v>410</v>
      </c>
      <c r="E347">
        <v>4</v>
      </c>
      <c r="F347" t="s">
        <v>440</v>
      </c>
      <c r="G347" t="s">
        <v>441</v>
      </c>
      <c r="J347">
        <v>1</v>
      </c>
      <c r="N347" t="s">
        <v>424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x14ac:dyDescent="0.25">
      <c r="A348" t="s">
        <v>405</v>
      </c>
      <c r="B348" t="s">
        <v>439</v>
      </c>
      <c r="C348" t="s">
        <v>419</v>
      </c>
      <c r="D348" t="s">
        <v>410</v>
      </c>
      <c r="E348">
        <v>4</v>
      </c>
      <c r="F348" t="s">
        <v>204</v>
      </c>
      <c r="G348" t="s">
        <v>442</v>
      </c>
      <c r="J348">
        <v>1</v>
      </c>
      <c r="N348" t="s">
        <v>420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x14ac:dyDescent="0.25">
      <c r="A349" t="s">
        <v>405</v>
      </c>
      <c r="B349" t="s">
        <v>439</v>
      </c>
      <c r="C349" t="s">
        <v>419</v>
      </c>
      <c r="D349" t="s">
        <v>410</v>
      </c>
      <c r="E349">
        <v>4</v>
      </c>
      <c r="F349" t="s">
        <v>118</v>
      </c>
      <c r="G349" t="s">
        <v>443</v>
      </c>
      <c r="H349">
        <v>1</v>
      </c>
      <c r="N349" t="s">
        <v>444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x14ac:dyDescent="0.25">
      <c r="A350" t="s">
        <v>405</v>
      </c>
      <c r="B350" t="s">
        <v>439</v>
      </c>
      <c r="C350" t="s">
        <v>419</v>
      </c>
      <c r="D350" t="s">
        <v>410</v>
      </c>
      <c r="E350">
        <v>4</v>
      </c>
      <c r="F350" t="s">
        <v>134</v>
      </c>
      <c r="G350" t="s">
        <v>445</v>
      </c>
      <c r="L350">
        <v>1</v>
      </c>
      <c r="N350" t="s">
        <v>111</v>
      </c>
      <c r="P350">
        <v>2</v>
      </c>
      <c r="Q350">
        <v>24</v>
      </c>
      <c r="CF350">
        <v>704</v>
      </c>
      <c r="CG350">
        <v>704</v>
      </c>
    </row>
    <row r="351" spans="1:89" x14ac:dyDescent="0.25">
      <c r="A351" t="s">
        <v>405</v>
      </c>
      <c r="B351" t="s">
        <v>439</v>
      </c>
      <c r="C351" t="s">
        <v>419</v>
      </c>
      <c r="D351" t="s">
        <v>410</v>
      </c>
      <c r="E351">
        <v>4</v>
      </c>
      <c r="F351" t="s">
        <v>178</v>
      </c>
      <c r="G351" t="s">
        <v>434</v>
      </c>
      <c r="L351">
        <v>1</v>
      </c>
      <c r="N351" t="s">
        <v>124</v>
      </c>
      <c r="P351">
        <v>2</v>
      </c>
      <c r="Q351">
        <v>24</v>
      </c>
      <c r="CH351">
        <v>704</v>
      </c>
      <c r="CI351">
        <v>704</v>
      </c>
    </row>
    <row r="352" spans="1:89" x14ac:dyDescent="0.25">
      <c r="A352" t="s">
        <v>405</v>
      </c>
      <c r="B352" t="s">
        <v>446</v>
      </c>
      <c r="C352" t="s">
        <v>419</v>
      </c>
      <c r="D352" t="s">
        <v>426</v>
      </c>
      <c r="E352">
        <v>5</v>
      </c>
      <c r="F352" t="s">
        <v>207</v>
      </c>
      <c r="G352" t="s">
        <v>436</v>
      </c>
      <c r="K352">
        <v>1</v>
      </c>
      <c r="N352" t="s">
        <v>410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x14ac:dyDescent="0.25">
      <c r="A353" t="s">
        <v>405</v>
      </c>
      <c r="B353" t="s">
        <v>446</v>
      </c>
      <c r="C353" t="s">
        <v>419</v>
      </c>
      <c r="D353" t="s">
        <v>426</v>
      </c>
      <c r="E353">
        <v>5</v>
      </c>
      <c r="F353" t="s">
        <v>305</v>
      </c>
      <c r="G353" t="s">
        <v>437</v>
      </c>
      <c r="H353">
        <v>1</v>
      </c>
      <c r="N353" t="s">
        <v>426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x14ac:dyDescent="0.25">
      <c r="A354" t="s">
        <v>405</v>
      </c>
      <c r="B354" t="s">
        <v>446</v>
      </c>
      <c r="C354" t="s">
        <v>419</v>
      </c>
      <c r="D354" t="s">
        <v>426</v>
      </c>
      <c r="E354">
        <v>5</v>
      </c>
      <c r="F354" t="s">
        <v>322</v>
      </c>
      <c r="G354" t="s">
        <v>447</v>
      </c>
      <c r="H354">
        <v>1</v>
      </c>
      <c r="N354" t="s">
        <v>426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x14ac:dyDescent="0.25">
      <c r="A355" t="s">
        <v>405</v>
      </c>
      <c r="B355" t="s">
        <v>446</v>
      </c>
      <c r="C355" t="s">
        <v>419</v>
      </c>
      <c r="D355" t="s">
        <v>426</v>
      </c>
      <c r="E355">
        <v>5</v>
      </c>
      <c r="F355" t="s">
        <v>140</v>
      </c>
      <c r="G355" t="s">
        <v>438</v>
      </c>
      <c r="H355">
        <v>1</v>
      </c>
      <c r="N355" t="s">
        <v>448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x14ac:dyDescent="0.25">
      <c r="A356" t="s">
        <v>405</v>
      </c>
      <c r="B356" t="s">
        <v>446</v>
      </c>
      <c r="C356" t="s">
        <v>419</v>
      </c>
      <c r="D356" t="s">
        <v>426</v>
      </c>
      <c r="E356">
        <v>5</v>
      </c>
      <c r="F356" t="s">
        <v>178</v>
      </c>
      <c r="G356" t="s">
        <v>434</v>
      </c>
      <c r="L356">
        <v>1</v>
      </c>
      <c r="N356" t="s">
        <v>500</v>
      </c>
      <c r="P356">
        <v>2</v>
      </c>
      <c r="Q356">
        <v>24</v>
      </c>
      <c r="AN356">
        <v>410</v>
      </c>
      <c r="AO356">
        <v>410</v>
      </c>
    </row>
    <row r="357" spans="1:93" x14ac:dyDescent="0.25">
      <c r="A357" t="s">
        <v>405</v>
      </c>
      <c r="B357" t="s">
        <v>446</v>
      </c>
      <c r="C357" t="s">
        <v>419</v>
      </c>
      <c r="D357" t="s">
        <v>426</v>
      </c>
      <c r="E357">
        <v>5</v>
      </c>
      <c r="F357" t="s">
        <v>160</v>
      </c>
      <c r="G357" t="s">
        <v>449</v>
      </c>
      <c r="J357">
        <v>1</v>
      </c>
      <c r="N357" t="s">
        <v>479</v>
      </c>
      <c r="P357">
        <v>2</v>
      </c>
      <c r="Q357">
        <v>24</v>
      </c>
      <c r="AP357">
        <v>410</v>
      </c>
      <c r="AQ357">
        <v>410</v>
      </c>
    </row>
    <row r="358" spans="1:93" x14ac:dyDescent="0.25">
      <c r="A358" t="s">
        <v>405</v>
      </c>
      <c r="B358" t="s">
        <v>450</v>
      </c>
      <c r="C358" t="s">
        <v>419</v>
      </c>
      <c r="D358" t="s">
        <v>448</v>
      </c>
      <c r="E358">
        <v>1</v>
      </c>
      <c r="F358" t="s">
        <v>107</v>
      </c>
      <c r="G358" t="s">
        <v>451</v>
      </c>
      <c r="I358">
        <v>1</v>
      </c>
      <c r="N358" t="s">
        <v>448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x14ac:dyDescent="0.25">
      <c r="A359" t="s">
        <v>405</v>
      </c>
      <c r="B359" t="s">
        <v>450</v>
      </c>
      <c r="C359" t="s">
        <v>419</v>
      </c>
      <c r="D359" t="s">
        <v>448</v>
      </c>
      <c r="E359">
        <v>1</v>
      </c>
      <c r="F359" t="s">
        <v>269</v>
      </c>
      <c r="G359" t="s">
        <v>452</v>
      </c>
      <c r="M359">
        <v>1</v>
      </c>
      <c r="N359" t="s">
        <v>424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x14ac:dyDescent="0.25">
      <c r="A360" t="s">
        <v>405</v>
      </c>
      <c r="B360" t="s">
        <v>450</v>
      </c>
      <c r="C360" t="s">
        <v>419</v>
      </c>
      <c r="D360" t="s">
        <v>448</v>
      </c>
      <c r="E360">
        <v>1</v>
      </c>
      <c r="F360" t="s">
        <v>176</v>
      </c>
      <c r="G360" t="s">
        <v>453</v>
      </c>
      <c r="H360">
        <v>1</v>
      </c>
      <c r="I360">
        <v>1</v>
      </c>
      <c r="J360">
        <v>1</v>
      </c>
      <c r="K360">
        <v>1</v>
      </c>
      <c r="N360" t="s">
        <v>426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x14ac:dyDescent="0.25">
      <c r="A361" t="s">
        <v>405</v>
      </c>
      <c r="B361" t="s">
        <v>450</v>
      </c>
      <c r="C361" t="s">
        <v>419</v>
      </c>
      <c r="D361" t="s">
        <v>448</v>
      </c>
      <c r="E361">
        <v>1</v>
      </c>
      <c r="F361" t="s">
        <v>121</v>
      </c>
      <c r="G361" t="s">
        <v>429</v>
      </c>
      <c r="H361">
        <v>1</v>
      </c>
      <c r="I361">
        <v>1</v>
      </c>
      <c r="N361" t="s">
        <v>124</v>
      </c>
      <c r="P361">
        <v>2</v>
      </c>
      <c r="Q361">
        <v>24</v>
      </c>
      <c r="AR361">
        <v>403</v>
      </c>
      <c r="AS361">
        <v>403</v>
      </c>
    </row>
    <row r="362" spans="1:93" x14ac:dyDescent="0.25">
      <c r="A362" t="s">
        <v>405</v>
      </c>
      <c r="B362" t="s">
        <v>450</v>
      </c>
      <c r="C362" t="s">
        <v>419</v>
      </c>
      <c r="D362" t="s">
        <v>448</v>
      </c>
      <c r="E362">
        <v>1</v>
      </c>
      <c r="F362" t="s">
        <v>112</v>
      </c>
      <c r="G362" t="s">
        <v>454</v>
      </c>
      <c r="I362">
        <v>1</v>
      </c>
      <c r="N362" t="s">
        <v>455</v>
      </c>
      <c r="P362">
        <v>2</v>
      </c>
      <c r="Q362">
        <v>24</v>
      </c>
      <c r="BF362">
        <v>403</v>
      </c>
      <c r="BG362">
        <v>403</v>
      </c>
    </row>
    <row r="363" spans="1:93" x14ac:dyDescent="0.25">
      <c r="A363" t="s">
        <v>405</v>
      </c>
      <c r="B363" t="s">
        <v>456</v>
      </c>
      <c r="C363" t="s">
        <v>419</v>
      </c>
      <c r="D363" t="s">
        <v>424</v>
      </c>
      <c r="E363">
        <v>4</v>
      </c>
      <c r="F363" t="s">
        <v>440</v>
      </c>
      <c r="G363" t="s">
        <v>441</v>
      </c>
      <c r="J363">
        <v>1</v>
      </c>
      <c r="N363" t="s">
        <v>426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x14ac:dyDescent="0.25">
      <c r="A364" t="s">
        <v>405</v>
      </c>
      <c r="B364" t="s">
        <v>456</v>
      </c>
      <c r="C364" t="s">
        <v>419</v>
      </c>
      <c r="D364" t="s">
        <v>424</v>
      </c>
      <c r="E364">
        <v>4</v>
      </c>
      <c r="F364" t="s">
        <v>204</v>
      </c>
      <c r="G364" t="s">
        <v>442</v>
      </c>
      <c r="J364">
        <v>1</v>
      </c>
      <c r="N364" t="s">
        <v>448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x14ac:dyDescent="0.25">
      <c r="A365" t="s">
        <v>405</v>
      </c>
      <c r="B365" t="s">
        <v>456</v>
      </c>
      <c r="C365" t="s">
        <v>419</v>
      </c>
      <c r="D365" t="s">
        <v>424</v>
      </c>
      <c r="E365">
        <v>4</v>
      </c>
      <c r="F365" t="s">
        <v>118</v>
      </c>
      <c r="G365" t="s">
        <v>443</v>
      </c>
      <c r="H365">
        <v>1</v>
      </c>
      <c r="N365" t="s">
        <v>424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x14ac:dyDescent="0.25">
      <c r="A366" t="s">
        <v>405</v>
      </c>
      <c r="B366" t="s">
        <v>456</v>
      </c>
      <c r="C366" t="s">
        <v>419</v>
      </c>
      <c r="D366" t="s">
        <v>424</v>
      </c>
      <c r="E366">
        <v>4</v>
      </c>
      <c r="F366" t="s">
        <v>134</v>
      </c>
      <c r="G366" t="s">
        <v>445</v>
      </c>
      <c r="L366">
        <v>1</v>
      </c>
      <c r="N366" t="s">
        <v>111</v>
      </c>
      <c r="P366">
        <v>2</v>
      </c>
      <c r="Q366">
        <v>24</v>
      </c>
      <c r="AN366">
        <v>804</v>
      </c>
      <c r="AO366">
        <v>804</v>
      </c>
    </row>
    <row r="367" spans="1:93" x14ac:dyDescent="0.25">
      <c r="A367" t="s">
        <v>405</v>
      </c>
      <c r="B367" t="s">
        <v>456</v>
      </c>
      <c r="C367" t="s">
        <v>419</v>
      </c>
      <c r="D367" t="s">
        <v>424</v>
      </c>
      <c r="E367">
        <v>4</v>
      </c>
      <c r="F367" t="s">
        <v>178</v>
      </c>
      <c r="G367" t="s">
        <v>434</v>
      </c>
      <c r="K367">
        <v>1</v>
      </c>
      <c r="N367" t="s">
        <v>114</v>
      </c>
      <c r="P367">
        <v>2</v>
      </c>
      <c r="Q367">
        <v>24</v>
      </c>
      <c r="BH367">
        <v>804</v>
      </c>
      <c r="BI367">
        <v>804</v>
      </c>
    </row>
    <row r="368" spans="1:93" x14ac:dyDescent="0.25">
      <c r="A368" t="s">
        <v>405</v>
      </c>
      <c r="B368" t="s">
        <v>457</v>
      </c>
      <c r="C368" t="s">
        <v>419</v>
      </c>
      <c r="D368" t="s">
        <v>422</v>
      </c>
      <c r="E368">
        <v>1</v>
      </c>
      <c r="F368" t="s">
        <v>176</v>
      </c>
      <c r="G368" t="s">
        <v>453</v>
      </c>
      <c r="H368">
        <v>1</v>
      </c>
      <c r="I368">
        <v>1</v>
      </c>
      <c r="J368">
        <v>1</v>
      </c>
      <c r="K368">
        <v>1</v>
      </c>
      <c r="N368" t="s">
        <v>444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x14ac:dyDescent="0.25">
      <c r="A369" t="s">
        <v>405</v>
      </c>
      <c r="B369" t="s">
        <v>457</v>
      </c>
      <c r="C369" t="s">
        <v>419</v>
      </c>
      <c r="D369" t="s">
        <v>422</v>
      </c>
      <c r="E369">
        <v>1</v>
      </c>
      <c r="F369" t="s">
        <v>269</v>
      </c>
      <c r="G369" t="s">
        <v>452</v>
      </c>
      <c r="M369">
        <v>1</v>
      </c>
      <c r="N369" t="s">
        <v>444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x14ac:dyDescent="0.25">
      <c r="A370" t="s">
        <v>405</v>
      </c>
      <c r="B370" t="s">
        <v>457</v>
      </c>
      <c r="C370" t="s">
        <v>419</v>
      </c>
      <c r="D370" t="s">
        <v>422</v>
      </c>
      <c r="E370">
        <v>1</v>
      </c>
      <c r="F370" t="s">
        <v>107</v>
      </c>
      <c r="G370" t="s">
        <v>451</v>
      </c>
      <c r="I370">
        <v>1</v>
      </c>
      <c r="N370" t="s">
        <v>422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25">
      <c r="A371" t="s">
        <v>405</v>
      </c>
      <c r="B371" t="s">
        <v>457</v>
      </c>
      <c r="C371" t="s">
        <v>419</v>
      </c>
      <c r="D371" t="s">
        <v>422</v>
      </c>
      <c r="E371">
        <v>1</v>
      </c>
      <c r="F371" t="s">
        <v>112</v>
      </c>
      <c r="G371" t="s">
        <v>454</v>
      </c>
      <c r="I371">
        <v>1</v>
      </c>
      <c r="N371" t="s">
        <v>455</v>
      </c>
      <c r="P371">
        <v>2</v>
      </c>
      <c r="Q371">
        <v>24</v>
      </c>
      <c r="CD371">
        <v>1003</v>
      </c>
      <c r="CE371">
        <v>1003</v>
      </c>
    </row>
    <row r="372" spans="1:105" x14ac:dyDescent="0.25">
      <c r="A372" t="s">
        <v>405</v>
      </c>
      <c r="B372" t="s">
        <v>457</v>
      </c>
      <c r="C372" t="s">
        <v>419</v>
      </c>
      <c r="D372" t="s">
        <v>422</v>
      </c>
      <c r="E372">
        <v>1</v>
      </c>
      <c r="F372" t="s">
        <v>121</v>
      </c>
      <c r="G372" t="s">
        <v>429</v>
      </c>
      <c r="H372">
        <v>1</v>
      </c>
      <c r="I372">
        <v>1</v>
      </c>
      <c r="N372" t="s">
        <v>124</v>
      </c>
      <c r="P372">
        <v>2</v>
      </c>
      <c r="Q372">
        <v>24</v>
      </c>
      <c r="CF372">
        <v>1003</v>
      </c>
      <c r="CG372">
        <v>1003</v>
      </c>
    </row>
    <row r="373" spans="1:105" x14ac:dyDescent="0.25">
      <c r="A373" t="s">
        <v>405</v>
      </c>
      <c r="B373" t="s">
        <v>458</v>
      </c>
      <c r="C373" t="s">
        <v>419</v>
      </c>
      <c r="D373" t="s">
        <v>448</v>
      </c>
      <c r="E373">
        <v>1</v>
      </c>
      <c r="F373" t="s">
        <v>107</v>
      </c>
      <c r="G373" t="s">
        <v>451</v>
      </c>
      <c r="I373">
        <v>1</v>
      </c>
      <c r="N373" t="s">
        <v>420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J373">
        <v>1004</v>
      </c>
      <c r="CK373">
        <v>1004</v>
      </c>
    </row>
    <row r="374" spans="1:105" x14ac:dyDescent="0.25">
      <c r="A374" t="s">
        <v>405</v>
      </c>
      <c r="B374" t="s">
        <v>458</v>
      </c>
      <c r="C374" t="s">
        <v>419</v>
      </c>
      <c r="D374" t="s">
        <v>448</v>
      </c>
      <c r="E374">
        <v>1</v>
      </c>
      <c r="F374" t="s">
        <v>269</v>
      </c>
      <c r="G374" t="s">
        <v>452</v>
      </c>
      <c r="M374">
        <v>1</v>
      </c>
      <c r="N374" t="s">
        <v>444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x14ac:dyDescent="0.25">
      <c r="A375" t="s">
        <v>405</v>
      </c>
      <c r="B375" t="s">
        <v>458</v>
      </c>
      <c r="C375" t="s">
        <v>419</v>
      </c>
      <c r="D375" t="s">
        <v>444</v>
      </c>
      <c r="E375">
        <v>1</v>
      </c>
      <c r="F375" t="s">
        <v>176</v>
      </c>
      <c r="G375" t="s">
        <v>453</v>
      </c>
      <c r="H375">
        <v>1</v>
      </c>
      <c r="I375">
        <v>1</v>
      </c>
      <c r="J375">
        <v>1</v>
      </c>
      <c r="K375">
        <v>1</v>
      </c>
      <c r="N375" t="s">
        <v>444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25">
      <c r="A376" t="s">
        <v>405</v>
      </c>
      <c r="B376" t="s">
        <v>458</v>
      </c>
      <c r="C376" t="s">
        <v>419</v>
      </c>
      <c r="D376" t="s">
        <v>444</v>
      </c>
      <c r="E376">
        <v>1</v>
      </c>
      <c r="F376" t="s">
        <v>112</v>
      </c>
      <c r="G376" t="s">
        <v>454</v>
      </c>
      <c r="J376">
        <v>1</v>
      </c>
      <c r="N376" t="s">
        <v>455</v>
      </c>
      <c r="P376">
        <v>2</v>
      </c>
      <c r="Q376">
        <v>24</v>
      </c>
      <c r="CL376">
        <v>1004</v>
      </c>
      <c r="CM376">
        <v>1004</v>
      </c>
    </row>
    <row r="377" spans="1:105" x14ac:dyDescent="0.25">
      <c r="A377" t="s">
        <v>405</v>
      </c>
      <c r="B377" t="s">
        <v>458</v>
      </c>
      <c r="C377" t="s">
        <v>419</v>
      </c>
      <c r="D377" t="s">
        <v>444</v>
      </c>
      <c r="E377">
        <v>1</v>
      </c>
      <c r="F377" t="s">
        <v>171</v>
      </c>
      <c r="G377" t="s">
        <v>428</v>
      </c>
      <c r="I377">
        <v>1</v>
      </c>
      <c r="N377" t="s">
        <v>303</v>
      </c>
      <c r="P377">
        <v>2</v>
      </c>
      <c r="Q377">
        <v>24</v>
      </c>
      <c r="CL377">
        <v>1004</v>
      </c>
      <c r="CM377">
        <v>1004</v>
      </c>
    </row>
    <row r="378" spans="1:105" x14ac:dyDescent="0.25">
      <c r="A378" t="s">
        <v>405</v>
      </c>
      <c r="B378" t="s">
        <v>458</v>
      </c>
      <c r="C378" t="s">
        <v>419</v>
      </c>
      <c r="D378" t="s">
        <v>444</v>
      </c>
      <c r="E378">
        <v>1</v>
      </c>
      <c r="F378" t="s">
        <v>121</v>
      </c>
      <c r="G378" t="s">
        <v>429</v>
      </c>
      <c r="H378">
        <v>1</v>
      </c>
      <c r="I378">
        <v>1</v>
      </c>
      <c r="N378" t="s">
        <v>500</v>
      </c>
      <c r="P378">
        <v>2</v>
      </c>
      <c r="Q378">
        <v>24</v>
      </c>
      <c r="AB378">
        <v>1004</v>
      </c>
      <c r="AC378">
        <v>1004</v>
      </c>
    </row>
    <row r="379" spans="1:105" x14ac:dyDescent="0.25">
      <c r="R379">
        <f>SUBTOTAL(3,PROGRAMACIONES_PARCIALES[6-7L])</f>
        <v>32</v>
      </c>
      <c r="S379">
        <f>SUBTOTAL(3,PROGRAMACIONES_PARCIALES[7-8L])</f>
        <v>32</v>
      </c>
      <c r="T379">
        <f>SUBTOTAL(3,PROGRAMACIONES_PARCIALES[8-9L])</f>
        <v>32</v>
      </c>
      <c r="U379">
        <f>SUBTOTAL(3,PROGRAMACIONES_PARCIALES[9-10L])</f>
        <v>32</v>
      </c>
      <c r="V379">
        <f>SUBTOTAL(3,PROGRAMACIONES_PARCIALES[10-11L])</f>
        <v>32</v>
      </c>
      <c r="W379">
        <f>SUBTOTAL(3,PROGRAMACIONES_PARCIALES[11-12L])</f>
        <v>32</v>
      </c>
      <c r="X379">
        <f>SUBTOTAL(3,PROGRAMACIONES_PARCIALES[12-13L])</f>
        <v>29</v>
      </c>
      <c r="Y379">
        <f>SUBTOTAL(3,PROGRAMACIONES_PARCIALES[13-14L])</f>
        <v>29</v>
      </c>
      <c r="Z379">
        <f>SUBTOTAL(3,PROGRAMACIONES_PARCIALES[14-15L])</f>
        <v>29</v>
      </c>
      <c r="AA379">
        <f>SUBTOTAL(3,PROGRAMACIONES_PARCIALES[15-16L])</f>
        <v>29</v>
      </c>
      <c r="AB379">
        <f>SUBTOTAL(3,PROGRAMACIONES_PARCIALES[16-17L])</f>
        <v>29</v>
      </c>
      <c r="AC379">
        <f>SUBTOTAL(3,PROGRAMACIONES_PARCIALES[17-18L])</f>
        <v>29</v>
      </c>
      <c r="AD379">
        <f>SUBTOTAL(3,PROGRAMACIONES_PARCIALES[18-19L])</f>
        <v>8</v>
      </c>
      <c r="AE379">
        <f>SUBTOTAL(3,PROGRAMACIONES_PARCIALES[19-20L])</f>
        <v>8</v>
      </c>
      <c r="AF379">
        <f>SUBTOTAL(3,PROGRAMACIONES_PARCIALES[20-21L])</f>
        <v>8</v>
      </c>
      <c r="AG379">
        <f>SUBTOTAL(3,PROGRAMACIONES_PARCIALES[21-22L])</f>
        <v>8</v>
      </c>
      <c r="AH379">
        <f>SUBTOTAL(3,PROGRAMACIONES_PARCIALES[6-7M])</f>
        <v>32</v>
      </c>
      <c r="AI379">
        <f>SUBTOTAL(3,PROGRAMACIONES_PARCIALES[7-8M])</f>
        <v>32</v>
      </c>
      <c r="AJ379">
        <f>SUBTOTAL(3,PROGRAMACIONES_PARCIALES[8-9M])</f>
        <v>32</v>
      </c>
      <c r="AK379">
        <f>SUBTOTAL(3,PROGRAMACIONES_PARCIALES[9-10M])</f>
        <v>32</v>
      </c>
      <c r="AL379">
        <f>SUBTOTAL(3,PROGRAMACIONES_PARCIALES[10-11M])</f>
        <v>32</v>
      </c>
      <c r="AM379">
        <f>SUBTOTAL(3,PROGRAMACIONES_PARCIALES[11-12M])</f>
        <v>32</v>
      </c>
      <c r="AN379">
        <f>SUBTOTAL(3,PROGRAMACIONES_PARCIALES[12-13M])</f>
        <v>30</v>
      </c>
      <c r="AO379">
        <f>SUBTOTAL(3,PROGRAMACIONES_PARCIALES[13-14M])</f>
        <v>30</v>
      </c>
      <c r="AP379">
        <f>SUBTOTAL(3,PROGRAMACIONES_PARCIALES[14-15M])</f>
        <v>30</v>
      </c>
      <c r="AQ379">
        <f>SUBTOTAL(3,PROGRAMACIONES_PARCIALES[15-16M])</f>
        <v>30</v>
      </c>
      <c r="AR379">
        <f>SUBTOTAL(3,PROGRAMACIONES_PARCIALES[16-17M])</f>
        <v>29</v>
      </c>
      <c r="AS379">
        <f>SUBTOTAL(3,PROGRAMACIONES_PARCIALES[17-18M])</f>
        <v>29</v>
      </c>
      <c r="AT379">
        <f>SUBTOTAL(3,PROGRAMACIONES_PARCIALES[18-19M])</f>
        <v>8</v>
      </c>
      <c r="AU379">
        <f>SUBTOTAL(3,PROGRAMACIONES_PARCIALES[19-20M])</f>
        <v>8</v>
      </c>
      <c r="AV379">
        <f>SUBTOTAL(3,PROGRAMACIONES_PARCIALES[20-21M])</f>
        <v>8</v>
      </c>
      <c r="AW379">
        <f>SUBTOTAL(3,PROGRAMACIONES_PARCIALES[21-22M])</f>
        <v>8</v>
      </c>
      <c r="AX379">
        <f>SUBTOTAL(3,PROGRAMACIONES_PARCIALES[6-7MI])</f>
        <v>32</v>
      </c>
      <c r="AY379">
        <f>SUBTOTAL(3,PROGRAMACIONES_PARCIALES[7-8MI])</f>
        <v>32</v>
      </c>
      <c r="AZ379">
        <f>SUBTOTAL(3,PROGRAMACIONES_PARCIALES[8-9MI])</f>
        <v>32</v>
      </c>
      <c r="BA379">
        <f>SUBTOTAL(3,PROGRAMACIONES_PARCIALES[9-10MI])</f>
        <v>32</v>
      </c>
      <c r="BB379">
        <f>SUBTOTAL(3,PROGRAMACIONES_PARCIALES[10-11MI])</f>
        <v>32</v>
      </c>
      <c r="BC379">
        <f>SUBTOTAL(3,PROGRAMACIONES_PARCIALES[11-12MI])</f>
        <v>32</v>
      </c>
      <c r="BD379">
        <f>SUBTOTAL(3,PROGRAMACIONES_PARCIALES[12-13MI])</f>
        <v>29</v>
      </c>
      <c r="BE379">
        <f>SUBTOTAL(3,PROGRAMACIONES_PARCIALES[13-14MI])</f>
        <v>29</v>
      </c>
      <c r="BF379">
        <f>SUBTOTAL(3,PROGRAMACIONES_PARCIALES[14-15MI])</f>
        <v>29</v>
      </c>
      <c r="BG379">
        <f>SUBTOTAL(3,PROGRAMACIONES_PARCIALES[15-16MI])</f>
        <v>29</v>
      </c>
      <c r="BH379">
        <f>SUBTOTAL(3,PROGRAMACIONES_PARCIALES[16-17MI])</f>
        <v>29</v>
      </c>
      <c r="BI379">
        <f>SUBTOTAL(3,PROGRAMACIONES_PARCIALES[17-18MI])</f>
        <v>29</v>
      </c>
      <c r="BJ379">
        <f>SUBTOTAL(3,PROGRAMACIONES_PARCIALES[18-19MI])</f>
        <v>8</v>
      </c>
      <c r="BK379">
        <f>SUBTOTAL(3,PROGRAMACIONES_PARCIALES[19-20MI])</f>
        <v>8</v>
      </c>
      <c r="BL379">
        <f>SUBTOTAL(3,PROGRAMACIONES_PARCIALES[20-21MI])</f>
        <v>8</v>
      </c>
      <c r="BM379">
        <f>SUBTOTAL(3,PROGRAMACIONES_PARCIALES[21-22MI])</f>
        <v>8</v>
      </c>
      <c r="BN379">
        <f>SUBTOTAL(3,PROGRAMACIONES_PARCIALES[6-7J])</f>
        <v>32</v>
      </c>
      <c r="BO379">
        <f>SUBTOTAL(3,PROGRAMACIONES_PARCIALES[7-8J])</f>
        <v>32</v>
      </c>
      <c r="BP379">
        <f>SUBTOTAL(3,PROGRAMACIONES_PARCIALES[8-9J])</f>
        <v>32</v>
      </c>
      <c r="BQ379">
        <f>SUBTOTAL(3,PROGRAMACIONES_PARCIALES[9-10J])</f>
        <v>32</v>
      </c>
      <c r="BR379">
        <f>SUBTOTAL(3,PROGRAMACIONES_PARCIALES[10-11J])</f>
        <v>32</v>
      </c>
      <c r="BS379">
        <f>SUBTOTAL(3,PROGRAMACIONES_PARCIALES[11-12J])</f>
        <v>32</v>
      </c>
      <c r="BT379">
        <f>SUBTOTAL(3,PROGRAMACIONES_PARCIALES[12-13J])</f>
        <v>29</v>
      </c>
      <c r="BU379">
        <f>SUBTOTAL(3,PROGRAMACIONES_PARCIALES[13-14J])</f>
        <v>29</v>
      </c>
      <c r="BV379">
        <f>SUBTOTAL(3,PROGRAMACIONES_PARCIALES[14-15J])</f>
        <v>29</v>
      </c>
      <c r="BW379">
        <f>SUBTOTAL(3,PROGRAMACIONES_PARCIALES[15-16J])</f>
        <v>29</v>
      </c>
      <c r="BX379">
        <f>SUBTOTAL(3,PROGRAMACIONES_PARCIALES[16-17J])</f>
        <v>29</v>
      </c>
      <c r="BY379">
        <f>SUBTOTAL(3,PROGRAMACIONES_PARCIALES[17-18J])</f>
        <v>29</v>
      </c>
      <c r="BZ379">
        <f>SUBTOTAL(3,PROGRAMACIONES_PARCIALES[18-19J])</f>
        <v>8</v>
      </c>
      <c r="CA379">
        <f>SUBTOTAL(3,PROGRAMACIONES_PARCIALES[19-20J])</f>
        <v>8</v>
      </c>
      <c r="CB379">
        <f>SUBTOTAL(3,PROGRAMACIONES_PARCIALES[20-21J])</f>
        <v>8</v>
      </c>
      <c r="CC379">
        <f>SUBTOTAL(3,PROGRAMACIONES_PARCIALES[21-22J])</f>
        <v>8</v>
      </c>
      <c r="CD379">
        <f>SUBTOTAL(3,PROGRAMACIONES_PARCIALES[6-7V])</f>
        <v>32</v>
      </c>
      <c r="CE379">
        <f>SUBTOTAL(3,PROGRAMACIONES_PARCIALES[7-8V])</f>
        <v>32</v>
      </c>
      <c r="CF379">
        <f>SUBTOTAL(3,PROGRAMACIONES_PARCIALES[8-9V])</f>
        <v>32</v>
      </c>
      <c r="CG379">
        <f>SUBTOTAL(3,PROGRAMACIONES_PARCIALES[9-10V])</f>
        <v>32</v>
      </c>
      <c r="CH379">
        <f>SUBTOTAL(3,PROGRAMACIONES_PARCIALES[10-11V])</f>
        <v>32</v>
      </c>
      <c r="CI379">
        <f>SUBTOTAL(3,PROGRAMACIONES_PARCIALES[11-12V])</f>
        <v>32</v>
      </c>
      <c r="CJ379">
        <f>SUBTOTAL(3,PROGRAMACIONES_PARCIALES[12-13V])</f>
        <v>29</v>
      </c>
      <c r="CK379">
        <f>SUBTOTAL(3,PROGRAMACIONES_PARCIALES[13-14V])</f>
        <v>29</v>
      </c>
      <c r="CL379">
        <f>SUBTOTAL(3,PROGRAMACIONES_PARCIALES[14-15V])</f>
        <v>30</v>
      </c>
      <c r="CM379">
        <f>SUBTOTAL(3,PROGRAMACIONES_PARCIALES[15-16V])</f>
        <v>30</v>
      </c>
      <c r="CN379">
        <f>SUBTOTAL(3,PROGRAMACIONES_PARCIALES[16-17V])</f>
        <v>28</v>
      </c>
      <c r="CO379">
        <f>SUBTOTAL(3,PROGRAMACIONES_PARCIALES[17-18V])</f>
        <v>28</v>
      </c>
      <c r="CP379">
        <f>SUBTOTAL(3,PROGRAMACIONES_PARCIALES[18-19V])</f>
        <v>8</v>
      </c>
      <c r="CQ379">
        <f>SUBTOTAL(3,PROGRAMACIONES_PARCIALES[19-20V])</f>
        <v>8</v>
      </c>
      <c r="CR379">
        <f>SUBTOTAL(3,PROGRAMACIONES_PARCIALES[20-21V])</f>
        <v>8</v>
      </c>
      <c r="CS379">
        <f>SUBTOTAL(3,PROGRAMACIONES_PARCIALES[21-22V])</f>
        <v>8</v>
      </c>
      <c r="CU379">
        <f>SUBTOTAL(3,PROGRAMACIONES_PARCIALES[7-8S])</f>
        <v>0</v>
      </c>
      <c r="CV379">
        <f>SUBTOTAL(3,PROGRAMACIONES_PARCIALES[8-9S])</f>
        <v>9</v>
      </c>
      <c r="CW379">
        <f>SUBTOTAL(3,PROGRAMACIONES_PARCIALES[9-10S])</f>
        <v>9</v>
      </c>
      <c r="CX379">
        <f>SUBTOTAL(3,PROGRAMACIONES_PARCIALES[10-11S])</f>
        <v>9</v>
      </c>
      <c r="CY379">
        <f>SUBTOTAL(3,PROGRAMACIONES_PARCIALES[11-12S])</f>
        <v>9</v>
      </c>
      <c r="CZ379">
        <f>SUBTOTAL(3,PROGRAMACIONES_PARCIALES[12-13S])</f>
        <v>9</v>
      </c>
      <c r="DA379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5" x14ac:dyDescent="0.25"/>
  <cols>
    <col min="1" max="1" width="39.42578125" bestFit="1" customWidth="1"/>
    <col min="2" max="2" width="24.42578125" bestFit="1" customWidth="1"/>
    <col min="4" max="4" width="33" bestFit="1" customWidth="1"/>
    <col min="5" max="5" width="25.42578125" bestFit="1" customWidth="1"/>
  </cols>
  <sheetData>
    <row r="3" spans="1:2" x14ac:dyDescent="0.25">
      <c r="A3" s="3" t="s">
        <v>465</v>
      </c>
      <c r="B3" t="s">
        <v>477</v>
      </c>
    </row>
    <row r="4" spans="1:2" x14ac:dyDescent="0.25">
      <c r="A4" s="4" t="s">
        <v>157</v>
      </c>
      <c r="B4">
        <v>20</v>
      </c>
    </row>
    <row r="5" spans="1:2" x14ac:dyDescent="0.25">
      <c r="A5" s="4" t="s">
        <v>198</v>
      </c>
      <c r="B5">
        <v>30</v>
      </c>
    </row>
    <row r="6" spans="1:2" x14ac:dyDescent="0.25">
      <c r="A6" s="4" t="s">
        <v>310</v>
      </c>
      <c r="B6">
        <v>24</v>
      </c>
    </row>
    <row r="7" spans="1:2" x14ac:dyDescent="0.25">
      <c r="A7" s="4" t="s">
        <v>186</v>
      </c>
      <c r="B7">
        <v>24</v>
      </c>
    </row>
    <row r="8" spans="1:2" x14ac:dyDescent="0.25">
      <c r="A8" s="4" t="s">
        <v>422</v>
      </c>
      <c r="B8">
        <v>30</v>
      </c>
    </row>
    <row r="9" spans="1:2" x14ac:dyDescent="0.25">
      <c r="A9" s="4" t="s">
        <v>379</v>
      </c>
      <c r="B9">
        <v>18</v>
      </c>
    </row>
    <row r="10" spans="1:2" x14ac:dyDescent="0.25">
      <c r="A10" s="4" t="s">
        <v>410</v>
      </c>
      <c r="B10">
        <v>34</v>
      </c>
    </row>
    <row r="11" spans="1:2" x14ac:dyDescent="0.25">
      <c r="A11" s="4" t="s">
        <v>106</v>
      </c>
      <c r="B11">
        <v>26</v>
      </c>
    </row>
    <row r="12" spans="1:2" x14ac:dyDescent="0.25">
      <c r="A12" s="4" t="s">
        <v>448</v>
      </c>
      <c r="B12">
        <v>30</v>
      </c>
    </row>
    <row r="13" spans="1:2" x14ac:dyDescent="0.25">
      <c r="A13" s="4" t="s">
        <v>126</v>
      </c>
      <c r="B13">
        <v>28</v>
      </c>
    </row>
    <row r="14" spans="1:2" x14ac:dyDescent="0.25">
      <c r="A14" s="4" t="s">
        <v>466</v>
      </c>
      <c r="B14">
        <v>26</v>
      </c>
    </row>
    <row r="15" spans="1:2" x14ac:dyDescent="0.25">
      <c r="A15" s="4" t="s">
        <v>235</v>
      </c>
      <c r="B15">
        <v>30</v>
      </c>
    </row>
    <row r="16" spans="1:2" x14ac:dyDescent="0.25">
      <c r="A16" s="4" t="s">
        <v>467</v>
      </c>
      <c r="B16">
        <v>18</v>
      </c>
    </row>
    <row r="17" spans="1:5" x14ac:dyDescent="0.25">
      <c r="A17" s="4" t="s">
        <v>123</v>
      </c>
      <c r="B17">
        <v>22</v>
      </c>
    </row>
    <row r="18" spans="1:5" x14ac:dyDescent="0.25">
      <c r="A18" s="4" t="s">
        <v>468</v>
      </c>
      <c r="B18">
        <v>14</v>
      </c>
    </row>
    <row r="19" spans="1:5" x14ac:dyDescent="0.25">
      <c r="A19" s="4" t="s">
        <v>309</v>
      </c>
      <c r="B19">
        <v>24</v>
      </c>
    </row>
    <row r="20" spans="1:5" x14ac:dyDescent="0.25">
      <c r="A20" s="4" t="s">
        <v>469</v>
      </c>
      <c r="B20">
        <v>24</v>
      </c>
    </row>
    <row r="21" spans="1:5" x14ac:dyDescent="0.25">
      <c r="A21" s="4" t="s">
        <v>424</v>
      </c>
      <c r="B21">
        <v>34</v>
      </c>
    </row>
    <row r="22" spans="1:5" x14ac:dyDescent="0.25">
      <c r="A22" s="4" t="s">
        <v>426</v>
      </c>
      <c r="B22">
        <v>32</v>
      </c>
    </row>
    <row r="23" spans="1:5" x14ac:dyDescent="0.25">
      <c r="A23" s="4" t="s">
        <v>195</v>
      </c>
      <c r="B23">
        <v>31</v>
      </c>
    </row>
    <row r="24" spans="1:5" x14ac:dyDescent="0.25">
      <c r="A24" s="4" t="s">
        <v>117</v>
      </c>
      <c r="B24">
        <v>26</v>
      </c>
    </row>
    <row r="25" spans="1:5" x14ac:dyDescent="0.25">
      <c r="A25" s="4" t="s">
        <v>217</v>
      </c>
      <c r="B25">
        <v>26</v>
      </c>
    </row>
    <row r="26" spans="1:5" x14ac:dyDescent="0.25">
      <c r="A26" s="4" t="s">
        <v>408</v>
      </c>
      <c r="B26">
        <v>24</v>
      </c>
    </row>
    <row r="27" spans="1:5" x14ac:dyDescent="0.25">
      <c r="A27" s="4" t="s">
        <v>470</v>
      </c>
      <c r="B27">
        <v>24</v>
      </c>
    </row>
    <row r="28" spans="1:5" x14ac:dyDescent="0.25">
      <c r="A28" s="4" t="s">
        <v>471</v>
      </c>
      <c r="B28">
        <v>24</v>
      </c>
    </row>
    <row r="29" spans="1:5" x14ac:dyDescent="0.25">
      <c r="A29" s="4" t="s">
        <v>472</v>
      </c>
      <c r="B29">
        <v>25</v>
      </c>
    </row>
    <row r="30" spans="1:5" x14ac:dyDescent="0.25">
      <c r="A30" s="4" t="s">
        <v>163</v>
      </c>
      <c r="B30">
        <v>24</v>
      </c>
      <c r="D30" s="3" t="s">
        <v>465</v>
      </c>
      <c r="E30" t="s">
        <v>478</v>
      </c>
    </row>
    <row r="31" spans="1:5" x14ac:dyDescent="0.25">
      <c r="A31" s="4" t="s">
        <v>371</v>
      </c>
      <c r="B31">
        <v>26</v>
      </c>
      <c r="D31" s="4" t="s">
        <v>183</v>
      </c>
      <c r="E31">
        <v>20</v>
      </c>
    </row>
    <row r="32" spans="1:5" x14ac:dyDescent="0.25">
      <c r="A32" s="4" t="s">
        <v>142</v>
      </c>
      <c r="B32">
        <v>36</v>
      </c>
      <c r="D32" s="4" t="s">
        <v>407</v>
      </c>
      <c r="E32">
        <v>1</v>
      </c>
    </row>
    <row r="33" spans="1:5" x14ac:dyDescent="0.25">
      <c r="A33" s="4" t="s">
        <v>139</v>
      </c>
      <c r="B33">
        <v>30</v>
      </c>
      <c r="D33" s="4" t="s">
        <v>419</v>
      </c>
      <c r="E33">
        <v>9</v>
      </c>
    </row>
    <row r="34" spans="1:5" x14ac:dyDescent="0.25">
      <c r="A34" s="4" t="s">
        <v>165</v>
      </c>
      <c r="B34">
        <v>26</v>
      </c>
      <c r="D34" s="4" t="s">
        <v>378</v>
      </c>
      <c r="E34">
        <v>1</v>
      </c>
    </row>
    <row r="35" spans="1:5" x14ac:dyDescent="0.25">
      <c r="A35" s="4" t="s">
        <v>375</v>
      </c>
      <c r="B35">
        <v>28</v>
      </c>
      <c r="D35" s="4" t="s">
        <v>397</v>
      </c>
      <c r="E35">
        <v>1</v>
      </c>
    </row>
    <row r="36" spans="1:5" x14ac:dyDescent="0.25">
      <c r="A36" s="4" t="s">
        <v>128</v>
      </c>
      <c r="B36">
        <v>26</v>
      </c>
      <c r="D36" s="4" t="s">
        <v>341</v>
      </c>
      <c r="E36">
        <v>1</v>
      </c>
    </row>
    <row r="37" spans="1:5" x14ac:dyDescent="0.25">
      <c r="A37" s="4" t="s">
        <v>358</v>
      </c>
      <c r="B37">
        <v>36</v>
      </c>
      <c r="D37" s="4" t="s">
        <v>149</v>
      </c>
      <c r="E37">
        <v>1</v>
      </c>
    </row>
    <row r="38" spans="1:5" x14ac:dyDescent="0.25">
      <c r="A38" s="4" t="s">
        <v>226</v>
      </c>
      <c r="B38">
        <v>30</v>
      </c>
      <c r="D38" s="4" t="s">
        <v>275</v>
      </c>
      <c r="E38">
        <v>4</v>
      </c>
    </row>
    <row r="39" spans="1:5" x14ac:dyDescent="0.25">
      <c r="A39" s="4" t="s">
        <v>223</v>
      </c>
      <c r="B39">
        <v>23</v>
      </c>
      <c r="D39" s="4" t="s">
        <v>138</v>
      </c>
      <c r="E39">
        <v>9</v>
      </c>
    </row>
    <row r="40" spans="1:5" x14ac:dyDescent="0.25">
      <c r="A40" s="4" t="s">
        <v>114</v>
      </c>
      <c r="B40">
        <v>32</v>
      </c>
      <c r="D40" s="4" t="s">
        <v>363</v>
      </c>
      <c r="E40">
        <v>2</v>
      </c>
    </row>
    <row r="41" spans="1:5" x14ac:dyDescent="0.25">
      <c r="A41" s="4" t="s">
        <v>403</v>
      </c>
      <c r="B41">
        <v>26</v>
      </c>
      <c r="D41" s="4" t="s">
        <v>402</v>
      </c>
      <c r="E41">
        <v>1</v>
      </c>
    </row>
    <row r="42" spans="1:5" x14ac:dyDescent="0.25">
      <c r="A42" s="4" t="s">
        <v>250</v>
      </c>
      <c r="B42">
        <v>12</v>
      </c>
      <c r="D42" s="4" t="s">
        <v>291</v>
      </c>
      <c r="E42">
        <v>3</v>
      </c>
    </row>
    <row r="43" spans="1:5" x14ac:dyDescent="0.25">
      <c r="A43" s="4" t="s">
        <v>366</v>
      </c>
      <c r="B43">
        <v>24</v>
      </c>
      <c r="D43" s="4" t="s">
        <v>308</v>
      </c>
      <c r="E43">
        <v>4</v>
      </c>
    </row>
    <row r="44" spans="1:5" x14ac:dyDescent="0.25">
      <c r="A44" s="4" t="s">
        <v>194</v>
      </c>
      <c r="B44">
        <v>24</v>
      </c>
      <c r="D44" s="4" t="s">
        <v>357</v>
      </c>
      <c r="E44">
        <v>4</v>
      </c>
    </row>
    <row r="45" spans="1:5" x14ac:dyDescent="0.25">
      <c r="A45" s="4" t="s">
        <v>159</v>
      </c>
      <c r="B45">
        <v>24</v>
      </c>
      <c r="D45" s="4" t="s">
        <v>102</v>
      </c>
      <c r="E45">
        <v>7</v>
      </c>
    </row>
    <row r="46" spans="1:5" x14ac:dyDescent="0.25">
      <c r="A46" s="4" t="s">
        <v>150</v>
      </c>
      <c r="B46">
        <v>28</v>
      </c>
      <c r="D46" s="4" t="s">
        <v>116</v>
      </c>
      <c r="E46">
        <v>1</v>
      </c>
    </row>
    <row r="47" spans="1:5" x14ac:dyDescent="0.25">
      <c r="A47" s="4" t="s">
        <v>151</v>
      </c>
      <c r="B47">
        <v>22</v>
      </c>
      <c r="D47" s="4" t="s">
        <v>476</v>
      </c>
      <c r="E47">
        <v>69</v>
      </c>
    </row>
    <row r="48" spans="1:5" x14ac:dyDescent="0.25">
      <c r="A48" s="4" t="s">
        <v>124</v>
      </c>
      <c r="B48">
        <v>30</v>
      </c>
    </row>
    <row r="49" spans="1:2" x14ac:dyDescent="0.25">
      <c r="A49" s="4" t="s">
        <v>180</v>
      </c>
      <c r="B49">
        <v>28</v>
      </c>
    </row>
    <row r="50" spans="1:2" x14ac:dyDescent="0.25">
      <c r="A50" s="4" t="s">
        <v>272</v>
      </c>
      <c r="B50">
        <v>30</v>
      </c>
    </row>
    <row r="51" spans="1:2" x14ac:dyDescent="0.25">
      <c r="A51" s="4" t="s">
        <v>335</v>
      </c>
      <c r="B51">
        <v>28</v>
      </c>
    </row>
    <row r="52" spans="1:2" x14ac:dyDescent="0.25">
      <c r="A52" s="4" t="s">
        <v>473</v>
      </c>
      <c r="B52">
        <v>22</v>
      </c>
    </row>
    <row r="53" spans="1:2" x14ac:dyDescent="0.25">
      <c r="A53" s="4" t="s">
        <v>444</v>
      </c>
      <c r="B53">
        <v>38</v>
      </c>
    </row>
    <row r="54" spans="1:2" x14ac:dyDescent="0.25">
      <c r="A54" s="4" t="s">
        <v>120</v>
      </c>
      <c r="B54">
        <v>26</v>
      </c>
    </row>
    <row r="55" spans="1:2" x14ac:dyDescent="0.25">
      <c r="A55" s="4" t="s">
        <v>173</v>
      </c>
      <c r="B55">
        <v>20</v>
      </c>
    </row>
    <row r="56" spans="1:2" x14ac:dyDescent="0.25">
      <c r="A56" s="4" t="s">
        <v>389</v>
      </c>
      <c r="B56">
        <v>26</v>
      </c>
    </row>
    <row r="57" spans="1:2" x14ac:dyDescent="0.25">
      <c r="A57" s="4" t="s">
        <v>221</v>
      </c>
      <c r="B57">
        <v>30</v>
      </c>
    </row>
    <row r="58" spans="1:2" x14ac:dyDescent="0.25">
      <c r="A58" s="4" t="s">
        <v>292</v>
      </c>
      <c r="B58">
        <v>26</v>
      </c>
    </row>
    <row r="59" spans="1:2" x14ac:dyDescent="0.25">
      <c r="A59" s="4" t="s">
        <v>111</v>
      </c>
      <c r="B59">
        <v>28</v>
      </c>
    </row>
    <row r="60" spans="1:2" x14ac:dyDescent="0.25">
      <c r="A60" s="4" t="s">
        <v>189</v>
      </c>
      <c r="B60">
        <v>30</v>
      </c>
    </row>
    <row r="61" spans="1:2" x14ac:dyDescent="0.25">
      <c r="A61" s="4" t="s">
        <v>398</v>
      </c>
      <c r="B61">
        <v>26</v>
      </c>
    </row>
    <row r="62" spans="1:2" x14ac:dyDescent="0.25">
      <c r="A62" s="4" t="s">
        <v>474</v>
      </c>
      <c r="B62">
        <v>22</v>
      </c>
    </row>
    <row r="63" spans="1:2" x14ac:dyDescent="0.25">
      <c r="A63" s="4" t="s">
        <v>209</v>
      </c>
      <c r="B63">
        <v>24</v>
      </c>
    </row>
    <row r="64" spans="1:2" x14ac:dyDescent="0.25">
      <c r="A64" s="4" t="s">
        <v>257</v>
      </c>
      <c r="B64">
        <v>23</v>
      </c>
    </row>
    <row r="65" spans="1:2" x14ac:dyDescent="0.25">
      <c r="A65" s="4" t="s">
        <v>481</v>
      </c>
      <c r="B65">
        <v>26</v>
      </c>
    </row>
    <row r="66" spans="1:2" x14ac:dyDescent="0.25">
      <c r="A66" s="4" t="s">
        <v>303</v>
      </c>
      <c r="B66">
        <v>38</v>
      </c>
    </row>
    <row r="67" spans="1:2" x14ac:dyDescent="0.25">
      <c r="A67" s="4" t="s">
        <v>480</v>
      </c>
      <c r="B67">
        <v>30</v>
      </c>
    </row>
    <row r="68" spans="1:2" x14ac:dyDescent="0.25">
      <c r="A68" s="4" t="s">
        <v>479</v>
      </c>
      <c r="B68">
        <v>10</v>
      </c>
    </row>
    <row r="69" spans="1:2" x14ac:dyDescent="0.25">
      <c r="A69" s="4" t="s">
        <v>152</v>
      </c>
      <c r="B69">
        <v>26</v>
      </c>
    </row>
    <row r="70" spans="1:2" x14ac:dyDescent="0.25">
      <c r="A70" s="4" t="s">
        <v>301</v>
      </c>
      <c r="B70">
        <v>24</v>
      </c>
    </row>
    <row r="71" spans="1:2" x14ac:dyDescent="0.25">
      <c r="A71" s="4" t="s">
        <v>133</v>
      </c>
      <c r="B71">
        <v>26</v>
      </c>
    </row>
    <row r="72" spans="1:2" x14ac:dyDescent="0.25">
      <c r="A72" s="4" t="s">
        <v>103</v>
      </c>
      <c r="B72">
        <v>26</v>
      </c>
    </row>
    <row r="73" spans="1:2" x14ac:dyDescent="0.25">
      <c r="A73" s="4" t="s">
        <v>420</v>
      </c>
      <c r="B73">
        <v>36</v>
      </c>
    </row>
    <row r="74" spans="1:2" x14ac:dyDescent="0.25">
      <c r="A74" s="4" t="s">
        <v>364</v>
      </c>
      <c r="B74">
        <v>26</v>
      </c>
    </row>
    <row r="75" spans="1:2" x14ac:dyDescent="0.25">
      <c r="A75" s="4" t="s">
        <v>487</v>
      </c>
      <c r="B75">
        <v>30</v>
      </c>
    </row>
    <row r="76" spans="1:2" x14ac:dyDescent="0.25">
      <c r="A76" s="4" t="s">
        <v>220</v>
      </c>
      <c r="B76">
        <v>24</v>
      </c>
    </row>
    <row r="77" spans="1:2" x14ac:dyDescent="0.25">
      <c r="A77" s="4" t="s">
        <v>475</v>
      </c>
      <c r="B77">
        <v>26</v>
      </c>
    </row>
    <row r="78" spans="1:2" x14ac:dyDescent="0.25">
      <c r="A78" s="4" t="s">
        <v>136</v>
      </c>
      <c r="B78">
        <v>20</v>
      </c>
    </row>
    <row r="79" spans="1:2" x14ac:dyDescent="0.25">
      <c r="A79" s="4" t="s">
        <v>197</v>
      </c>
      <c r="B79">
        <v>28</v>
      </c>
    </row>
    <row r="80" spans="1:2" x14ac:dyDescent="0.25">
      <c r="A80" s="4" t="s">
        <v>145</v>
      </c>
      <c r="B80">
        <v>26</v>
      </c>
    </row>
    <row r="81" spans="1:2" x14ac:dyDescent="0.25">
      <c r="A81" s="4" t="s">
        <v>131</v>
      </c>
      <c r="B81">
        <v>20</v>
      </c>
    </row>
    <row r="82" spans="1:2" x14ac:dyDescent="0.25">
      <c r="A82" s="4" t="s">
        <v>476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Sena</cp:lastModifiedBy>
  <dcterms:created xsi:type="dcterms:W3CDTF">2015-06-05T18:19:34Z</dcterms:created>
  <dcterms:modified xsi:type="dcterms:W3CDTF">2024-02-29T12:42:00Z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