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My Documents\RH-SG-Nicolas_Latrille\RH-SG-Nicolas_Latrille\"/>
    </mc:Choice>
  </mc:AlternateContent>
  <bookViews>
    <workbookView xWindow="2100" yWindow="105" windowWidth="14805" windowHeight="8010"/>
  </bookViews>
  <sheets>
    <sheet name="Feuil1" sheetId="1" r:id="rId1"/>
  </sheets>
  <calcPr calcId="171027"/>
</workbook>
</file>

<file path=xl/calcChain.xml><?xml version="1.0" encoding="utf-8"?>
<calcChain xmlns="http://schemas.openxmlformats.org/spreadsheetml/2006/main">
  <c r="B16" i="1" l="1"/>
  <c r="D15" i="1"/>
  <c r="D16" i="1"/>
  <c r="B12" i="1" l="1"/>
  <c r="D14" i="1"/>
  <c r="B14" i="1"/>
  <c r="B17" i="1"/>
  <c r="D17" i="1" l="1"/>
</calcChain>
</file>

<file path=xl/sharedStrings.xml><?xml version="1.0" encoding="utf-8"?>
<sst xmlns="http://schemas.openxmlformats.org/spreadsheetml/2006/main" count="39" uniqueCount="31">
  <si>
    <t>Items</t>
  </si>
  <si>
    <t>Montant</t>
  </si>
  <si>
    <t>Nombre</t>
  </si>
  <si>
    <t>Sous-total</t>
  </si>
  <si>
    <t>Commentaires</t>
  </si>
  <si>
    <t>Justificatifs</t>
  </si>
  <si>
    <t>brut mensuel</t>
  </si>
  <si>
    <t>5 528,00 €</t>
  </si>
  <si>
    <t>66 336,00 €</t>
  </si>
  <si>
    <t>Fiches de paye 12/2017 et 02/2018</t>
  </si>
  <si>
    <t>prime</t>
  </si>
  <si>
    <t>3 381,01 €</t>
  </si>
  <si>
    <t>primes diverses obtenues pour développement du business, article sur le blog, entretien candidat, coaching, prime vacances, …</t>
  </si>
  <si>
    <t>Total brut annuel sur fiche de paye 12/2017 – 12 x brut mensuel</t>
  </si>
  <si>
    <t>frais</t>
  </si>
  <si>
    <t>5 989,01 €</t>
  </si>
  <si>
    <t>15€ par jour (non imposable, non chargé) / contrat de 218 par ans</t>
  </si>
  <si>
    <t>Intéressement participation</t>
  </si>
  <si>
    <t>Bulletin de versement 2017</t>
  </si>
  <si>
    <t>Total</t>
  </si>
  <si>
    <t>76 387,10 €</t>
  </si>
  <si>
    <t>MERITIS</t>
  </si>
  <si>
    <t>SG</t>
  </si>
  <si>
    <t>Column2</t>
  </si>
  <si>
    <t>admission cantine</t>
  </si>
  <si>
    <t>déplacement</t>
  </si>
  <si>
    <t>bonus</t>
  </si>
  <si>
    <t>entre 5 et 6% du brut annuel (ici 5.5%)</t>
  </si>
  <si>
    <t>forfait mensuel de 7.68 pour la voiture</t>
  </si>
  <si>
    <t>70 000€ dans la propa</t>
  </si>
  <si>
    <t>commentaire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</si>
</sst>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;[Red]\-#,##0.00\ &quot;€&quot;"/>
    <numFmt numFmtId="165" formatCode="#,##0.00\ [$€-40C]"/>
    <numFmt numFmtId="166" formatCode="#,##0.00\ [$€-1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166" formatCode="#,##0.00\ [$€-1]"/>
      <alignment horizontal="right" vertical="bottom" textRotation="0" wrapText="0" indent="0" justifyLastLine="0" shrinkToFit="0" readingOrder="0"/>
    </dxf>
    <dxf>
      <numFmt numFmtId="1" formatCode="0"/>
    </dxf>
    <dxf>
      <numFmt numFmtId="166" formatCode="#,##0.00\ [$€-1]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165" formatCode="#,##0.00\ [$€-40C]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2:F7" totalsRowShown="0">
  <autoFilter ref="A2:F7"/>
  <tableColumns count="6">
    <tableColumn id="1" name="Items"/>
    <tableColumn id="2" name="Montant"/>
    <tableColumn id="3" name="Nombre"/>
    <tableColumn id="4" name="Sous-total" dataDxfId="7"/>
    <tableColumn id="5" name="Commentaires" dataDxfId="6"/>
    <tableColumn id="6" name="Justificatif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1:F17" totalsRowShown="0">
  <autoFilter ref="A11:F17"/>
  <tableColumns count="6">
    <tableColumn id="1" name="Items"/>
    <tableColumn id="2" name="Montant" dataDxfId="4">
      <calculatedColumnFormula>6.78/0.78/0.7</calculatedColumnFormula>
    </tableColumn>
    <tableColumn id="3" name="Nombre" dataDxfId="3"/>
    <tableColumn id="4" name="Sous-total" dataDxfId="2"/>
    <tableColumn id="5" name="commentaire" dataDxfId="1"/>
    <tableColumn id="6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12" sqref="E12"/>
    </sheetView>
  </sheetViews>
  <sheetFormatPr defaultRowHeight="15" x14ac:dyDescent="0.25"/>
  <cols>
    <col min="1" max="1" width="26.42578125" bestFit="1" customWidth="1"/>
    <col min="2" max="2" width="11.140625" bestFit="1" customWidth="1"/>
    <col min="3" max="3" width="10.7109375" bestFit="1" customWidth="1"/>
    <col min="4" max="4" width="10.5703125" style="4" bestFit="1" customWidth="1"/>
    <col min="5" max="5" width="47.7109375" style="2" customWidth="1"/>
    <col min="6" max="6" width="55" style="2" customWidth="1"/>
  </cols>
  <sheetData>
    <row r="1" spans="1:6" x14ac:dyDescent="0.25">
      <c r="A1" s="15" t="s">
        <v>21</v>
      </c>
      <c r="B1" s="15"/>
      <c r="C1" s="15"/>
      <c r="D1" s="15"/>
      <c r="E1" s="15"/>
      <c r="F1" s="15"/>
    </row>
    <row r="2" spans="1:6" x14ac:dyDescent="0.25">
      <c r="A2" t="s">
        <v>0</v>
      </c>
      <c r="B2" t="s">
        <v>1</v>
      </c>
      <c r="C2" t="s">
        <v>2</v>
      </c>
      <c r="D2" s="4" t="s">
        <v>3</v>
      </c>
      <c r="E2" s="2" t="s">
        <v>4</v>
      </c>
      <c r="F2" s="2" t="s">
        <v>5</v>
      </c>
    </row>
    <row r="3" spans="1:6" x14ac:dyDescent="0.25">
      <c r="A3" t="s">
        <v>6</v>
      </c>
      <c r="B3" t="s">
        <v>7</v>
      </c>
      <c r="C3">
        <v>12</v>
      </c>
      <c r="D3" s="4" t="s">
        <v>8</v>
      </c>
      <c r="F3" s="2" t="s">
        <v>9</v>
      </c>
    </row>
    <row r="4" spans="1:6" ht="45" x14ac:dyDescent="0.25">
      <c r="A4" t="s">
        <v>10</v>
      </c>
      <c r="B4" t="s">
        <v>11</v>
      </c>
      <c r="C4">
        <v>1</v>
      </c>
      <c r="D4" s="4" t="s">
        <v>11</v>
      </c>
      <c r="E4" s="2" t="s">
        <v>12</v>
      </c>
      <c r="F4" s="2" t="s">
        <v>13</v>
      </c>
    </row>
    <row r="5" spans="1:6" ht="30" x14ac:dyDescent="0.25">
      <c r="A5" t="s">
        <v>14</v>
      </c>
      <c r="B5" s="1">
        <v>27.47</v>
      </c>
      <c r="C5">
        <v>218</v>
      </c>
      <c r="D5" s="4" t="s">
        <v>15</v>
      </c>
      <c r="E5" s="2" t="s">
        <v>16</v>
      </c>
    </row>
    <row r="6" spans="1:6" x14ac:dyDescent="0.25">
      <c r="A6" t="s">
        <v>17</v>
      </c>
      <c r="B6" s="1">
        <v>681.08</v>
      </c>
      <c r="C6">
        <v>1</v>
      </c>
      <c r="D6" s="4">
        <v>681.08</v>
      </c>
      <c r="F6" s="2" t="s">
        <v>18</v>
      </c>
    </row>
    <row r="7" spans="1:6" x14ac:dyDescent="0.25">
      <c r="A7" s="3" t="s">
        <v>19</v>
      </c>
      <c r="B7" s="3"/>
      <c r="C7" s="3"/>
      <c r="D7" s="5" t="s">
        <v>20</v>
      </c>
    </row>
    <row r="10" spans="1:6" x14ac:dyDescent="0.25">
      <c r="A10" s="15" t="s">
        <v>22</v>
      </c>
      <c r="B10" s="15"/>
      <c r="C10" s="15"/>
      <c r="D10" s="15"/>
      <c r="E10" s="15"/>
      <c r="F10" s="15"/>
    </row>
    <row r="11" spans="1:6" x14ac:dyDescent="0.25">
      <c r="A11" t="s">
        <v>0</v>
      </c>
      <c r="B11" s="6" t="s">
        <v>1</v>
      </c>
      <c r="C11" s="13" t="s">
        <v>2</v>
      </c>
      <c r="D11" s="7" t="s">
        <v>3</v>
      </c>
      <c r="E11" s="2" t="s">
        <v>30</v>
      </c>
      <c r="F11" s="2" t="s">
        <v>23</v>
      </c>
    </row>
    <row r="12" spans="1:6" x14ac:dyDescent="0.25">
      <c r="A12" t="s">
        <v>6</v>
      </c>
      <c r="B12" s="8">
        <f>Tableau13[[#This Row],[Sous-total]]/13</f>
        <v>5384.6153846153848</v>
      </c>
      <c r="C12" s="13">
        <v>13</v>
      </c>
      <c r="D12" s="12">
        <v>70000</v>
      </c>
      <c r="E12" s="2" t="s">
        <v>29</v>
      </c>
    </row>
    <row r="13" spans="1:6" x14ac:dyDescent="0.25">
      <c r="A13" t="s">
        <v>26</v>
      </c>
      <c r="B13" s="8">
        <v>0</v>
      </c>
      <c r="C13" s="13"/>
      <c r="D13" s="9">
        <v>0</v>
      </c>
    </row>
    <row r="14" spans="1:6" x14ac:dyDescent="0.25">
      <c r="A14" t="s">
        <v>24</v>
      </c>
      <c r="B14" s="8">
        <f t="shared" ref="B14:B17" si="0">6.78/0.78/0.7</f>
        <v>12.417582417582418</v>
      </c>
      <c r="C14" s="13">
        <v>209</v>
      </c>
      <c r="D14" s="9">
        <f>Tableau13[[#This Row],[Nombre]]*Tableau13[[#This Row],[Montant]]</f>
        <v>2595.2747252747254</v>
      </c>
    </row>
    <row r="15" spans="1:6" x14ac:dyDescent="0.25">
      <c r="A15" t="s">
        <v>25</v>
      </c>
      <c r="B15" s="8">
        <v>7.68</v>
      </c>
      <c r="C15" s="13">
        <v>12</v>
      </c>
      <c r="D15" s="9">
        <f>Tableau13[[#This Row],[Montant]]*Tableau13[[#This Row],[Nombre]]</f>
        <v>92.16</v>
      </c>
      <c r="E15" s="2" t="s">
        <v>28</v>
      </c>
    </row>
    <row r="16" spans="1:6" x14ac:dyDescent="0.25">
      <c r="A16" t="s">
        <v>17</v>
      </c>
      <c r="B16" s="8">
        <f>D12*5.5/100</f>
        <v>3850</v>
      </c>
      <c r="C16" s="13">
        <v>1</v>
      </c>
      <c r="D16" s="9">
        <f>Tableau13[[#This Row],[Montant]]*Tableau13[[#This Row],[Nombre]]</f>
        <v>3850</v>
      </c>
      <c r="E16" s="2" t="s">
        <v>27</v>
      </c>
    </row>
    <row r="17" spans="1:4" x14ac:dyDescent="0.25">
      <c r="A17" s="3" t="s">
        <v>19</v>
      </c>
      <c r="B17" s="10">
        <f t="shared" si="0"/>
        <v>12.417582417582418</v>
      </c>
      <c r="C17" s="14"/>
      <c r="D17" s="11">
        <f>D12+D13+D14+D16</f>
        <v>76445.274725274721</v>
      </c>
    </row>
  </sheetData>
  <mergeCells count="2">
    <mergeCell ref="A1:F1"/>
    <mergeCell ref="A10:F10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Nicolas LATRILLE (nlatrill060607)</cp:lastModifiedBy>
  <cp:revision/>
  <dcterms:created xsi:type="dcterms:W3CDTF">2018-03-18T18:53:49Z</dcterms:created>
  <dcterms:modified xsi:type="dcterms:W3CDTF">2018-03-30T08:12:53Z</dcterms:modified>
  <cp:category/>
  <cp:contentStatus/>
</cp:coreProperties>
</file>