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ingframin/BroadcastSimulation/"/>
    </mc:Choice>
  </mc:AlternateContent>
  <xr:revisionPtr revIDLastSave="0" documentId="13_ncr:1_{E6C52898-15AE-ED40-8D63-112B68634CB8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7" i="2" l="1"/>
  <c r="N34" i="2"/>
  <c r="O28" i="2"/>
  <c r="Q2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K12" i="2" s="1"/>
  <c r="E5" i="2"/>
  <c r="G5" i="2" s="1"/>
  <c r="K16" i="2" l="1"/>
  <c r="K14" i="2"/>
  <c r="K13" i="2"/>
  <c r="I5" i="2"/>
  <c r="K5" i="2" s="1"/>
  <c r="L15" i="2"/>
  <c r="L13" i="2"/>
  <c r="L14" i="2"/>
  <c r="L16" i="2"/>
  <c r="K15" i="2"/>
  <c r="L12" i="2"/>
  <c r="N34" i="1"/>
  <c r="L5" i="2" l="1"/>
  <c r="N37" i="1"/>
  <c r="G13" i="1"/>
  <c r="H13" i="1"/>
  <c r="I13" i="1"/>
  <c r="K13" i="1" l="1"/>
  <c r="L13" i="1"/>
  <c r="Q27" i="1"/>
  <c r="G6" i="1" l="1"/>
  <c r="G8" i="1"/>
  <c r="E5" i="1"/>
  <c r="I5" i="1" s="1"/>
  <c r="E6" i="1"/>
  <c r="I6" i="1" s="1"/>
  <c r="E7" i="1"/>
  <c r="I7" i="1" s="1"/>
  <c r="I8" i="1"/>
  <c r="E9" i="1"/>
  <c r="I9" i="1" s="1"/>
  <c r="E3" i="1"/>
  <c r="G7" i="1" l="1"/>
  <c r="G5" i="1"/>
  <c r="G9" i="1"/>
  <c r="I3" i="1"/>
  <c r="E4" i="1"/>
  <c r="G3" i="1" l="1"/>
  <c r="O28" i="1"/>
  <c r="I16" i="1"/>
  <c r="H16" i="1"/>
  <c r="G16" i="1"/>
  <c r="I14" i="1"/>
  <c r="H14" i="1"/>
  <c r="G14" i="1"/>
  <c r="I15" i="1"/>
  <c r="H15" i="1"/>
  <c r="G15" i="1"/>
  <c r="I12" i="1"/>
  <c r="H12" i="1"/>
  <c r="G12" i="1"/>
  <c r="E2" i="1"/>
  <c r="G2" i="1" l="1"/>
  <c r="I2" i="1"/>
  <c r="L14" i="1"/>
  <c r="L5" i="1"/>
  <c r="L12" i="1"/>
  <c r="K12" i="1"/>
  <c r="K16" i="1"/>
  <c r="L15" i="1"/>
  <c r="K15" i="1"/>
  <c r="L16" i="1"/>
  <c r="K14" i="1"/>
  <c r="K6" i="1"/>
  <c r="L6" i="1"/>
  <c r="K5" i="1"/>
  <c r="I4" i="1" l="1"/>
  <c r="G4" i="1"/>
  <c r="K2" i="1"/>
  <c r="L2" i="1"/>
  <c r="K3" i="1"/>
  <c r="L3" i="1"/>
  <c r="K4" i="1" l="1"/>
  <c r="L4" i="1"/>
</calcChain>
</file>

<file path=xl/sharedStrings.xml><?xml version="1.0" encoding="utf-8"?>
<sst xmlns="http://schemas.openxmlformats.org/spreadsheetml/2006/main" count="32" uniqueCount="10">
  <si>
    <t>Trx</t>
  </si>
  <si>
    <t>Sm</t>
  </si>
  <si>
    <t>Nm</t>
  </si>
  <si>
    <t>Bm</t>
  </si>
  <si>
    <t>S</t>
  </si>
  <si>
    <t>N</t>
  </si>
  <si>
    <t>B</t>
  </si>
  <si>
    <t>Ps*Pb</t>
  </si>
  <si>
    <t>Ttx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</si>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</sst>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"/>
  </numFmts>
  <fonts count="8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F4B183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FF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7" fillId="2" borderId="1" applyProtection="0"/>
    <xf numFmtId="0" fontId="1" fillId="3" borderId="0" applyBorder="0" applyProtection="0"/>
    <xf numFmtId="0" fontId="4" fillId="4" borderId="0" applyBorder="0" applyProtection="0"/>
    <xf numFmtId="0" fontId="6" fillId="5" borderId="0" applyBorder="0" applyProtection="0"/>
  </cellStyleXfs>
  <cellXfs count="16">
    <xf numFmtId="0" fontId="0" fillId="0" borderId="0" xfId="0"/>
    <xf numFmtId="0" fontId="0" fillId="2" borderId="1" xfId="1" applyFont="1" applyAlignment="1" applyProtection="1"/>
    <xf numFmtId="0" fontId="0" fillId="6" borderId="0" xfId="0" applyFill="1"/>
    <xf numFmtId="0" fontId="1" fillId="3" borderId="0" xfId="2" applyBorder="1" applyAlignment="1" applyProtection="1"/>
    <xf numFmtId="0" fontId="2" fillId="0" borderId="0" xfId="0" applyFont="1"/>
    <xf numFmtId="0" fontId="2" fillId="2" borderId="1" xfId="1" applyFont="1" applyAlignment="1" applyProtection="1"/>
    <xf numFmtId="0" fontId="2" fillId="6" borderId="0" xfId="0" applyFont="1" applyFill="1"/>
    <xf numFmtId="0" fontId="3" fillId="3" borderId="0" xfId="2" applyFont="1" applyBorder="1" applyAlignment="1" applyProtection="1"/>
    <xf numFmtId="164" fontId="0" fillId="0" borderId="0" xfId="0" applyNumberFormat="1"/>
    <xf numFmtId="165" fontId="0" fillId="0" borderId="0" xfId="0" applyNumberFormat="1"/>
    <xf numFmtId="0" fontId="4" fillId="4" borderId="0" xfId="3" applyBorder="1" applyAlignment="1" applyProtection="1"/>
    <xf numFmtId="0" fontId="4" fillId="4" borderId="1" xfId="3" applyBorder="1" applyAlignment="1" applyProtection="1"/>
    <xf numFmtId="165" fontId="4" fillId="4" borderId="0" xfId="3" applyNumberFormat="1" applyBorder="1" applyAlignment="1" applyProtection="1"/>
    <xf numFmtId="164" fontId="5" fillId="0" borderId="0" xfId="0" applyNumberFormat="1" applyFont="1" applyAlignment="1">
      <alignment vertical="center"/>
    </xf>
    <xf numFmtId="0" fontId="6" fillId="5" borderId="0" xfId="4" applyBorder="1" applyAlignment="1" applyProtection="1"/>
    <xf numFmtId="0" fontId="6" fillId="5" borderId="1" xfId="4" applyBorder="1" applyAlignment="1" applyProtection="1"/>
  </cellXfs>
  <cellStyles count="5">
    <cellStyle name="Excel Built-in 60% - Accent2" xfId="3" xr:uid="{00000000-0005-0000-0000-000000000000}"/>
    <cellStyle name="Excel Built-in Bad" xfId="2" xr:uid="{00000000-0005-0000-0000-000001000000}"/>
    <cellStyle name="Excel Built-in Good" xfId="4" xr:uid="{00000000-0005-0000-0000-000002000000}"/>
    <cellStyle name="Excel Built-in Note" xfId="1" xr:uid="{00000000-0005-0000-0000-000003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zoomScaleNormal="100" workbookViewId="0">
      <selection activeCell="A6" sqref="A6"/>
    </sheetView>
  </sheetViews>
  <sheetFormatPr baseColWidth="10" defaultColWidth="8.83203125" defaultRowHeight="15" x14ac:dyDescent="0.2"/>
  <cols>
    <col min="1" max="1" width="8.83203125" customWidth="1"/>
    <col min="2" max="2" width="3.1640625" style="1" customWidth="1"/>
    <col min="3" max="3" width="20.83203125" customWidth="1"/>
    <col min="4" max="4" width="28.83203125" customWidth="1"/>
    <col min="5" max="5" width="21" customWidth="1"/>
    <col min="6" max="6" width="3.33203125" style="2" customWidth="1"/>
    <col min="7" max="7" width="12.1640625" customWidth="1"/>
    <col min="8" max="8" width="10.5" customWidth="1"/>
    <col min="9" max="9" width="12.1640625" customWidth="1"/>
    <col min="10" max="10" width="4.1640625" style="3" customWidth="1"/>
    <col min="11" max="13" width="8.83203125" customWidth="1"/>
    <col min="14" max="14" width="17.83203125" bestFit="1" customWidth="1"/>
    <col min="15" max="16" width="8.83203125" customWidth="1"/>
    <col min="17" max="17" width="26.5" customWidth="1"/>
    <col min="18" max="1025" width="8.83203125" customWidth="1"/>
  </cols>
  <sheetData>
    <row r="1" spans="1:18" x14ac:dyDescent="0.2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>
        <v>0.11111111111111099</v>
      </c>
    </row>
    <row r="2" spans="1:18" x14ac:dyDescent="0.2">
      <c r="A2">
        <v>60</v>
      </c>
      <c r="C2">
        <v>0.11111111111111099</v>
      </c>
      <c r="D2" s="9">
        <v>0</v>
      </c>
      <c r="E2" s="8">
        <f t="shared" ref="E2:E9" si="0">1-C2</f>
        <v>0.88888888888888906</v>
      </c>
      <c r="G2" s="9">
        <f t="shared" ref="G2:G9" si="1">C2*$A$2/(C2*$A$2+E2*$A$4+D2*$A$6)</f>
        <v>0.19999999999999982</v>
      </c>
      <c r="H2" s="9"/>
      <c r="I2" s="9">
        <f t="shared" ref="I2:I9" si="2">E2*$A$4/(C2*$A$2+E2*$A$4+D2*$A$6)</f>
        <v>0.80000000000000027</v>
      </c>
      <c r="K2">
        <f t="shared" ref="K2:K6" si="3">SUM(G2:I2)</f>
        <v>1</v>
      </c>
      <c r="L2">
        <f t="shared" ref="L2:L6" si="4">G2*I2</f>
        <v>0.15999999999999992</v>
      </c>
    </row>
    <row r="3" spans="1:18" x14ac:dyDescent="0.2">
      <c r="A3" s="4" t="s">
        <v>8</v>
      </c>
      <c r="C3" s="8">
        <v>0.17647058823529399</v>
      </c>
      <c r="D3" s="9">
        <v>0</v>
      </c>
      <c r="E3" s="8">
        <f t="shared" ref="E3" si="5">1-C3</f>
        <v>0.82352941176470607</v>
      </c>
      <c r="G3" s="9">
        <f t="shared" si="1"/>
        <v>0.29999999999999982</v>
      </c>
      <c r="H3" s="9"/>
      <c r="I3" s="9">
        <f t="shared" si="2"/>
        <v>0.70000000000000018</v>
      </c>
      <c r="K3">
        <f t="shared" si="3"/>
        <v>1</v>
      </c>
      <c r="L3">
        <f t="shared" si="4"/>
        <v>0.20999999999999994</v>
      </c>
    </row>
    <row r="4" spans="1:18" x14ac:dyDescent="0.2">
      <c r="A4">
        <v>30</v>
      </c>
      <c r="C4" s="8">
        <v>0.25</v>
      </c>
      <c r="D4" s="9">
        <v>0</v>
      </c>
      <c r="E4" s="8">
        <f t="shared" si="0"/>
        <v>0.75</v>
      </c>
      <c r="G4" s="9">
        <f t="shared" si="1"/>
        <v>0.4</v>
      </c>
      <c r="H4" s="9"/>
      <c r="I4" s="9">
        <f t="shared" si="2"/>
        <v>0.6</v>
      </c>
      <c r="K4">
        <f t="shared" si="3"/>
        <v>1</v>
      </c>
      <c r="L4">
        <f t="shared" si="4"/>
        <v>0.24</v>
      </c>
    </row>
    <row r="5" spans="1:18" x14ac:dyDescent="0.2">
      <c r="A5" s="4" t="s">
        <v>9</v>
      </c>
      <c r="C5" s="8">
        <v>0.33333333333333298</v>
      </c>
      <c r="D5" s="9"/>
      <c r="E5" s="8">
        <f t="shared" si="0"/>
        <v>0.66666666666666696</v>
      </c>
      <c r="G5" s="9">
        <f t="shared" si="1"/>
        <v>0.49999999999999967</v>
      </c>
      <c r="H5" s="9"/>
      <c r="I5" s="9">
        <f t="shared" si="2"/>
        <v>0.50000000000000033</v>
      </c>
      <c r="K5">
        <f t="shared" si="3"/>
        <v>1</v>
      </c>
      <c r="L5">
        <f t="shared" si="4"/>
        <v>0.25</v>
      </c>
    </row>
    <row r="6" spans="1:18" x14ac:dyDescent="0.2">
      <c r="A6">
        <v>200</v>
      </c>
      <c r="C6" s="8">
        <v>0.42857142857142899</v>
      </c>
      <c r="D6" s="9"/>
      <c r="E6" s="8">
        <f t="shared" si="0"/>
        <v>0.57142857142857095</v>
      </c>
      <c r="G6" s="9">
        <f t="shared" si="1"/>
        <v>0.60000000000000042</v>
      </c>
      <c r="H6" s="9"/>
      <c r="I6" s="9">
        <f t="shared" si="2"/>
        <v>0.39999999999999958</v>
      </c>
      <c r="K6">
        <f t="shared" si="3"/>
        <v>1</v>
      </c>
      <c r="L6">
        <f t="shared" si="4"/>
        <v>0.23999999999999991</v>
      </c>
    </row>
    <row r="7" spans="1:18" x14ac:dyDescent="0.2">
      <c r="C7" s="8">
        <v>0.53846153846153799</v>
      </c>
      <c r="D7" s="8"/>
      <c r="E7" s="8">
        <f t="shared" si="0"/>
        <v>0.46153846153846201</v>
      </c>
      <c r="G7" s="9">
        <f t="shared" si="1"/>
        <v>0.69999999999999962</v>
      </c>
      <c r="H7" s="9"/>
      <c r="I7" s="9">
        <f t="shared" si="2"/>
        <v>0.30000000000000043</v>
      </c>
    </row>
    <row r="8" spans="1:18" x14ac:dyDescent="0.2">
      <c r="C8" s="8">
        <v>0.66666666666666696</v>
      </c>
      <c r="D8" s="8"/>
      <c r="E8" s="8">
        <v>0.3226</v>
      </c>
      <c r="G8" s="9">
        <f t="shared" si="1"/>
        <v>0.8051853939369541</v>
      </c>
      <c r="H8" s="9"/>
      <c r="I8" s="9">
        <f t="shared" si="2"/>
        <v>0.19481460606304599</v>
      </c>
    </row>
    <row r="9" spans="1:18" x14ac:dyDescent="0.2">
      <c r="C9" s="8">
        <v>0.81818181818181801</v>
      </c>
      <c r="D9" s="8"/>
      <c r="E9" s="8">
        <f t="shared" si="0"/>
        <v>0.18181818181818199</v>
      </c>
      <c r="G9" s="9">
        <f t="shared" si="1"/>
        <v>0.89999999999999991</v>
      </c>
      <c r="H9" s="9"/>
      <c r="I9" s="9">
        <f t="shared" si="2"/>
        <v>0.1000000000000001</v>
      </c>
    </row>
    <row r="10" spans="1:18" x14ac:dyDescent="0.2">
      <c r="C10" s="8"/>
      <c r="D10" s="8"/>
      <c r="E10" s="8"/>
      <c r="G10" s="9"/>
      <c r="H10" s="9"/>
      <c r="I10" s="9"/>
    </row>
    <row r="11" spans="1:18" s="10" customFormat="1" x14ac:dyDescent="0.2">
      <c r="B11" s="11"/>
      <c r="C11" s="12"/>
      <c r="D11" s="12"/>
      <c r="E11" s="12"/>
      <c r="G11" s="12"/>
      <c r="H11" s="12"/>
      <c r="I11" s="12"/>
    </row>
    <row r="12" spans="1:18" ht="16" x14ac:dyDescent="0.2">
      <c r="C12" s="13">
        <v>0.27777777777777801</v>
      </c>
      <c r="D12" s="13">
        <v>0.16666666666666699</v>
      </c>
      <c r="E12" s="13">
        <v>0.55555555555555602</v>
      </c>
      <c r="G12" s="9">
        <f t="shared" ref="G12" si="6">C12*$A$2/(C12*$A$2+E12*$A$4+D12*$A$6)</f>
        <v>0.24999999999999983</v>
      </c>
      <c r="H12" s="9">
        <f t="shared" ref="H12" si="7">D12*$A$6/(C12*$A$2+E12*$A$4+D12*$A$6)</f>
        <v>0.50000000000000022</v>
      </c>
      <c r="I12" s="9">
        <f t="shared" ref="I12" si="8">E12*$A$4/(C12*$A$2+E12*$A$4+D12*$A$6)</f>
        <v>0.24999999999999983</v>
      </c>
      <c r="K12">
        <f t="shared" ref="K12" si="9">SUM(G12:I12)</f>
        <v>0.99999999999999978</v>
      </c>
      <c r="L12">
        <f t="shared" ref="L12" si="10">G12*I12</f>
        <v>6.2499999999999917E-2</v>
      </c>
    </row>
    <row r="13" spans="1:18" ht="16" x14ac:dyDescent="0.2">
      <c r="C13" s="13">
        <v>0.29530000000000001</v>
      </c>
      <c r="D13" s="13">
        <v>0.1171</v>
      </c>
      <c r="E13" s="13">
        <v>0.58760000000000001</v>
      </c>
      <c r="G13" s="9">
        <f t="shared" ref="G13" si="11">C13*$A$2/(C13*$A$2+E13*$A$4+D13*$A$6)</f>
        <v>0.30150086784875607</v>
      </c>
      <c r="H13" s="9">
        <f t="shared" ref="H13" si="12">D13*$A$6/(C13*$A$2+E13*$A$4+D13*$A$6)</f>
        <v>0.39852976210734092</v>
      </c>
      <c r="I13" s="9">
        <f t="shared" ref="I13" si="13">E13*$A$4/(C13*$A$2+E13*$A$4+D13*$A$6)</f>
        <v>0.29996937004390289</v>
      </c>
      <c r="K13">
        <f t="shared" ref="K13" si="14">SUM(G13:I13)</f>
        <v>0.99999999999999989</v>
      </c>
      <c r="L13">
        <f t="shared" ref="L13" si="15">G13*I13</f>
        <v>9.0441025396281377E-2</v>
      </c>
    </row>
    <row r="14" spans="1:18" x14ac:dyDescent="0.2">
      <c r="C14" s="8">
        <v>0.317460317460317</v>
      </c>
      <c r="D14" s="8">
        <v>4.7619047619047998E-2</v>
      </c>
      <c r="E14" s="8">
        <v>0.634920634920635</v>
      </c>
      <c r="G14" s="9">
        <f>C14*$A$2/(C14*$A$2+E14*$A$4+D14*$A$6)</f>
        <v>0.39999999999999891</v>
      </c>
      <c r="H14" s="9">
        <f>D14*$A$6/(C14*$A$2+E14*$A$4+D14*$A$6)</f>
        <v>0.20000000000000137</v>
      </c>
      <c r="I14" s="9">
        <f>E14*$A$4/(C14*$A$2+E14*$A$4+D14*$A$6)</f>
        <v>0.39999999999999958</v>
      </c>
      <c r="K14">
        <f>SUM(G14:I14)</f>
        <v>0.99999999999999989</v>
      </c>
      <c r="L14">
        <f>G14*I14</f>
        <v>0.15999999999999939</v>
      </c>
    </row>
    <row r="15" spans="1:18" x14ac:dyDescent="0.2">
      <c r="C15" s="8">
        <v>0.32608695652173902</v>
      </c>
      <c r="D15" s="8">
        <v>2.1739130434783E-2</v>
      </c>
      <c r="E15" s="8">
        <v>0.65217391304347805</v>
      </c>
      <c r="G15" s="9">
        <f>C15*$A$2/(C15*$A$2+E15*$A$4+D15*$A$6)</f>
        <v>0.44999999999999918</v>
      </c>
      <c r="H15" s="9">
        <f>D15*$A$6/(C15*$A$2+E15*$A$4+D15*$A$6)</f>
        <v>0.10000000000000164</v>
      </c>
      <c r="I15" s="9">
        <f>E15*$A$4/(C15*$A$2+E15*$A$4+D15*$A$6)</f>
        <v>0.44999999999999918</v>
      </c>
      <c r="K15">
        <f>SUM(G15:I15)</f>
        <v>1</v>
      </c>
      <c r="L15">
        <f>G15*I15</f>
        <v>0.20249999999999926</v>
      </c>
    </row>
    <row r="16" spans="1:18" x14ac:dyDescent="0.2">
      <c r="C16" s="8">
        <v>0.32986111111111099</v>
      </c>
      <c r="D16" s="8">
        <v>1.0416666666666999E-2</v>
      </c>
      <c r="E16" s="8">
        <v>0.65972222222222199</v>
      </c>
      <c r="G16" s="9">
        <f>C16*$A$2/(C16*$A$2+E16*$A$4+D16*$A$6)</f>
        <v>0.47499999999999926</v>
      </c>
      <c r="H16" s="9">
        <f>D16*$A$6/(C16*$A$2+E16*$A$4+D16*$A$6)</f>
        <v>5.0000000000001529E-2</v>
      </c>
      <c r="I16" s="9">
        <f>E16*$A$4/(C16*$A$2+E16*$A$4+D16*$A$6)</f>
        <v>0.47499999999999926</v>
      </c>
      <c r="K16">
        <f>SUM(G16:I16)</f>
        <v>1</v>
      </c>
      <c r="L16">
        <f>G16*I16</f>
        <v>0.2256249999999993</v>
      </c>
    </row>
    <row r="19" spans="1:17" x14ac:dyDescent="0.2">
      <c r="C19" s="8"/>
      <c r="D19" s="8"/>
      <c r="E19" s="8"/>
      <c r="G19" s="9"/>
      <c r="H19" s="9"/>
      <c r="I19" s="9"/>
    </row>
    <row r="20" spans="1:17" x14ac:dyDescent="0.2">
      <c r="C20" s="8"/>
      <c r="D20" s="8"/>
      <c r="E20" s="8"/>
      <c r="G20" s="9"/>
      <c r="H20" s="9"/>
      <c r="I20" s="9"/>
    </row>
    <row r="21" spans="1:17" x14ac:dyDescent="0.2">
      <c r="C21" s="8"/>
      <c r="D21" s="8"/>
      <c r="E21" s="8"/>
      <c r="G21" s="9"/>
      <c r="H21" s="9"/>
      <c r="I21" s="9"/>
    </row>
    <row r="22" spans="1:17" x14ac:dyDescent="0.2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7" x14ac:dyDescent="0.2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</row>
    <row r="27" spans="1:17" x14ac:dyDescent="0.2">
      <c r="Q27" s="8">
        <f>E12+D12</f>
        <v>0.72222222222222299</v>
      </c>
    </row>
    <row r="28" spans="1:17" x14ac:dyDescent="0.2">
      <c r="O28">
        <f>6971+365</f>
        <v>7336</v>
      </c>
    </row>
    <row r="34" spans="14:14" x14ac:dyDescent="0.2">
      <c r="N34" s="8">
        <f>D15+E15</f>
        <v>0.67391304347826109</v>
      </c>
    </row>
    <row r="37" spans="14:14" x14ac:dyDescent="0.2">
      <c r="N37">
        <f>5876+1171</f>
        <v>7047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2C4E-863B-2A49-A795-0C5CF5293EA6}">
  <dimension ref="A1:R37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3.1640625" style="1" customWidth="1"/>
    <col min="3" max="3" width="20.83203125" customWidth="1"/>
    <col min="4" max="4" width="28.83203125" customWidth="1"/>
    <col min="5" max="5" width="21" customWidth="1"/>
    <col min="6" max="6" width="3.33203125" style="2" customWidth="1"/>
    <col min="7" max="7" width="12.1640625" customWidth="1"/>
    <col min="8" max="8" width="10.5" customWidth="1"/>
    <col min="9" max="9" width="12.1640625" customWidth="1"/>
    <col min="10" max="10" width="4.1640625" style="3" customWidth="1"/>
    <col min="14" max="14" width="17.83203125" bestFit="1" customWidth="1"/>
    <col min="17" max="17" width="26.5" customWidth="1"/>
  </cols>
  <sheetData>
    <row r="1" spans="1:18" x14ac:dyDescent="0.2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>
        <v>0.11111111111111099</v>
      </c>
    </row>
    <row r="2" spans="1:18" x14ac:dyDescent="0.2">
      <c r="A2">
        <v>90</v>
      </c>
      <c r="D2" s="9"/>
      <c r="E2" s="8"/>
      <c r="G2" s="9"/>
      <c r="H2" s="9"/>
      <c r="I2" s="9"/>
    </row>
    <row r="3" spans="1:18" x14ac:dyDescent="0.2">
      <c r="A3" s="4" t="s">
        <v>8</v>
      </c>
      <c r="C3" s="8"/>
      <c r="D3" s="9"/>
      <c r="E3" s="8"/>
      <c r="G3" s="9"/>
      <c r="H3" s="9"/>
      <c r="I3" s="9"/>
    </row>
    <row r="4" spans="1:18" x14ac:dyDescent="0.2">
      <c r="A4">
        <v>30</v>
      </c>
      <c r="C4" s="8"/>
      <c r="D4" s="9"/>
      <c r="E4" s="8"/>
      <c r="G4" s="9"/>
      <c r="H4" s="9"/>
      <c r="I4" s="9"/>
    </row>
    <row r="5" spans="1:18" x14ac:dyDescent="0.2">
      <c r="A5" s="4" t="s">
        <v>9</v>
      </c>
      <c r="C5" s="8">
        <v>0.25</v>
      </c>
      <c r="D5" s="9"/>
      <c r="E5" s="8">
        <f t="shared" ref="E2:E9" si="0">1-C5</f>
        <v>0.75</v>
      </c>
      <c r="G5" s="9">
        <f t="shared" ref="G2:G9" si="1">C5*$A$2/(C5*$A$2+E5*$A$4+D5*$A$6)</f>
        <v>0.5</v>
      </c>
      <c r="H5" s="9"/>
      <c r="I5" s="9">
        <f t="shared" ref="I2:I9" si="2">E5*$A$4/(C5*$A$2+E5*$A$4+D5*$A$6)</f>
        <v>0.5</v>
      </c>
      <c r="K5">
        <f t="shared" ref="K2:K6" si="3">SUM(G5:I5)</f>
        <v>1</v>
      </c>
      <c r="L5">
        <f t="shared" ref="L2:L6" si="4">G5*I5</f>
        <v>0.25</v>
      </c>
    </row>
    <row r="6" spans="1:18" x14ac:dyDescent="0.2">
      <c r="A6">
        <v>200</v>
      </c>
      <c r="C6" s="8"/>
      <c r="D6" s="9"/>
      <c r="E6" s="8"/>
      <c r="G6" s="9"/>
      <c r="H6" s="9"/>
      <c r="I6" s="9"/>
    </row>
    <row r="7" spans="1:18" x14ac:dyDescent="0.2">
      <c r="C7" s="8"/>
      <c r="D7" s="8"/>
      <c r="E7" s="8"/>
      <c r="G7" s="9"/>
      <c r="H7" s="9"/>
      <c r="I7" s="9"/>
    </row>
    <row r="8" spans="1:18" x14ac:dyDescent="0.2">
      <c r="C8" s="8"/>
      <c r="D8" s="8"/>
      <c r="E8" s="8"/>
      <c r="G8" s="9"/>
      <c r="H8" s="9"/>
      <c r="I8" s="9"/>
    </row>
    <row r="9" spans="1:18" x14ac:dyDescent="0.2">
      <c r="C9" s="8"/>
      <c r="D9" s="8"/>
      <c r="E9" s="8"/>
      <c r="G9" s="9"/>
      <c r="H9" s="9"/>
      <c r="I9" s="9"/>
    </row>
    <row r="10" spans="1:18" x14ac:dyDescent="0.2">
      <c r="C10" s="8"/>
      <c r="D10" s="8"/>
      <c r="E10" s="8"/>
      <c r="G10" s="9"/>
      <c r="H10" s="9"/>
      <c r="I10" s="9"/>
    </row>
    <row r="11" spans="1:18" s="10" customFormat="1" x14ac:dyDescent="0.2">
      <c r="B11" s="11"/>
      <c r="C11" s="12"/>
      <c r="D11" s="12"/>
      <c r="E11" s="12"/>
      <c r="G11" s="12"/>
      <c r="H11" s="12"/>
      <c r="I11" s="12"/>
    </row>
    <row r="12" spans="1:18" ht="16" x14ac:dyDescent="0.2">
      <c r="C12" s="13">
        <v>0.27777777777777801</v>
      </c>
      <c r="D12" s="13">
        <v>0.16666666666666699</v>
      </c>
      <c r="E12" s="13">
        <v>0.55555555555555602</v>
      </c>
      <c r="G12" s="9">
        <f t="shared" ref="G12:G13" si="5">C12*$A$2/(C12*$A$2+E12*$A$4+D12*$A$6)</f>
        <v>0.33333333333333315</v>
      </c>
      <c r="H12" s="9">
        <f t="shared" ref="H12:H13" si="6">D12*$A$6/(C12*$A$2+E12*$A$4+D12*$A$6)</f>
        <v>0.44444444444444475</v>
      </c>
      <c r="I12" s="9">
        <f t="shared" ref="I12:I13" si="7">E12*$A$4/(C12*$A$2+E12*$A$4+D12*$A$6)</f>
        <v>0.22222222222222213</v>
      </c>
      <c r="K12">
        <f t="shared" ref="K12:K13" si="8">SUM(G12:I12)</f>
        <v>1</v>
      </c>
      <c r="L12">
        <f t="shared" ref="L12:L13" si="9">G12*I12</f>
        <v>7.4074074074074001E-2</v>
      </c>
    </row>
    <row r="13" spans="1:18" ht="16" x14ac:dyDescent="0.2">
      <c r="C13" s="13">
        <v>0.29530000000000001</v>
      </c>
      <c r="D13" s="13">
        <v>0.1171</v>
      </c>
      <c r="E13" s="13">
        <v>0.58760000000000001</v>
      </c>
      <c r="G13" s="9">
        <f t="shared" si="5"/>
        <v>0.3930055452865065</v>
      </c>
      <c r="H13" s="9">
        <f t="shared" si="6"/>
        <v>0.3463216266173752</v>
      </c>
      <c r="I13" s="9">
        <f t="shared" si="7"/>
        <v>0.2606728280961183</v>
      </c>
      <c r="K13">
        <f t="shared" si="8"/>
        <v>1</v>
      </c>
      <c r="L13">
        <f t="shared" si="9"/>
        <v>0.10244586694729074</v>
      </c>
    </row>
    <row r="14" spans="1:18" x14ac:dyDescent="0.2">
      <c r="C14" s="8">
        <v>0.317460317460317</v>
      </c>
      <c r="D14" s="8">
        <v>4.7619047619047998E-2</v>
      </c>
      <c r="E14" s="8">
        <v>0.634920634920635</v>
      </c>
      <c r="G14" s="9">
        <f>C14*$A$2/(C14*$A$2+E14*$A$4+D14*$A$6)</f>
        <v>0.49999999999999895</v>
      </c>
      <c r="H14" s="9">
        <f>D14*$A$6/(C14*$A$2+E14*$A$4+D14*$A$6)</f>
        <v>0.16666666666666788</v>
      </c>
      <c r="I14" s="9">
        <f>E14*$A$4/(C14*$A$2+E14*$A$4+D14*$A$6)</f>
        <v>0.33333333333333315</v>
      </c>
      <c r="K14">
        <f>SUM(G14:I14)</f>
        <v>1</v>
      </c>
      <c r="L14">
        <f>G14*I14</f>
        <v>0.16666666666666621</v>
      </c>
    </row>
    <row r="15" spans="1:18" x14ac:dyDescent="0.2">
      <c r="C15" s="8">
        <v>0.32608695652173902</v>
      </c>
      <c r="D15" s="8">
        <v>2.1739130434783E-2</v>
      </c>
      <c r="E15" s="8">
        <v>0.65217391304347805</v>
      </c>
      <c r="G15" s="9">
        <f>C15*$A$2/(C15*$A$2+E15*$A$4+D15*$A$6)</f>
        <v>0.55102040816326447</v>
      </c>
      <c r="H15" s="9">
        <f>D15*$A$6/(C15*$A$2+E15*$A$4+D15*$A$6)</f>
        <v>8.1632653061225857E-2</v>
      </c>
      <c r="I15" s="9">
        <f>E15*$A$4/(C15*$A$2+E15*$A$4+D15*$A$6)</f>
        <v>0.36734693877550961</v>
      </c>
      <c r="K15">
        <f>SUM(G15:I15)</f>
        <v>0.99999999999999989</v>
      </c>
      <c r="L15">
        <f>G15*I15</f>
        <v>0.20241566014160703</v>
      </c>
    </row>
    <row r="16" spans="1:18" x14ac:dyDescent="0.2">
      <c r="C16" s="8">
        <v>0.32986111111111099</v>
      </c>
      <c r="D16" s="8">
        <v>1.0416666666666999E-2</v>
      </c>
      <c r="E16" s="8">
        <v>0.65972222222222199</v>
      </c>
      <c r="G16" s="9">
        <f>C16*$A$2/(C16*$A$2+E16*$A$4+D16*$A$6)</f>
        <v>0.57575757575757502</v>
      </c>
      <c r="H16" s="9">
        <f>D16*$A$6/(C16*$A$2+E16*$A$4+D16*$A$6)</f>
        <v>4.040404040404165E-2</v>
      </c>
      <c r="I16" s="9">
        <f>E16*$A$4/(C16*$A$2+E16*$A$4+D16*$A$6)</f>
        <v>0.38383838383838337</v>
      </c>
      <c r="K16">
        <f>SUM(G16:I16)</f>
        <v>1</v>
      </c>
      <c r="L16">
        <f>G16*I16</f>
        <v>0.22099785736149316</v>
      </c>
    </row>
    <row r="19" spans="1:17" x14ac:dyDescent="0.2">
      <c r="C19" s="8"/>
      <c r="D19" s="8"/>
      <c r="E19" s="8"/>
      <c r="G19" s="9"/>
      <c r="H19" s="9"/>
      <c r="I19" s="9"/>
    </row>
    <row r="20" spans="1:17" x14ac:dyDescent="0.2">
      <c r="C20" s="8"/>
      <c r="D20" s="8"/>
      <c r="E20" s="8"/>
      <c r="G20" s="9"/>
      <c r="H20" s="9"/>
      <c r="I20" s="9"/>
    </row>
    <row r="21" spans="1:17" x14ac:dyDescent="0.2">
      <c r="C21" s="8"/>
      <c r="D21" s="8"/>
      <c r="E21" s="8"/>
      <c r="G21" s="9"/>
      <c r="H21" s="9"/>
      <c r="I21" s="9"/>
    </row>
    <row r="22" spans="1:17" x14ac:dyDescent="0.2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7" x14ac:dyDescent="0.2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</row>
    <row r="27" spans="1:17" x14ac:dyDescent="0.2">
      <c r="Q27" s="8">
        <f>E12+D12</f>
        <v>0.72222222222222299</v>
      </c>
    </row>
    <row r="28" spans="1:17" x14ac:dyDescent="0.2">
      <c r="O28">
        <f>6971+365</f>
        <v>7336</v>
      </c>
    </row>
    <row r="34" spans="14:14" x14ac:dyDescent="0.2">
      <c r="N34" s="8">
        <f>D15+E15</f>
        <v>0.67391304347826109</v>
      </c>
    </row>
    <row r="37" spans="14:14" x14ac:dyDescent="0.2">
      <c r="N37">
        <f>5876+1171</f>
        <v>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Minucci</dc:creator>
  <dc:description/>
  <cp:lastModifiedBy>Microsoft Office User</cp:lastModifiedBy>
  <cp:revision>1</cp:revision>
  <dcterms:created xsi:type="dcterms:W3CDTF">2019-07-29T13:15:06Z</dcterms:created>
  <dcterms:modified xsi:type="dcterms:W3CDTF">2020-01-27T10:14:30Z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