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risthian\Documents\UP\diseño de prototipos\proyecto_péndulo_invertido\"/>
    </mc:Choice>
  </mc:AlternateContent>
  <workbookProtection workbookPassword="CEF3" lockStructure="1"/>
  <bookViews>
    <workbookView xWindow="0" yWindow="0" windowWidth="20490" windowHeight="7530" tabRatio="903" activeTab="4"/>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Correlation_Options">'Data Validation Sources'!$C$2:$C$6</definedName>
    <definedName name="Min_Max_or_Target_Options">'Data Validation Sources'!$A$2:$A$5</definedName>
    <definedName name="Relationship_Between_Requirements_Options">'Data Validation Sources'!$B$2:$B$5</definedName>
  </definedNames>
  <calcPr calcId="162913" iterate="1"/>
</workbook>
</file>

<file path=xl/calcChain.xml><?xml version="1.0" encoding="utf-8"?>
<calcChain xmlns="http://schemas.openxmlformats.org/spreadsheetml/2006/main">
  <c r="D51" i="4" l="1"/>
  <c r="D69" i="4" s="1"/>
  <c r="D52" i="4"/>
  <c r="D70" i="4" s="1"/>
  <c r="D53" i="4"/>
  <c r="D71" i="4" s="1"/>
  <c r="D54" i="4"/>
  <c r="D72" i="4" s="1"/>
  <c r="D55" i="4"/>
  <c r="D73" i="4" s="1"/>
  <c r="D56" i="4"/>
  <c r="D74" i="4" s="1"/>
  <c r="D57" i="4"/>
  <c r="D75" i="4" s="1"/>
  <c r="D58" i="4"/>
  <c r="D76" i="4" s="1"/>
  <c r="D59" i="4"/>
  <c r="D77" i="4" s="1"/>
  <c r="D60" i="4"/>
  <c r="D78" i="4" s="1"/>
  <c r="H69" i="4"/>
  <c r="H70" i="4"/>
  <c r="H71" i="4"/>
  <c r="H72" i="4"/>
  <c r="H73" i="4"/>
  <c r="H74" i="4"/>
  <c r="H75" i="4"/>
  <c r="H76" i="4"/>
  <c r="H77" i="4"/>
  <c r="C59" i="4" s="1"/>
  <c r="H78" i="4"/>
  <c r="N70" i="4"/>
  <c r="N69" i="4"/>
  <c r="N71" i="4"/>
  <c r="N72" i="4"/>
  <c r="N73" i="4"/>
  <c r="N74" i="4"/>
  <c r="N75" i="4"/>
  <c r="N76" i="4"/>
  <c r="N77" i="4"/>
  <c r="N78" i="4"/>
  <c r="T71" i="4"/>
  <c r="T69" i="4"/>
  <c r="T70" i="4"/>
  <c r="T72" i="4"/>
  <c r="T73" i="4"/>
  <c r="C55" i="4" s="1"/>
  <c r="T74" i="4"/>
  <c r="T75" i="4"/>
  <c r="T76" i="4"/>
  <c r="T77" i="4"/>
  <c r="T78" i="4"/>
  <c r="Z72" i="4"/>
  <c r="Z69" i="4"/>
  <c r="Z70" i="4"/>
  <c r="Z71" i="4"/>
  <c r="Z73" i="4"/>
  <c r="Z74" i="4"/>
  <c r="Z75" i="4"/>
  <c r="Z76" i="4"/>
  <c r="Z77" i="4"/>
  <c r="Z78" i="4"/>
  <c r="AF73" i="4"/>
  <c r="AF69" i="4"/>
  <c r="AF70" i="4"/>
  <c r="AF71" i="4"/>
  <c r="AF72" i="4"/>
  <c r="AF74" i="4"/>
  <c r="AF75" i="4"/>
  <c r="AF76" i="4"/>
  <c r="AF77" i="4"/>
  <c r="AF78" i="4"/>
  <c r="AL74" i="4"/>
  <c r="AL69" i="4"/>
  <c r="AL70" i="4"/>
  <c r="AL71" i="4"/>
  <c r="AL72" i="4"/>
  <c r="AL73" i="4"/>
  <c r="AL75" i="4"/>
  <c r="AL76" i="4"/>
  <c r="AL77" i="4"/>
  <c r="AL78" i="4"/>
  <c r="AR75" i="4"/>
  <c r="AR69" i="4"/>
  <c r="AR70" i="4"/>
  <c r="AR71" i="4"/>
  <c r="AR72" i="4"/>
  <c r="AR73" i="4"/>
  <c r="AR74" i="4"/>
  <c r="AR76" i="4"/>
  <c r="AR77" i="4"/>
  <c r="AR78" i="4"/>
  <c r="AX76" i="4"/>
  <c r="AX69" i="4"/>
  <c r="AX70" i="4"/>
  <c r="AX71" i="4"/>
  <c r="AX72" i="4"/>
  <c r="AX73" i="4"/>
  <c r="AX74" i="4"/>
  <c r="AX75" i="4"/>
  <c r="AX77" i="4"/>
  <c r="AX78" i="4"/>
  <c r="BD77" i="4"/>
  <c r="BD69" i="4"/>
  <c r="BD70" i="4"/>
  <c r="BD71" i="4"/>
  <c r="BD72" i="4"/>
  <c r="BD73" i="4"/>
  <c r="BD74" i="4"/>
  <c r="BD75" i="4"/>
  <c r="BD76" i="4"/>
  <c r="BD78" i="4"/>
  <c r="BJ78" i="4"/>
  <c r="BJ69" i="4"/>
  <c r="BJ70" i="4"/>
  <c r="BJ63" i="4" s="1"/>
  <c r="BJ71" i="4"/>
  <c r="BJ72" i="4"/>
  <c r="BJ73" i="4"/>
  <c r="BJ74" i="4"/>
  <c r="BJ75" i="4"/>
  <c r="BJ76" i="4"/>
  <c r="BJ77" i="4"/>
  <c r="BP69" i="4"/>
  <c r="BP70" i="4"/>
  <c r="BP71" i="4"/>
  <c r="BP72" i="4"/>
  <c r="BP73" i="4"/>
  <c r="BP74" i="4"/>
  <c r="BP75" i="4"/>
  <c r="BP76" i="4"/>
  <c r="BP77" i="4"/>
  <c r="BP78" i="4"/>
  <c r="BV70" i="4"/>
  <c r="BV69" i="4"/>
  <c r="BV71" i="4"/>
  <c r="BV72" i="4"/>
  <c r="BV73" i="4"/>
  <c r="BV74" i="4"/>
  <c r="BV75" i="4"/>
  <c r="BV76" i="4"/>
  <c r="BV77" i="4"/>
  <c r="BV78" i="4"/>
  <c r="CB71" i="4"/>
  <c r="CB69" i="4"/>
  <c r="CB70" i="4"/>
  <c r="CB72" i="4"/>
  <c r="CB73" i="4"/>
  <c r="CB74" i="4"/>
  <c r="CB75" i="4"/>
  <c r="CB76" i="4"/>
  <c r="CB77" i="4"/>
  <c r="CB78" i="4"/>
  <c r="CH72" i="4"/>
  <c r="CH69" i="4"/>
  <c r="CH70" i="4"/>
  <c r="CH71" i="4"/>
  <c r="CH73" i="4"/>
  <c r="CH74" i="4"/>
  <c r="CH75" i="4"/>
  <c r="CH76" i="4"/>
  <c r="CH77" i="4"/>
  <c r="CH78" i="4"/>
  <c r="CN73" i="4"/>
  <c r="CN69" i="4"/>
  <c r="CN70" i="4"/>
  <c r="CN71" i="4"/>
  <c r="CN72" i="4"/>
  <c r="CN74" i="4"/>
  <c r="CN75" i="4"/>
  <c r="CN76" i="4"/>
  <c r="CN77" i="4"/>
  <c r="CN78" i="4"/>
  <c r="M79" i="30"/>
  <c r="M80" i="30"/>
  <c r="M81" i="30"/>
  <c r="M82" i="30"/>
  <c r="M83" i="30"/>
  <c r="M84" i="30"/>
  <c r="M85" i="30"/>
  <c r="M86" i="30"/>
  <c r="M87" i="30"/>
  <c r="M88" i="30"/>
  <c r="M89" i="30"/>
  <c r="M90" i="30"/>
  <c r="M91" i="30"/>
  <c r="M92" i="30"/>
  <c r="M93" i="30"/>
  <c r="S80" i="30"/>
  <c r="S79" i="30"/>
  <c r="S81" i="30"/>
  <c r="S82" i="30"/>
  <c r="S83" i="30"/>
  <c r="S84" i="30"/>
  <c r="S85" i="30"/>
  <c r="S86" i="30"/>
  <c r="S87" i="30"/>
  <c r="S88" i="30"/>
  <c r="S89" i="30"/>
  <c r="S90" i="30"/>
  <c r="S91" i="30"/>
  <c r="S92" i="30"/>
  <c r="S93" i="30"/>
  <c r="Y81" i="30"/>
  <c r="Y79" i="30"/>
  <c r="Y80" i="30"/>
  <c r="Y82" i="30"/>
  <c r="Y83" i="30"/>
  <c r="Y84" i="30"/>
  <c r="Y85" i="30"/>
  <c r="Y86" i="30"/>
  <c r="Y87" i="30"/>
  <c r="Y88" i="30"/>
  <c r="Y89" i="30"/>
  <c r="Y90" i="30"/>
  <c r="Y91" i="30"/>
  <c r="Y92" i="30"/>
  <c r="Y93" i="30"/>
  <c r="AE82" i="30"/>
  <c r="AE79" i="30"/>
  <c r="AE80" i="30"/>
  <c r="AE81" i="30"/>
  <c r="AE83" i="30"/>
  <c r="AE84" i="30"/>
  <c r="AE85" i="30"/>
  <c r="AE86" i="30"/>
  <c r="AE87" i="30"/>
  <c r="AE88" i="30"/>
  <c r="AE89" i="30"/>
  <c r="AE90" i="30"/>
  <c r="AE91" i="30"/>
  <c r="AE92" i="30"/>
  <c r="AE93" i="30"/>
  <c r="AK79" i="30"/>
  <c r="AK80" i="30"/>
  <c r="AK81" i="30"/>
  <c r="AK82" i="30"/>
  <c r="AK83" i="30"/>
  <c r="AK84" i="30"/>
  <c r="AK85" i="30"/>
  <c r="AK86" i="30"/>
  <c r="AK87" i="30"/>
  <c r="AK88" i="30"/>
  <c r="AK89" i="30"/>
  <c r="AK90" i="30"/>
  <c r="AK91" i="30"/>
  <c r="AK92" i="30"/>
  <c r="AK93" i="30"/>
  <c r="AQ79" i="30"/>
  <c r="AQ80" i="30"/>
  <c r="AQ81" i="30"/>
  <c r="AQ82" i="30"/>
  <c r="AQ83" i="30"/>
  <c r="AQ84" i="30"/>
  <c r="AQ85" i="30"/>
  <c r="AQ86" i="30"/>
  <c r="AQ87" i="30"/>
  <c r="AQ88" i="30"/>
  <c r="AQ89" i="30"/>
  <c r="AQ90" i="30"/>
  <c r="AQ91" i="30"/>
  <c r="AQ92" i="30"/>
  <c r="AQ93" i="30"/>
  <c r="AK79" i="34"/>
  <c r="AK80" i="34"/>
  <c r="AK81" i="34"/>
  <c r="AK82" i="34"/>
  <c r="AK83" i="34"/>
  <c r="AK84" i="34"/>
  <c r="AK85" i="34"/>
  <c r="AK86" i="34"/>
  <c r="AK87" i="34"/>
  <c r="AK88" i="34"/>
  <c r="AK89" i="34"/>
  <c r="AK90" i="34"/>
  <c r="AK91" i="34"/>
  <c r="AK92" i="34"/>
  <c r="AK93" i="34"/>
  <c r="AE82" i="34"/>
  <c r="AE79" i="34"/>
  <c r="AE80" i="34"/>
  <c r="AE81" i="34"/>
  <c r="AE83" i="34"/>
  <c r="AE84" i="34"/>
  <c r="AE85" i="34"/>
  <c r="AE86" i="34"/>
  <c r="AE87" i="34"/>
  <c r="AE88" i="34"/>
  <c r="AE89" i="34"/>
  <c r="AE90" i="34"/>
  <c r="AE91" i="34"/>
  <c r="AE92" i="34"/>
  <c r="AE93" i="34"/>
  <c r="Y81" i="34"/>
  <c r="Y79" i="34"/>
  <c r="Y80" i="34"/>
  <c r="Y82" i="34"/>
  <c r="Y83" i="34"/>
  <c r="Y84" i="34"/>
  <c r="Y85" i="34"/>
  <c r="Y86" i="34"/>
  <c r="Y87" i="34"/>
  <c r="Y88" i="34"/>
  <c r="Y89" i="34"/>
  <c r="Y90" i="34"/>
  <c r="Y91" i="34"/>
  <c r="Y92" i="34"/>
  <c r="Y93" i="34"/>
  <c r="S80" i="34"/>
  <c r="S79" i="34"/>
  <c r="S81" i="34"/>
  <c r="S82" i="34"/>
  <c r="S83" i="34"/>
  <c r="S84" i="34"/>
  <c r="S85" i="34"/>
  <c r="S86" i="34"/>
  <c r="C63" i="34" s="1"/>
  <c r="S87" i="34"/>
  <c r="S88" i="34"/>
  <c r="S89" i="34"/>
  <c r="S90" i="34"/>
  <c r="S91" i="34"/>
  <c r="S92" i="34"/>
  <c r="S93" i="34"/>
  <c r="M79" i="34"/>
  <c r="M80" i="34"/>
  <c r="M81" i="34"/>
  <c r="M82" i="34"/>
  <c r="M83" i="34"/>
  <c r="M84" i="34"/>
  <c r="M85" i="34"/>
  <c r="M86" i="34"/>
  <c r="M87" i="34"/>
  <c r="M88" i="34"/>
  <c r="M89" i="34"/>
  <c r="M90" i="34"/>
  <c r="M91" i="34"/>
  <c r="M92" i="34"/>
  <c r="M93" i="34"/>
  <c r="F70" i="35"/>
  <c r="AW83" i="30"/>
  <c r="AW79" i="30"/>
  <c r="AW80" i="30"/>
  <c r="AW81" i="30"/>
  <c r="AW82" i="30"/>
  <c r="AW84" i="30"/>
  <c r="AW85" i="30"/>
  <c r="AW86" i="30"/>
  <c r="AW87" i="30"/>
  <c r="AW88" i="30"/>
  <c r="AW89" i="30"/>
  <c r="AW90" i="30"/>
  <c r="AW91" i="30"/>
  <c r="AW92" i="30"/>
  <c r="AW93" i="30"/>
  <c r="BC84" i="30"/>
  <c r="BC79" i="30"/>
  <c r="BC80" i="30"/>
  <c r="BC81" i="30"/>
  <c r="BC82" i="30"/>
  <c r="BC83" i="30"/>
  <c r="BC85" i="30"/>
  <c r="BC86" i="30"/>
  <c r="BC87" i="30"/>
  <c r="BC88" i="30"/>
  <c r="BC89" i="30"/>
  <c r="BC90" i="30"/>
  <c r="BC91" i="30"/>
  <c r="BC92" i="30"/>
  <c r="BC93" i="30"/>
  <c r="BI85" i="30"/>
  <c r="BI79" i="30"/>
  <c r="BI80" i="30"/>
  <c r="BI81" i="30"/>
  <c r="BI82" i="30"/>
  <c r="BI83" i="30"/>
  <c r="BI84" i="30"/>
  <c r="BI86" i="30"/>
  <c r="BI87" i="30"/>
  <c r="BI88" i="30"/>
  <c r="BI89" i="30"/>
  <c r="BI90" i="30"/>
  <c r="BI91" i="30"/>
  <c r="BI92" i="30"/>
  <c r="BI93" i="30"/>
  <c r="BO86" i="30"/>
  <c r="BO79" i="30"/>
  <c r="BO80" i="30"/>
  <c r="BO81" i="30"/>
  <c r="BO82" i="30"/>
  <c r="BO73" i="30" s="1"/>
  <c r="BO83" i="30"/>
  <c r="BO84" i="30"/>
  <c r="BO85" i="30"/>
  <c r="BO87" i="30"/>
  <c r="BO88" i="30"/>
  <c r="BO89" i="30"/>
  <c r="BO90" i="30"/>
  <c r="BO91" i="30"/>
  <c r="BO92" i="30"/>
  <c r="BO93" i="30"/>
  <c r="BU87" i="30"/>
  <c r="BU79" i="30"/>
  <c r="BU80" i="30"/>
  <c r="BU81" i="30"/>
  <c r="BU82" i="30"/>
  <c r="BU83" i="30"/>
  <c r="BU84" i="30"/>
  <c r="BU85" i="30"/>
  <c r="BU86" i="30"/>
  <c r="BU88" i="30"/>
  <c r="BU89" i="30"/>
  <c r="BU90" i="30"/>
  <c r="BU91" i="30"/>
  <c r="BU92" i="30"/>
  <c r="BU93" i="30"/>
  <c r="CA88" i="30"/>
  <c r="CA79" i="30"/>
  <c r="CA80" i="30"/>
  <c r="CA81" i="30"/>
  <c r="CA82" i="30"/>
  <c r="CA83" i="30"/>
  <c r="CA84" i="30"/>
  <c r="CA85" i="30"/>
  <c r="CA86" i="30"/>
  <c r="CA87" i="30"/>
  <c r="CA89" i="30"/>
  <c r="CA90" i="30"/>
  <c r="CA91" i="30"/>
  <c r="CA92" i="30"/>
  <c r="CA93" i="30"/>
  <c r="CG89" i="30"/>
  <c r="CG79" i="30"/>
  <c r="CG80" i="30"/>
  <c r="CG81" i="30"/>
  <c r="CG82" i="30"/>
  <c r="CG83" i="30"/>
  <c r="CG84" i="30"/>
  <c r="CG85" i="30"/>
  <c r="CG86" i="30"/>
  <c r="CG87" i="30"/>
  <c r="CG88" i="30"/>
  <c r="CG90" i="30"/>
  <c r="CG91" i="30"/>
  <c r="CG92" i="30"/>
  <c r="CG93" i="30"/>
  <c r="CM93" i="30"/>
  <c r="CM90" i="30"/>
  <c r="CM79" i="30"/>
  <c r="CM80" i="30"/>
  <c r="CM81" i="30"/>
  <c r="CM82" i="30"/>
  <c r="CM83" i="30"/>
  <c r="CM84" i="30"/>
  <c r="CM85" i="30"/>
  <c r="CM86" i="30"/>
  <c r="CM87" i="30"/>
  <c r="CM88" i="30"/>
  <c r="CM89" i="30"/>
  <c r="CM91" i="30"/>
  <c r="CM92" i="30"/>
  <c r="CS93" i="30"/>
  <c r="CS91" i="30"/>
  <c r="CS79" i="30"/>
  <c r="CS80" i="30"/>
  <c r="CS81" i="30"/>
  <c r="CS82" i="30"/>
  <c r="CS83" i="30"/>
  <c r="CS84" i="30"/>
  <c r="CS85" i="30"/>
  <c r="CS86" i="30"/>
  <c r="CS87" i="30"/>
  <c r="CS88" i="30"/>
  <c r="CS89" i="30"/>
  <c r="CS90" i="30"/>
  <c r="CS92" i="30"/>
  <c r="CS79" i="34"/>
  <c r="CS80" i="34"/>
  <c r="CS81" i="34"/>
  <c r="CS82" i="34"/>
  <c r="CS83" i="34"/>
  <c r="CS84" i="34"/>
  <c r="CS85" i="34"/>
  <c r="CS86" i="34"/>
  <c r="CS87" i="34"/>
  <c r="CS88" i="34"/>
  <c r="CS89" i="34"/>
  <c r="CS90" i="34"/>
  <c r="CS91" i="34"/>
  <c r="CS92" i="34"/>
  <c r="CS93" i="34"/>
  <c r="F69" i="35"/>
  <c r="CM92" i="34"/>
  <c r="CM79" i="34"/>
  <c r="CM80" i="34"/>
  <c r="CM81" i="34"/>
  <c r="CM82" i="34"/>
  <c r="CM83" i="34"/>
  <c r="CM84" i="34"/>
  <c r="CM85" i="34"/>
  <c r="CM86" i="34"/>
  <c r="CM87" i="34"/>
  <c r="CM88" i="34"/>
  <c r="CM89" i="34"/>
  <c r="CM90" i="34"/>
  <c r="CM91" i="34"/>
  <c r="CM93" i="34"/>
  <c r="F68" i="35"/>
  <c r="CG91" i="34"/>
  <c r="CG79" i="34"/>
  <c r="CG80" i="34"/>
  <c r="CG81" i="34"/>
  <c r="CG82" i="34"/>
  <c r="CG83" i="34"/>
  <c r="CG84" i="34"/>
  <c r="CG85" i="34"/>
  <c r="CG86" i="34"/>
  <c r="CG87" i="34"/>
  <c r="CG88" i="34"/>
  <c r="CG89" i="34"/>
  <c r="CG90" i="34"/>
  <c r="CG92" i="34"/>
  <c r="CG93" i="34"/>
  <c r="F67" i="35"/>
  <c r="CA90" i="34"/>
  <c r="CA79" i="34"/>
  <c r="CA80" i="34"/>
  <c r="CA81" i="34"/>
  <c r="CA82" i="34"/>
  <c r="CA83" i="34"/>
  <c r="CA84" i="34"/>
  <c r="CA85" i="34"/>
  <c r="CA86" i="34"/>
  <c r="CA87" i="34"/>
  <c r="CA88" i="34"/>
  <c r="CA89" i="34"/>
  <c r="CA91" i="34"/>
  <c r="CA92" i="34"/>
  <c r="CA93" i="34"/>
  <c r="F66" i="35"/>
  <c r="BU89" i="34"/>
  <c r="BU79" i="34"/>
  <c r="BU80" i="34"/>
  <c r="BU81" i="34"/>
  <c r="BU82" i="34"/>
  <c r="BU83" i="34"/>
  <c r="BU84" i="34"/>
  <c r="BU85" i="34"/>
  <c r="BU86" i="34"/>
  <c r="BU87" i="34"/>
  <c r="BU88" i="34"/>
  <c r="BU90" i="34"/>
  <c r="BU91" i="34"/>
  <c r="BU92" i="34"/>
  <c r="BU93" i="34"/>
  <c r="F65" i="35"/>
  <c r="BO88" i="34"/>
  <c r="BO79" i="34"/>
  <c r="BO80" i="34"/>
  <c r="BO81" i="34"/>
  <c r="BO82" i="34"/>
  <c r="BO83" i="34"/>
  <c r="BO84" i="34"/>
  <c r="BO85" i="34"/>
  <c r="BO86" i="34"/>
  <c r="BO87" i="34"/>
  <c r="C64" i="34" s="1"/>
  <c r="BO89" i="34"/>
  <c r="BO90" i="34"/>
  <c r="BO91" i="34"/>
  <c r="BO92" i="34"/>
  <c r="BO93" i="34"/>
  <c r="F64" i="35"/>
  <c r="BI87" i="34"/>
  <c r="BI79" i="34"/>
  <c r="BI80" i="34"/>
  <c r="BI81" i="34"/>
  <c r="BI82" i="34"/>
  <c r="BI83" i="34"/>
  <c r="BI84" i="34"/>
  <c r="BI85" i="34"/>
  <c r="BI86" i="34"/>
  <c r="BI88" i="34"/>
  <c r="BI89" i="34"/>
  <c r="BI90" i="34"/>
  <c r="BI91" i="34"/>
  <c r="BI92" i="34"/>
  <c r="BI93" i="34"/>
  <c r="F63" i="35"/>
  <c r="BC86" i="34"/>
  <c r="BC79" i="34"/>
  <c r="BC80" i="34"/>
  <c r="BC81" i="34"/>
  <c r="BC82" i="34"/>
  <c r="BC83" i="34"/>
  <c r="BC84" i="34"/>
  <c r="BC85" i="34"/>
  <c r="BC87" i="34"/>
  <c r="BC88" i="34"/>
  <c r="BC89" i="34"/>
  <c r="BC90" i="34"/>
  <c r="BC91" i="34"/>
  <c r="BC92" i="34"/>
  <c r="BC93" i="34"/>
  <c r="F62" i="35"/>
  <c r="AW85" i="34"/>
  <c r="AW79" i="34"/>
  <c r="AW80" i="34"/>
  <c r="AW81" i="34"/>
  <c r="AW82" i="34"/>
  <c r="AW83" i="34"/>
  <c r="AW84" i="34"/>
  <c r="AW86" i="34"/>
  <c r="AW87" i="34"/>
  <c r="AW88" i="34"/>
  <c r="AW89" i="34"/>
  <c r="AW90" i="34"/>
  <c r="AW91" i="34"/>
  <c r="AW92" i="34"/>
  <c r="AW93" i="34"/>
  <c r="F61" i="35"/>
  <c r="AQ84" i="34"/>
  <c r="AQ79" i="34"/>
  <c r="AQ80" i="34"/>
  <c r="AQ81" i="34"/>
  <c r="AQ82" i="34"/>
  <c r="AQ83" i="34"/>
  <c r="AQ85" i="34"/>
  <c r="AQ86" i="34"/>
  <c r="AQ87" i="34"/>
  <c r="AQ88" i="34"/>
  <c r="AQ89" i="34"/>
  <c r="AQ90" i="34"/>
  <c r="AQ91" i="34"/>
  <c r="AQ92" i="34"/>
  <c r="AQ93" i="34"/>
  <c r="F60" i="35"/>
  <c r="F59" i="35"/>
  <c r="F58" i="35"/>
  <c r="F57" i="35"/>
  <c r="F56" i="35"/>
  <c r="M79" i="35"/>
  <c r="S79" i="35"/>
  <c r="Y79" i="35"/>
  <c r="AE79" i="35"/>
  <c r="AK79" i="35"/>
  <c r="AQ79" i="35"/>
  <c r="AW79" i="35"/>
  <c r="BC79" i="35"/>
  <c r="BI79" i="35"/>
  <c r="BO79" i="35"/>
  <c r="BU79" i="35"/>
  <c r="CA79" i="35"/>
  <c r="CG79" i="35"/>
  <c r="CM79" i="35"/>
  <c r="CS79" i="35"/>
  <c r="M80" i="35"/>
  <c r="S80" i="35"/>
  <c r="Y80" i="35"/>
  <c r="AE80" i="35"/>
  <c r="AK80" i="35"/>
  <c r="AQ80" i="35"/>
  <c r="AW80" i="35"/>
  <c r="AW73" i="35" s="1"/>
  <c r="BC80" i="35"/>
  <c r="BI80" i="35"/>
  <c r="BO80" i="35"/>
  <c r="BU80" i="35"/>
  <c r="CA80" i="35"/>
  <c r="CG80" i="35"/>
  <c r="CM80" i="35"/>
  <c r="CS80" i="35"/>
  <c r="M81" i="35"/>
  <c r="S81" i="35"/>
  <c r="Y81" i="35"/>
  <c r="AE81" i="35"/>
  <c r="AK81" i="35"/>
  <c r="AQ81" i="35"/>
  <c r="AW81" i="35"/>
  <c r="BC81" i="35"/>
  <c r="BI81" i="35"/>
  <c r="BO81" i="35"/>
  <c r="BU81" i="35"/>
  <c r="CA81" i="35"/>
  <c r="CG81" i="35"/>
  <c r="CM81" i="35"/>
  <c r="CS81" i="35"/>
  <c r="M82" i="35"/>
  <c r="S82" i="35"/>
  <c r="Y82" i="35"/>
  <c r="AE82" i="35"/>
  <c r="AK82" i="35"/>
  <c r="AQ82" i="35"/>
  <c r="AW82" i="35"/>
  <c r="BC82" i="35"/>
  <c r="BI82" i="35"/>
  <c r="BO82" i="35"/>
  <c r="BU82" i="35"/>
  <c r="CA82" i="35"/>
  <c r="CG82" i="35"/>
  <c r="CM82" i="35"/>
  <c r="CS82" i="35"/>
  <c r="M83" i="35"/>
  <c r="S83" i="35"/>
  <c r="Y83" i="35"/>
  <c r="AE83" i="35"/>
  <c r="AK83" i="35"/>
  <c r="AQ83" i="35"/>
  <c r="AW83" i="35"/>
  <c r="BC83" i="35"/>
  <c r="BI83" i="35"/>
  <c r="BO83" i="35"/>
  <c r="BU83" i="35"/>
  <c r="CA83" i="35"/>
  <c r="CG83" i="35"/>
  <c r="CM83" i="35"/>
  <c r="CS83" i="35"/>
  <c r="M84" i="35"/>
  <c r="S84" i="35"/>
  <c r="Y84" i="35"/>
  <c r="AE84" i="35"/>
  <c r="AK84" i="35"/>
  <c r="AQ84" i="35"/>
  <c r="AW84" i="35"/>
  <c r="BC84" i="35"/>
  <c r="BI84" i="35"/>
  <c r="BO84" i="35"/>
  <c r="BU84" i="35"/>
  <c r="CA84" i="35"/>
  <c r="CG84" i="35"/>
  <c r="CM84" i="35"/>
  <c r="CS84" i="35"/>
  <c r="M85" i="35"/>
  <c r="C62" i="35" s="1"/>
  <c r="S85" i="35"/>
  <c r="Y85" i="35"/>
  <c r="AE85" i="35"/>
  <c r="AK85" i="35"/>
  <c r="AQ85" i="35"/>
  <c r="AW85" i="35"/>
  <c r="BC85" i="35"/>
  <c r="BI85" i="35"/>
  <c r="BO85" i="35"/>
  <c r="BU85" i="35"/>
  <c r="CA85" i="35"/>
  <c r="CG85" i="35"/>
  <c r="CM85" i="35"/>
  <c r="CS85" i="35"/>
  <c r="M86" i="35"/>
  <c r="S86" i="35"/>
  <c r="Y86" i="35"/>
  <c r="AE86" i="35"/>
  <c r="AK86" i="35"/>
  <c r="AQ86" i="35"/>
  <c r="AW86" i="35"/>
  <c r="BC86" i="35"/>
  <c r="BI86" i="35"/>
  <c r="BO86" i="35"/>
  <c r="BU86" i="35"/>
  <c r="CA86" i="35"/>
  <c r="CG86" i="35"/>
  <c r="CM86" i="35"/>
  <c r="CS86" i="35"/>
  <c r="M87" i="35"/>
  <c r="S87" i="35"/>
  <c r="Y87" i="35"/>
  <c r="AE87" i="35"/>
  <c r="AK87" i="35"/>
  <c r="AQ87" i="35"/>
  <c r="AW87" i="35"/>
  <c r="BC87" i="35"/>
  <c r="BI87" i="35"/>
  <c r="BO87" i="35"/>
  <c r="BU87" i="35"/>
  <c r="CA87" i="35"/>
  <c r="CG87" i="35"/>
  <c r="CM87" i="35"/>
  <c r="CS87" i="35"/>
  <c r="M88" i="35"/>
  <c r="S88" i="35"/>
  <c r="Y88" i="35"/>
  <c r="AE88" i="35"/>
  <c r="AK88" i="35"/>
  <c r="AQ88" i="35"/>
  <c r="AW88" i="35"/>
  <c r="BC88" i="35"/>
  <c r="BI88" i="35"/>
  <c r="BO88" i="35"/>
  <c r="BU88" i="35"/>
  <c r="CA88" i="35"/>
  <c r="CG88" i="35"/>
  <c r="CM88" i="35"/>
  <c r="CS88" i="35"/>
  <c r="M89" i="35"/>
  <c r="S89" i="35"/>
  <c r="Y89" i="35"/>
  <c r="AE89" i="35"/>
  <c r="AK89" i="35"/>
  <c r="AQ89" i="35"/>
  <c r="AW89" i="35"/>
  <c r="BC89" i="35"/>
  <c r="BI89" i="35"/>
  <c r="BO89" i="35"/>
  <c r="BU89" i="35"/>
  <c r="CA89" i="35"/>
  <c r="CG89" i="35"/>
  <c r="CM89" i="35"/>
  <c r="CS89" i="35"/>
  <c r="M90" i="35"/>
  <c r="S90" i="35"/>
  <c r="Y90" i="35"/>
  <c r="AE90" i="35"/>
  <c r="AK90" i="35"/>
  <c r="AQ90" i="35"/>
  <c r="AW90" i="35"/>
  <c r="BC90" i="35"/>
  <c r="BI90" i="35"/>
  <c r="BO90" i="35"/>
  <c r="BU90" i="35"/>
  <c r="CA90" i="35"/>
  <c r="CG90" i="35"/>
  <c r="CM90" i="35"/>
  <c r="CS90" i="35"/>
  <c r="M91" i="35"/>
  <c r="S91" i="35"/>
  <c r="Y91" i="35"/>
  <c r="AE91" i="35"/>
  <c r="AK91" i="35"/>
  <c r="AQ91" i="35"/>
  <c r="AW91" i="35"/>
  <c r="BC91" i="35"/>
  <c r="BI91" i="35"/>
  <c r="BO91" i="35"/>
  <c r="BU91" i="35"/>
  <c r="CA91" i="35"/>
  <c r="CG91" i="35"/>
  <c r="CM91" i="35"/>
  <c r="CS91" i="35"/>
  <c r="M92" i="35"/>
  <c r="S92" i="35"/>
  <c r="Y92" i="35"/>
  <c r="AE92" i="35"/>
  <c r="AK92" i="35"/>
  <c r="AQ92" i="35"/>
  <c r="AW92" i="35"/>
  <c r="BC92" i="35"/>
  <c r="BI92" i="35"/>
  <c r="BO92" i="35"/>
  <c r="BU92" i="35"/>
  <c r="CA92" i="35"/>
  <c r="CG92" i="35"/>
  <c r="CM92" i="35"/>
  <c r="CS92" i="35"/>
  <c r="M93" i="35"/>
  <c r="C70" i="35" s="1"/>
  <c r="S93" i="35"/>
  <c r="Y93" i="35"/>
  <c r="AE93" i="35"/>
  <c r="AK93" i="35"/>
  <c r="AQ93" i="35"/>
  <c r="AW93" i="35"/>
  <c r="BC93" i="35"/>
  <c r="BI93" i="35"/>
  <c r="BO93" i="35"/>
  <c r="BU93" i="35"/>
  <c r="CA93" i="35"/>
  <c r="CG93" i="35"/>
  <c r="CM93" i="35"/>
  <c r="CS93" i="35"/>
  <c r="CS7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DG52" i="4"/>
  <c r="DG53" i="4"/>
  <c r="DG54" i="4"/>
  <c r="DG55" i="4"/>
  <c r="DG56" i="4"/>
  <c r="DG57" i="4"/>
  <c r="DG58" i="4"/>
  <c r="DG59" i="4"/>
  <c r="DG60" i="4"/>
  <c r="DG51" i="4"/>
  <c r="C60" i="4"/>
  <c r="C58" i="35" l="1"/>
  <c r="C60" i="34"/>
  <c r="S73" i="34"/>
  <c r="AK73" i="34"/>
  <c r="M73" i="34"/>
  <c r="C56" i="34"/>
  <c r="C56" i="4"/>
  <c r="N63" i="4"/>
  <c r="C52" i="4"/>
  <c r="C51" i="4"/>
  <c r="C59" i="30"/>
  <c r="AQ73" i="30"/>
  <c r="Y73" i="30"/>
  <c r="C67" i="30"/>
  <c r="S73" i="30"/>
  <c r="C69" i="35"/>
  <c r="AQ73" i="35"/>
  <c r="C61" i="35"/>
  <c r="BU73" i="35"/>
  <c r="Y73" i="35"/>
  <c r="C68" i="34"/>
  <c r="C59" i="34"/>
  <c r="C67" i="34"/>
  <c r="CS73" i="30"/>
  <c r="CM73" i="30"/>
  <c r="C63" i="30"/>
  <c r="CB63" i="4"/>
  <c r="BD63" i="4"/>
  <c r="AF63" i="4"/>
  <c r="C58" i="4"/>
  <c r="C66" i="35"/>
  <c r="C57" i="35"/>
  <c r="C70" i="34"/>
  <c r="CM73" i="35"/>
  <c r="BO73" i="35"/>
  <c r="BO73" i="34"/>
  <c r="C59" i="35"/>
  <c r="CH63" i="4"/>
  <c r="AL63" i="4"/>
  <c r="C65" i="35"/>
  <c r="S73" i="35"/>
  <c r="C68" i="30"/>
  <c r="C64" i="30"/>
  <c r="C60" i="30"/>
  <c r="AQ73" i="34"/>
  <c r="AW73" i="34"/>
  <c r="BC73" i="34"/>
  <c r="BI73" i="34"/>
  <c r="BU73" i="34"/>
  <c r="CA73" i="34"/>
  <c r="CG73" i="34"/>
  <c r="CM73" i="34"/>
  <c r="CA73" i="30"/>
  <c r="BU73" i="30"/>
  <c r="BC73" i="30"/>
  <c r="C56" i="30"/>
  <c r="AE73" i="34"/>
  <c r="H63" i="4"/>
  <c r="H64" i="4"/>
  <c r="N64" i="4"/>
  <c r="T64" i="4"/>
  <c r="Z64" i="4"/>
  <c r="AF64" i="4"/>
  <c r="AL64" i="4"/>
  <c r="AR64" i="4"/>
  <c r="AX64" i="4"/>
  <c r="BD64" i="4"/>
  <c r="BJ64" i="4"/>
  <c r="BP64" i="4"/>
  <c r="BV64" i="4"/>
  <c r="CB64" i="4"/>
  <c r="CH64" i="4"/>
  <c r="CN64" i="4"/>
  <c r="C68" i="35"/>
  <c r="C64" i="35"/>
  <c r="CG73" i="35"/>
  <c r="AK73" i="35"/>
  <c r="CG73" i="30"/>
  <c r="Y73" i="34"/>
  <c r="C54" i="4"/>
  <c r="CA73" i="35"/>
  <c r="BC73" i="35"/>
  <c r="AE73" i="35"/>
  <c r="C57" i="34"/>
  <c r="C70" i="30"/>
  <c r="C66" i="30"/>
  <c r="C62" i="30"/>
  <c r="C69" i="30"/>
  <c r="C65" i="30"/>
  <c r="C61" i="30"/>
  <c r="C57" i="30"/>
  <c r="CN63" i="4"/>
  <c r="BP63" i="4"/>
  <c r="AR63" i="4"/>
  <c r="T63" i="4"/>
  <c r="C60" i="35"/>
  <c r="BI73" i="35"/>
  <c r="C56" i="35"/>
  <c r="M73" i="35"/>
  <c r="CS73" i="34"/>
  <c r="BI73" i="30"/>
  <c r="C58" i="30"/>
  <c r="C69" i="34"/>
  <c r="C65" i="34"/>
  <c r="C61" i="34"/>
  <c r="AK73" i="30"/>
  <c r="AW73" i="30"/>
  <c r="C67" i="35"/>
  <c r="C63" i="35"/>
  <c r="C66" i="34"/>
  <c r="C62" i="34"/>
  <c r="C58" i="34"/>
  <c r="AE73" i="30"/>
  <c r="M73" i="30"/>
  <c r="BV63" i="4"/>
  <c r="C57" i="4"/>
  <c r="AX63" i="4"/>
  <c r="C53" i="4"/>
  <c r="Z63" i="4"/>
  <c r="E58" i="30" l="1"/>
  <c r="T65" i="4"/>
  <c r="CH65" i="4"/>
  <c r="E69" i="30"/>
  <c r="D69" i="30" s="1"/>
  <c r="D92" i="30" s="1"/>
  <c r="BJ65" i="4"/>
  <c r="E65" i="30"/>
  <c r="D65" i="30" s="1"/>
  <c r="D88" i="30" s="1"/>
  <c r="AL65" i="4"/>
  <c r="E61" i="30"/>
  <c r="N65" i="4"/>
  <c r="E57" i="30"/>
  <c r="CN65" i="4"/>
  <c r="E70" i="30"/>
  <c r="D70" i="30" s="1"/>
  <c r="D93" i="30" s="1"/>
  <c r="E66" i="30"/>
  <c r="D66" i="30" s="1"/>
  <c r="D89" i="30" s="1"/>
  <c r="BP65" i="4"/>
  <c r="CB65" i="4"/>
  <c r="E68" i="30"/>
  <c r="D68" i="30" s="1"/>
  <c r="D91" i="30" s="1"/>
  <c r="BD65" i="4"/>
  <c r="E64" i="30"/>
  <c r="D64" i="30" s="1"/>
  <c r="D87" i="30" s="1"/>
  <c r="AF65" i="4"/>
  <c r="E60" i="30"/>
  <c r="E56" i="30"/>
  <c r="H65" i="4"/>
  <c r="E62" i="30"/>
  <c r="AR65" i="4"/>
  <c r="BV65" i="4"/>
  <c r="E67" i="30"/>
  <c r="D67" i="30" s="1"/>
  <c r="D90" i="30" s="1"/>
  <c r="E63" i="30"/>
  <c r="D63" i="30" s="1"/>
  <c r="D86" i="30" s="1"/>
  <c r="AX65" i="4"/>
  <c r="Z65" i="4"/>
  <c r="E59" i="30"/>
  <c r="D60" i="30" l="1"/>
  <c r="D83" i="30" s="1"/>
  <c r="D59" i="30"/>
  <c r="D82" i="30" s="1"/>
  <c r="D62" i="30"/>
  <c r="D85" i="30" s="1"/>
  <c r="D61" i="30"/>
  <c r="D84" i="30" s="1"/>
  <c r="D57" i="30"/>
  <c r="D80" i="30" s="1"/>
  <c r="D56" i="30"/>
  <c r="D79" i="30" s="1"/>
  <c r="D58" i="30"/>
  <c r="D81" i="30" s="1"/>
  <c r="AW74" i="30" l="1"/>
  <c r="E62" i="34" s="1"/>
  <c r="Y74" i="30"/>
  <c r="BI74" i="30"/>
  <c r="E64" i="34" s="1"/>
  <c r="D64" i="34" s="1"/>
  <c r="D87" i="34" s="1"/>
  <c r="CA74" i="30"/>
  <c r="CA75" i="30" s="1"/>
  <c r="CS74" i="30"/>
  <c r="E70" i="34" s="1"/>
  <c r="D70" i="34" s="1"/>
  <c r="D93" i="34" s="1"/>
  <c r="BO74" i="30"/>
  <c r="BC74" i="30"/>
  <c r="BC75" i="30" s="1"/>
  <c r="CG74" i="30"/>
  <c r="E68" i="34" s="1"/>
  <c r="D68" i="34" s="1"/>
  <c r="D91" i="34" s="1"/>
  <c r="AE74" i="30"/>
  <c r="E59" i="34" s="1"/>
  <c r="S74" i="30"/>
  <c r="AQ74" i="30"/>
  <c r="AK74" i="30"/>
  <c r="BU74" i="30"/>
  <c r="E66" i="34" s="1"/>
  <c r="D66" i="34" s="1"/>
  <c r="D89" i="34" s="1"/>
  <c r="M74" i="30"/>
  <c r="E56" i="34" s="1"/>
  <c r="CM74" i="30"/>
  <c r="CM75" i="30" s="1"/>
  <c r="BI75" i="30"/>
  <c r="BO75" i="30"/>
  <c r="E65" i="34"/>
  <c r="D65" i="34" s="1"/>
  <c r="D88" i="34" s="1"/>
  <c r="AK75" i="30" l="1"/>
  <c r="AQ75" i="30"/>
  <c r="Y75" i="30"/>
  <c r="S75" i="30"/>
  <c r="E58" i="34"/>
  <c r="E57" i="34"/>
  <c r="M75" i="30"/>
  <c r="AW75" i="30"/>
  <c r="CG75" i="30"/>
  <c r="CS75" i="30"/>
  <c r="E69" i="34"/>
  <c r="D69" i="34" s="1"/>
  <c r="D92" i="34" s="1"/>
  <c r="E61" i="34"/>
  <c r="E63" i="34"/>
  <c r="D63" i="34" s="1"/>
  <c r="D86" i="34" s="1"/>
  <c r="E67" i="34"/>
  <c r="D67" i="34" s="1"/>
  <c r="D90" i="34" s="1"/>
  <c r="E60" i="34"/>
  <c r="BU75" i="30"/>
  <c r="AE75" i="30"/>
  <c r="D60" i="34" l="1"/>
  <c r="D83" i="34" s="1"/>
  <c r="D62" i="34"/>
  <c r="D85" i="34" s="1"/>
  <c r="D61" i="34"/>
  <c r="D84" i="34" s="1"/>
  <c r="D58" i="34"/>
  <c r="D81" i="34" s="1"/>
  <c r="D59" i="34"/>
  <c r="D82" i="34" s="1"/>
  <c r="D57" i="34"/>
  <c r="D80" i="34" s="1"/>
  <c r="D56" i="34"/>
  <c r="D79" i="34" s="1"/>
  <c r="BI74" i="34" s="1"/>
  <c r="CM74" i="34" l="1"/>
  <c r="CM75" i="34" s="1"/>
  <c r="BI75" i="34"/>
  <c r="E64" i="35"/>
  <c r="D64" i="35" s="1"/>
  <c r="D87" i="35" s="1"/>
  <c r="BU74" i="34"/>
  <c r="E66" i="35" s="1"/>
  <c r="D66" i="35" s="1"/>
  <c r="D89" i="35" s="1"/>
  <c r="CS74" i="34"/>
  <c r="CG74" i="34"/>
  <c r="E68" i="35" s="1"/>
  <c r="D68" i="35" s="1"/>
  <c r="D91" i="35" s="1"/>
  <c r="CA74" i="34"/>
  <c r="CA75" i="34" s="1"/>
  <c r="Y74" i="34"/>
  <c r="E58" i="35" s="1"/>
  <c r="BO74" i="34"/>
  <c r="AE74" i="34"/>
  <c r="AW74" i="34"/>
  <c r="E62" i="35" s="1"/>
  <c r="D62" i="35" s="1"/>
  <c r="D85" i="35" s="1"/>
  <c r="S74" i="34"/>
  <c r="AQ74" i="34"/>
  <c r="AK74" i="34"/>
  <c r="BC74" i="34"/>
  <c r="M74" i="34"/>
  <c r="CG75" i="34"/>
  <c r="E69" i="35"/>
  <c r="D69" i="35" s="1"/>
  <c r="D92" i="35" s="1"/>
  <c r="S75" i="34" l="1"/>
  <c r="AQ75" i="34"/>
  <c r="E67" i="35"/>
  <c r="D67" i="35" s="1"/>
  <c r="D90" i="35" s="1"/>
  <c r="E57" i="35"/>
  <c r="AW75" i="34"/>
  <c r="Y75" i="34"/>
  <c r="BU75" i="34"/>
  <c r="E65" i="35"/>
  <c r="D65" i="35" s="1"/>
  <c r="D88" i="35" s="1"/>
  <c r="BO75" i="34"/>
  <c r="E56" i="35"/>
  <c r="M75" i="34"/>
  <c r="E61" i="35"/>
  <c r="E70" i="35"/>
  <c r="D70" i="35" s="1"/>
  <c r="D93" i="35" s="1"/>
  <c r="CS75" i="34"/>
  <c r="BC75" i="34"/>
  <c r="E63" i="35"/>
  <c r="D63" i="35" s="1"/>
  <c r="D86" i="35" s="1"/>
  <c r="E60" i="35"/>
  <c r="AK75" i="34"/>
  <c r="E59" i="35"/>
  <c r="AE75" i="34"/>
  <c r="D57" i="35" l="1"/>
  <c r="D80" i="35" s="1"/>
  <c r="D60" i="35"/>
  <c r="D83" i="35" s="1"/>
  <c r="D61" i="35"/>
  <c r="D84" i="35" s="1"/>
  <c r="D59" i="35"/>
  <c r="D82" i="35" s="1"/>
  <c r="D56" i="35"/>
  <c r="D79" i="35" s="1"/>
  <c r="D58" i="35"/>
  <c r="D81" i="35" s="1"/>
  <c r="AK74" i="35" l="1"/>
  <c r="AK75" i="35" s="1"/>
  <c r="AW74" i="35"/>
  <c r="AW75" i="35" s="1"/>
  <c r="CS74" i="35"/>
  <c r="CS75" i="35" s="1"/>
  <c r="BU74" i="35"/>
  <c r="BU75" i="35" s="1"/>
  <c r="BI74" i="35"/>
  <c r="BI75" i="35" s="1"/>
  <c r="S74" i="35"/>
  <c r="AE74" i="35"/>
  <c r="CA74" i="35"/>
  <c r="CA75" i="35" s="1"/>
  <c r="Y74" i="35"/>
  <c r="M74" i="35"/>
  <c r="CM74" i="35"/>
  <c r="CM75" i="35" s="1"/>
  <c r="BO74" i="35"/>
  <c r="BO75" i="35" s="1"/>
  <c r="AQ74" i="35"/>
  <c r="AQ75" i="35" s="1"/>
  <c r="CG74" i="35"/>
  <c r="CG75" i="35" s="1"/>
  <c r="BC74" i="35"/>
  <c r="BC75" i="35" s="1"/>
  <c r="AE75" i="35" l="1"/>
  <c r="Y75" i="35"/>
  <c r="S75" i="35"/>
  <c r="M75" i="35"/>
</calcChain>
</file>

<file path=xl/sharedStrings.xml><?xml version="1.0" encoding="utf-8"?>
<sst xmlns="http://schemas.openxmlformats.org/spreadsheetml/2006/main" count="394" uniqueCount="122">
  <si>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</si>
  <si>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</si>
  <si>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</si>
  <si>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</si>
  <si>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</si>
  <si>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</si>
  <si>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</si>
  <si>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</si>
  <si>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</si>
  <si>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</si>
  <si>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</si>
  <si>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</si>
  <si>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</si>
  <si>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</si>
  <si>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</si>
  <si>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</si>
  <si>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</si>
  <si>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</si>
  <si>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</si>
  <si>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</si>
  <si>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</si>
  <si>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</si>
  <si>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t>Our Company</t>
  </si>
  <si>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</si>
  <si>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</si>
  <si>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</si>
  <si>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</si>
  <si>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</si>
  <si>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</si>
  <si>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</si>
  <si>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</si>
  <si>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</si>
  <si>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</si>
  <si>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</si>
  <si>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</si>
  <si>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</si>
  <si>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</si>
  <si>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</si>
  <si>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</si>
  <si>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</si>
  <si>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</si>
  <si>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</si>
  <si>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</si>
  <si>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</si>
  <si>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</si>
  <si>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</si>
  <si>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</si>
  <si>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</si>
  <si>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</si>
  <si>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</si>
  <si>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</si>
  <si>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</si>
  <si>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</si>
  <si>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r>
      <t xml:space="preserve">Demanded Quality 
</t>
    </r>
    <r>
      <rPr>
        <sz val="8"/>
        <rFont val="Arial"/>
      </rPr>
      <t>(a.k.a. "Whats")</t>
    </r>
  </si>
  <si>
    <r>
      <t xml:space="preserve">Quality Characteristics 
</t>
    </r>
    <r>
      <rPr>
        <sz val="8"/>
        <rFont val="Arial"/>
      </rPr>
      <t>(a.k.a. "Hows")</t>
    </r>
  </si>
  <si>
    <t>Template Sponsors:</t>
  </si>
  <si>
    <t>Traditional House of Quality</t>
  </si>
  <si>
    <t>2.0.346.0</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</si>
  <si>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</si>
  <si>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http://www.qfdonline.com/templates/template-sponsorship/</t>
  </si>
  <si>
    <t>Péndulo Invertido</t>
  </si>
  <si>
    <t>Cristhian Manuel Díaz Araque- Miguel Angel Bareño Bernal</t>
  </si>
  <si>
    <t>pequeño</t>
  </si>
  <si>
    <t>tenga Movilidad</t>
  </si>
  <si>
    <t>Resistente</t>
  </si>
  <si>
    <t>Buen diseño</t>
  </si>
  <si>
    <t>Color azul</t>
  </si>
  <si>
    <t>no sea peligroso</t>
  </si>
  <si>
    <t>BARATO</t>
  </si>
  <si>
    <t>SYSENGTECH(MEXICO)</t>
  </si>
  <si>
    <t xml:space="preserve">La cantidad de empresas que suministran a la academia </t>
  </si>
  <si>
    <t>péndulos  invertidos son muy escazos.</t>
  </si>
  <si>
    <t>piezas pequeñas</t>
  </si>
  <si>
    <t>Materiales</t>
  </si>
  <si>
    <t>forma</t>
  </si>
  <si>
    <t>control de seguridad</t>
  </si>
  <si>
    <t>sistema de control</t>
  </si>
  <si>
    <t>amplio espacio de trabajo</t>
  </si>
  <si>
    <t>diseño CAD</t>
  </si>
  <si>
    <t>piezas simétricas</t>
  </si>
  <si>
    <t>piezas cortadas</t>
  </si>
  <si>
    <t>piezas impresas</t>
  </si>
  <si>
    <t>peso</t>
  </si>
  <si>
    <t>motor</t>
  </si>
  <si>
    <t>engranes</t>
  </si>
  <si>
    <t>diseño electrico</t>
  </si>
  <si>
    <t>cnc</t>
  </si>
  <si>
    <t>Impersora 3D</t>
  </si>
  <si>
    <t>Servomotores</t>
  </si>
  <si>
    <t>software de diseño CAD(Solidworks)</t>
  </si>
  <si>
    <t>software de diseñode PCBs(Eagle, Proteus)</t>
  </si>
  <si>
    <t>tiendas Electrónicas en todo el país</t>
  </si>
  <si>
    <t>tiendas de electrónicas locales</t>
  </si>
  <si>
    <t>varilla para movimiento</t>
  </si>
  <si>
    <t>compras en línea</t>
  </si>
  <si>
    <t>piezas entre 2mm-1000mm</t>
  </si>
  <si>
    <t>agradable</t>
  </si>
  <si>
    <t>resistentes a golpes</t>
  </si>
  <si>
    <t>maximo desplazamiento de 1000mm</t>
  </si>
  <si>
    <t>programación</t>
  </si>
  <si>
    <t>entre 3000 g a 5000 g</t>
  </si>
  <si>
    <t>la cantidad de encuestados corresponden a 10 personas</t>
  </si>
  <si>
    <t>que tienen conocimientos básicos sobre el tema.</t>
  </si>
  <si>
    <t>alta precisión</t>
  </si>
  <si>
    <t>alta simetría</t>
  </si>
  <si>
    <t>risiduos dellaser</t>
  </si>
  <si>
    <t>mal acabado de material fundido</t>
  </si>
  <si>
    <t>velocidad apropiada</t>
  </si>
  <si>
    <t>no cubra mucho espacio</t>
  </si>
  <si>
    <t>no muy largas y facil de cortar</t>
  </si>
  <si>
    <t>sofware de diseño electrónico</t>
  </si>
  <si>
    <t>licencias de uso</t>
  </si>
  <si>
    <t>licensias de uso</t>
  </si>
  <si>
    <t>permisos</t>
  </si>
  <si>
    <t>material</t>
  </si>
  <si>
    <t>legalidad</t>
  </si>
  <si>
    <t>consumo 2.5A</t>
  </si>
  <si>
    <t>simulación de movimientos y producto final</t>
  </si>
  <si>
    <t>habilidad de herramientas del programa</t>
  </si>
  <si>
    <t>contacto telefónico</t>
  </si>
  <si>
    <t>contacto presencial</t>
  </si>
  <si>
    <t>potencial en graficos y procesamiento en el 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</si>
</sst>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
    <numFmt numFmtId="165" formatCode="[$-409]mmmm\ d\,\ yyyy;@"/>
    <numFmt numFmtId="166" formatCode="0.0"/>
    <numFmt numFmtId="167"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56">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64" fontId="1" fillId="3" borderId="0" xfId="0" applyNumberFormat="1" applyFont="1" applyFill="1" applyBorder="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Fill="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64" fontId="1" fillId="4" borderId="0" xfId="0" applyNumberFormat="1" applyFont="1" applyFill="1" applyBorder="1" applyAlignment="1" applyProtection="1">
      <alignment horizontal="center" vertical="center"/>
      <protection hidden="1"/>
    </xf>
    <xf numFmtId="166" fontId="1" fillId="4" borderId="0" xfId="0" applyNumberFormat="1" applyFont="1" applyFill="1" applyBorder="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3"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Border="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Border="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4"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13" fillId="3" borderId="0"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64"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3" fillId="4" borderId="0" xfId="0" applyFont="1" applyFill="1" applyBorder="1" applyAlignment="1" applyProtection="1">
      <alignment horizontal="right" vertical="center"/>
      <protection hidden="1"/>
    </xf>
    <xf numFmtId="0" fontId="1" fillId="4" borderId="0" xfId="0" applyFont="1" applyFill="1" applyBorder="1" applyAlignment="1" applyProtection="1">
      <alignment horizontal="right" vertical="center"/>
      <protection hidden="1"/>
    </xf>
    <xf numFmtId="166" fontId="3" fillId="4" borderId="0" xfId="0" applyNumberFormat="1" applyFont="1" applyFill="1" applyBorder="1" applyAlignment="1" applyProtection="1">
      <alignment horizontal="right" vertical="center"/>
      <protection hidden="1"/>
    </xf>
    <xf numFmtId="166" fontId="1" fillId="4" borderId="0" xfId="0" applyNumberFormat="1" applyFont="1" applyFill="1" applyBorder="1" applyAlignment="1" applyProtection="1">
      <alignment horizontal="left" vertical="center" indent="1"/>
      <protection hidden="1"/>
    </xf>
    <xf numFmtId="0" fontId="1" fillId="4" borderId="0" xfId="0" applyFont="1" applyFill="1" applyBorder="1" applyAlignment="1" applyProtection="1">
      <alignment horizontal="left" vertical="center" indent="1"/>
      <protection hidden="1"/>
    </xf>
    <xf numFmtId="166" fontId="1" fillId="4" borderId="0" xfId="0" applyNumberFormat="1" applyFont="1" applyFill="1" applyBorder="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66" fontId="1" fillId="4" borderId="0" xfId="0" applyNumberFormat="1" applyFont="1" applyFill="1" applyAlignment="1" applyProtection="1">
      <alignment horizontal="center" vertical="center"/>
      <protection hidden="1"/>
    </xf>
    <xf numFmtId="166"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64" fontId="1" fillId="4" borderId="0" xfId="0" applyNumberFormat="1" applyFont="1" applyFill="1" applyAlignment="1" applyProtection="1">
      <alignment horizontal="center"/>
      <protection hidden="1"/>
    </xf>
    <xf numFmtId="166"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Border="1" applyAlignment="1" applyProtection="1">
      <alignment vertical="center"/>
      <protection hidden="1"/>
    </xf>
    <xf numFmtId="0" fontId="17" fillId="4" borderId="0" xfId="0" applyFont="1" applyFill="1" applyBorder="1" applyAlignment="1" applyProtection="1">
      <alignment horizontal="left" vertical="center" indent="1"/>
      <protection hidden="1"/>
    </xf>
    <xf numFmtId="0" fontId="1" fillId="4" borderId="0" xfId="0" applyFont="1" applyFill="1" applyBorder="1" applyAlignment="1" applyProtection="1">
      <alignment wrapText="1"/>
      <protection hidden="1"/>
    </xf>
    <xf numFmtId="0" fontId="1" fillId="4" borderId="0" xfId="0" applyFont="1" applyFill="1" applyBorder="1" applyProtection="1">
      <protection hidden="1"/>
    </xf>
    <xf numFmtId="0" fontId="0" fillId="4" borderId="0" xfId="0" applyFill="1" applyBorder="1"/>
    <xf numFmtId="0" fontId="13" fillId="4" borderId="0" xfId="0" applyFont="1" applyFill="1" applyBorder="1" applyAlignment="1" applyProtection="1">
      <alignment vertical="center"/>
    </xf>
    <xf numFmtId="0" fontId="13" fillId="4" borderId="0" xfId="0" applyFont="1" applyFill="1" applyBorder="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65" fontId="0" fillId="4" borderId="0" xfId="0" applyNumberFormat="1" applyFill="1" applyBorder="1" applyAlignment="1" applyProtection="1">
      <alignment horizontal="left"/>
      <protection hidden="1"/>
    </xf>
    <xf numFmtId="165"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2" fillId="0" borderId="2" xfId="0" applyFont="1" applyFill="1" applyBorder="1" applyAlignment="1" applyProtection="1">
      <alignment horizontal="center" vertical="center"/>
      <protection locked="0"/>
    </xf>
    <xf numFmtId="0" fontId="12" fillId="0" borderId="26"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164" fontId="4" fillId="5" borderId="27" xfId="0" applyNumberFormat="1" applyFont="1" applyFill="1" applyBorder="1" applyAlignment="1" applyProtection="1">
      <alignment horizontal="center" textRotation="90" wrapText="1"/>
      <protection hidden="1"/>
    </xf>
    <xf numFmtId="164" fontId="4" fillId="5" borderId="28" xfId="0" applyNumberFormat="1" applyFont="1" applyFill="1" applyBorder="1" applyAlignment="1" applyProtection="1">
      <alignment horizontal="center" textRotation="90" wrapText="1"/>
      <protection hidden="1"/>
    </xf>
    <xf numFmtId="0" fontId="4" fillId="5" borderId="2" xfId="0" applyFont="1" applyFill="1" applyBorder="1" applyAlignment="1" applyProtection="1">
      <alignment horizontal="center" vertical="center" wrapText="1"/>
      <protection hidden="1"/>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7" fillId="0" borderId="2"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0" fontId="1"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166" fontId="2" fillId="2" borderId="2" xfId="0" applyNumberFormat="1" applyFont="1" applyFill="1" applyBorder="1" applyAlignment="1" applyProtection="1">
      <alignment horizontal="center" vertical="center"/>
      <protection hidden="1"/>
    </xf>
    <xf numFmtId="166" fontId="2" fillId="2" borderId="26"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1" fontId="1" fillId="0" borderId="2" xfId="0" applyNumberFormat="1" applyFont="1" applyFill="1" applyBorder="1" applyAlignment="1" applyProtection="1">
      <alignment horizontal="center" vertical="center"/>
      <protection locked="0"/>
    </xf>
    <xf numFmtId="1" fontId="1" fillId="0" borderId="26"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164" fontId="2" fillId="2" borderId="2" xfId="0" applyNumberFormat="1" applyFont="1" applyFill="1" applyBorder="1" applyAlignment="1" applyProtection="1">
      <alignment horizontal="center" vertical="center"/>
      <protection hidden="1"/>
    </xf>
    <xf numFmtId="164" fontId="2" fillId="2" borderId="26"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67" fontId="2" fillId="2" borderId="2" xfId="0" applyNumberFormat="1" applyFont="1" applyFill="1" applyBorder="1" applyAlignment="1" applyProtection="1">
      <alignment horizontal="center" vertical="center"/>
      <protection hidden="1"/>
    </xf>
    <xf numFmtId="167" fontId="2" fillId="2" borderId="26"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0" fontId="1" fillId="3"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left" vertical="center" wrapText="1"/>
      <protection hidden="1"/>
    </xf>
    <xf numFmtId="1" fontId="1" fillId="0" borderId="1" xfId="0" applyNumberFormat="1" applyFont="1" applyFill="1" applyBorder="1" applyAlignment="1" applyProtection="1">
      <alignment horizontal="center" vertical="center"/>
      <protection locked="0"/>
    </xf>
    <xf numFmtId="0" fontId="1" fillId="0" borderId="28" xfId="0" applyFont="1" applyFill="1" applyBorder="1" applyAlignment="1" applyProtection="1">
      <alignment horizontal="center" vertical="center" textRotation="90" wrapText="1"/>
      <protection locked="0"/>
    </xf>
    <xf numFmtId="0" fontId="12"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1" fillId="5" borderId="19" xfId="0" applyFont="1" applyFill="1" applyBorder="1" applyAlignment="1" applyProtection="1">
      <alignment horizontal="right" vertical="center"/>
      <protection hidden="1"/>
    </xf>
    <xf numFmtId="166" fontId="4" fillId="5" borderId="27" xfId="0" applyNumberFormat="1" applyFont="1" applyFill="1" applyBorder="1" applyAlignment="1" applyProtection="1">
      <alignment horizontal="center" textRotation="90" wrapText="1"/>
      <protection hidden="1"/>
    </xf>
    <xf numFmtId="166" fontId="4" fillId="5" borderId="28" xfId="0" applyNumberFormat="1" applyFont="1" applyFill="1" applyBorder="1" applyAlignment="1" applyProtection="1">
      <alignment horizontal="center" textRotation="90" wrapText="1"/>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0" fontId="13" fillId="4" borderId="0" xfId="0" applyFont="1" applyFill="1" applyBorder="1" applyAlignment="1" applyProtection="1">
      <alignment horizontal="center" vertical="center"/>
      <protection locked="0"/>
    </xf>
    <xf numFmtId="0" fontId="4" fillId="5" borderId="19" xfId="0" applyFont="1" applyFill="1" applyBorder="1" applyAlignment="1" applyProtection="1">
      <alignment horizontal="right" vertical="center"/>
      <protection hidden="1"/>
    </xf>
    <xf numFmtId="0" fontId="1" fillId="4" borderId="12" xfId="0" applyFont="1" applyFill="1" applyBorder="1" applyAlignment="1" applyProtection="1">
      <alignment horizontal="center" vertical="center"/>
      <protection hidden="1"/>
    </xf>
    <xf numFmtId="0" fontId="1" fillId="4" borderId="0" xfId="0" applyFont="1" applyFill="1" applyBorder="1" applyAlignment="1" applyProtection="1">
      <alignment horizontal="center" vertical="center"/>
      <protection hidden="1"/>
    </xf>
    <xf numFmtId="0" fontId="0" fillId="5" borderId="26" xfId="0" applyFill="1" applyBorder="1" applyProtection="1">
      <protection hidden="1"/>
    </xf>
    <xf numFmtId="0" fontId="0" fillId="5" borderId="19" xfId="0" applyFill="1" applyBorder="1" applyProtection="1">
      <protection hidden="1"/>
    </xf>
    <xf numFmtId="0" fontId="12" fillId="4" borderId="11" xfId="0" applyFont="1" applyFill="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7" fillId="4" borderId="11"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66" fontId="3" fillId="2" borderId="2" xfId="0" applyNumberFormat="1" applyFont="1" applyFill="1" applyBorder="1" applyAlignment="1" applyProtection="1">
      <alignment horizontal="center" vertical="center"/>
      <protection hidden="1"/>
    </xf>
    <xf numFmtId="166" fontId="3" fillId="2" borderId="26" xfId="0" applyNumberFormat="1" applyFont="1" applyFill="1" applyBorder="1" applyAlignment="1" applyProtection="1">
      <alignment horizontal="center" vertical="center"/>
      <protection hidden="1"/>
    </xf>
    <xf numFmtId="166"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 fillId="0" borderId="28"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1" fillId="4" borderId="0" xfId="0" applyFont="1" applyFill="1" applyBorder="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3" fillId="4" borderId="0" xfId="0" applyFont="1" applyFill="1" applyBorder="1" applyAlignment="1" applyProtection="1">
      <alignment horizontal="right" vertical="center"/>
      <protection hidden="1"/>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4" fillId="5" borderId="26" xfId="0" applyFont="1" applyFill="1" applyBorder="1" applyAlignment="1" applyProtection="1">
      <alignment horizontal="right" vertical="center" wrapText="1"/>
      <protection hidden="1"/>
    </xf>
    <xf numFmtId="164" fontId="4" fillId="5" borderId="29" xfId="0" applyNumberFormat="1" applyFont="1" applyFill="1" applyBorder="1" applyAlignment="1" applyProtection="1">
      <alignment horizontal="center" textRotation="90" wrapText="1"/>
      <protection hidden="1"/>
    </xf>
    <xf numFmtId="166" fontId="4" fillId="5" borderId="29" xfId="0" applyNumberFormat="1" applyFont="1" applyFill="1" applyBorder="1" applyAlignment="1" applyProtection="1">
      <alignment horizontal="center" textRotation="90" wrapText="1"/>
      <protection hidden="1"/>
    </xf>
    <xf numFmtId="0" fontId="1" fillId="0" borderId="11" xfId="0" applyFont="1" applyFill="1" applyBorder="1" applyAlignment="1" applyProtection="1">
      <alignment horizontal="center" textRotation="90" wrapText="1"/>
      <protection locked="0"/>
    </xf>
    <xf numFmtId="0" fontId="1" fillId="0" borderId="0" xfId="0" applyFont="1" applyFill="1" applyBorder="1" applyAlignment="1" applyProtection="1">
      <alignment horizontal="center" textRotation="90" wrapText="1"/>
      <protection locked="0"/>
    </xf>
    <xf numFmtId="0" fontId="1" fillId="0" borderId="12" xfId="0" applyFont="1" applyFill="1" applyBorder="1" applyAlignment="1" applyProtection="1">
      <alignment horizontal="center" textRotation="90" wrapText="1"/>
      <protection locked="0"/>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4" fillId="5" borderId="15" xfId="0" applyFont="1" applyFill="1" applyBorder="1" applyAlignment="1" applyProtection="1">
      <alignment horizontal="center" vertical="center" wrapText="1"/>
      <protection hidden="1"/>
    </xf>
    <xf numFmtId="0" fontId="4" fillId="5" borderId="26" xfId="0" applyFont="1" applyFill="1" applyBorder="1" applyAlignment="1" applyProtection="1">
      <alignment horizontal="center" vertical="center" wrapText="1"/>
      <protection hidden="1"/>
    </xf>
    <xf numFmtId="0" fontId="2" fillId="5" borderId="26" xfId="0" applyFont="1" applyFill="1" applyBorder="1" applyAlignment="1" applyProtection="1">
      <alignment horizontal="left" vertical="center" wrapText="1"/>
      <protection hidden="1"/>
    </xf>
    <xf numFmtId="0" fontId="15" fillId="4" borderId="11" xfId="0" applyFont="1" applyFill="1" applyBorder="1" applyAlignment="1" applyProtection="1">
      <alignment horizontal="right" vertical="center"/>
      <protection hidden="1"/>
    </xf>
    <xf numFmtId="0" fontId="15" fillId="4" borderId="0" xfId="0" applyFont="1" applyFill="1" applyBorder="1" applyAlignment="1" applyProtection="1">
      <alignment horizontal="right" vertical="center"/>
      <protection hidden="1"/>
    </xf>
    <xf numFmtId="0" fontId="4" fillId="5" borderId="0" xfId="0" applyFont="1" applyFill="1" applyBorder="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1" fillId="4" borderId="0" xfId="0" applyFont="1" applyFill="1" applyBorder="1" applyAlignment="1" applyProtection="1">
      <alignment horizontal="center" wrapText="1"/>
      <protection hidden="1"/>
    </xf>
    <xf numFmtId="0" fontId="24" fillId="4" borderId="0" xfId="1" applyFont="1" applyFill="1" applyBorder="1" applyAlignment="1" applyProtection="1">
      <alignment horizontal="center"/>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xf numFmtId="0" fontId="24" fillId="4" borderId="0" xfId="1" applyFont="1" applyFill="1" applyBorder="1" applyAlignment="1" applyProtection="1">
      <alignment horizontal="center" wrapText="1"/>
      <protection hidden="1"/>
    </xf>
  </cellXfs>
  <cellStyles count="2">
    <cellStyle name="Hipervínculo" xfId="1" builtinId="8"/>
    <cellStyle name="Normal" xfId="0" builtinId="0"/>
  </cellStyles>
  <dxfs count="47">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33169314091343E-2"/>
          <c:y val="0.44695652173913042"/>
          <c:w val="0.83092179443026504"/>
          <c:h val="0.52695652173913043"/>
        </c:manualLayout>
      </c:layout>
      <c:scatterChart>
        <c:scatterStyle val="lineMarker"/>
        <c:varyColors val="0"/>
        <c:ser>
          <c:idx val="1"/>
          <c:order val="0"/>
          <c:tx>
            <c:strRef>
              <c:f>'House of Quality 1'!$CT$49</c:f>
              <c:strCache>
                <c:ptCount val="1"/>
                <c:pt idx="0">
                  <c:v>Our Company</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pt idx="0">
                  <c:v>4</c:v>
                </c:pt>
                <c:pt idx="1">
                  <c:v>4</c:v>
                </c:pt>
                <c:pt idx="2">
                  <c:v>5</c:v>
                </c:pt>
                <c:pt idx="3">
                  <c:v>4</c:v>
                </c:pt>
                <c:pt idx="4">
                  <c:v>4</c:v>
                </c:pt>
                <c:pt idx="5">
                  <c:v>4</c:v>
                </c:pt>
                <c:pt idx="6">
                  <c:v>5</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0-ECAD-4BE7-A6C6-6F73CC940830}"/>
            </c:ext>
          </c:extLst>
        </c:ser>
        <c:ser>
          <c:idx val="2"/>
          <c:order val="1"/>
          <c:tx>
            <c:strRef>
              <c:f>'House of Quality 1'!$CU$49</c:f>
              <c:strCache>
                <c:ptCount val="1"/>
                <c:pt idx="0">
                  <c:v>SYSENGTECH(MEXICO)</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pt idx="0">
                  <c:v>2</c:v>
                </c:pt>
                <c:pt idx="1">
                  <c:v>5</c:v>
                </c:pt>
                <c:pt idx="2">
                  <c:v>5</c:v>
                </c:pt>
                <c:pt idx="3">
                  <c:v>3</c:v>
                </c:pt>
                <c:pt idx="4">
                  <c:v>3</c:v>
                </c:pt>
                <c:pt idx="5">
                  <c:v>5</c:v>
                </c:pt>
                <c:pt idx="6">
                  <c:v>1</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1-ECAD-4BE7-A6C6-6F73CC940830}"/>
            </c:ext>
          </c:extLst>
        </c:ser>
        <c:ser>
          <c:idx val="3"/>
          <c:order val="2"/>
          <c:tx>
            <c:strRef>
              <c:f>'House of Quality 1'!$CV$49</c:f>
              <c:strCache>
                <c:ptCount val="1"/>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2-ECAD-4BE7-A6C6-6F73CC940830}"/>
            </c:ext>
          </c:extLst>
        </c:ser>
        <c:ser>
          <c:idx val="4"/>
          <c:order val="3"/>
          <c:tx>
            <c:strRef>
              <c:f>'House of Quality 1'!$CW$49</c:f>
              <c:strCache>
                <c:ptCount val="1"/>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3-ECAD-4BE7-A6C6-6F73CC940830}"/>
            </c:ext>
          </c:extLst>
        </c:ser>
        <c:ser>
          <c:idx val="5"/>
          <c:order val="4"/>
          <c:tx>
            <c:strRef>
              <c:f>'House of Quality 1'!$CX$49</c:f>
              <c:strCache>
                <c:ptCount val="1"/>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4-ECAD-4BE7-A6C6-6F73CC940830}"/>
            </c:ext>
          </c:extLst>
        </c:ser>
        <c:ser>
          <c:idx val="6"/>
          <c:order val="5"/>
          <c:tx>
            <c:strRef>
              <c:f>'House of Quality 1'!$CY$49</c:f>
              <c:strCache>
                <c:ptCount val="1"/>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5-ECAD-4BE7-A6C6-6F73CC940830}"/>
            </c:ext>
          </c:extLst>
        </c:ser>
        <c:dLbls>
          <c:showLegendKey val="0"/>
          <c:showVal val="0"/>
          <c:showCatName val="0"/>
          <c:showSerName val="0"/>
          <c:showPercent val="0"/>
          <c:showBubbleSize val="0"/>
        </c:dLbls>
        <c:axId val="425686824"/>
        <c:axId val="1"/>
      </c:scatterChart>
      <c:valAx>
        <c:axId val="425686824"/>
        <c:scaling>
          <c:orientation val="minMax"/>
          <c:max val="5"/>
          <c:min val="0"/>
        </c:scaling>
        <c:delete val="1"/>
        <c:axPos val="b"/>
        <c:numFmt formatCode="0" sourceLinked="1"/>
        <c:majorTickMark val="out"/>
        <c:minorTickMark val="none"/>
        <c:tickLblPos val="nextTo"/>
        <c:crossAx val="1"/>
        <c:crosses val="autoZero"/>
        <c:crossBetween val="midCat"/>
      </c:valAx>
      <c:valAx>
        <c:axId val="1"/>
        <c:scaling>
          <c:orientation val="minMax"/>
          <c:max val="1"/>
          <c:min val="0"/>
        </c:scaling>
        <c:delete val="1"/>
        <c:axPos val="r"/>
        <c:numFmt formatCode="General" sourceLinked="1"/>
        <c:majorTickMark val="out"/>
        <c:minorTickMark val="none"/>
        <c:tickLblPos val="nextTo"/>
        <c:crossAx val="425686824"/>
        <c:crosses val="max"/>
        <c:crossBetween val="midCat"/>
        <c:majorUnit val="1"/>
        <c:minorUnit val="0.02"/>
      </c:valAx>
      <c:spPr>
        <a:noFill/>
        <a:ln w="25400">
          <a:noFill/>
        </a:ln>
      </c:spPr>
    </c:plotArea>
    <c:legend>
      <c:legendPos val="t"/>
      <c:layout>
        <c:manualLayout>
          <c:xMode val="edge"/>
          <c:yMode val="edge"/>
          <c:x val="2.4154703326461194E-2"/>
          <c:y val="4.5217391304347827E-2"/>
          <c:w val="0.94203342973198656"/>
          <c:h val="0.3095652173913043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CO"/>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s-CO"/>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28575</xdr:colOff>
      <xdr:row>47</xdr:row>
      <xdr:rowOff>0</xdr:rowOff>
    </xdr:from>
    <xdr:to>
      <xdr:col>109</xdr:col>
      <xdr:colOff>28575</xdr:colOff>
      <xdr:row>60</xdr:row>
      <xdr:rowOff>123825</xdr:rowOff>
    </xdr:to>
    <xdr:graphicFrame macro="">
      <xdr:nvGraphicFramePr>
        <xdr:cNvPr id="2112" name="Gráfico 64">
          <a:extLst>
            <a:ext uri="{FF2B5EF4-FFF2-40B4-BE49-F238E27FC236}">
              <a16:creationId xmlns:a16="http://schemas.microsoft.com/office/drawing/2014/main" id="{6730BE32-4EE9-4275-A8D3-EE0E82D93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xdr:row>
      <xdr:rowOff>9525</xdr:rowOff>
    </xdr:from>
    <xdr:to>
      <xdr:col>52</xdr:col>
      <xdr:colOff>0</xdr:colOff>
      <xdr:row>46</xdr:row>
      <xdr:rowOff>0</xdr:rowOff>
    </xdr:to>
    <xdr:sp macro="" textlink="">
      <xdr:nvSpPr>
        <xdr:cNvPr id="2129" name="Línea 81">
          <a:extLst>
            <a:ext uri="{FF2B5EF4-FFF2-40B4-BE49-F238E27FC236}">
              <a16:creationId xmlns:a16="http://schemas.microsoft.com/office/drawing/2014/main" id="{6A620705-04C9-480B-9D87-9E815381EB64}"/>
            </a:ext>
          </a:extLst>
        </xdr:cNvPr>
        <xdr:cNvSpPr>
          <a:spLocks noChangeShapeType="1"/>
        </xdr:cNvSpPr>
      </xdr:nvSpPr>
      <xdr:spPr bwMode="auto">
        <a:xfrm flipV="1">
          <a:off x="381000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ínea 82">
          <a:extLst>
            <a:ext uri="{FF2B5EF4-FFF2-40B4-BE49-F238E27FC236}">
              <a16:creationId xmlns:a16="http://schemas.microsoft.com/office/drawing/2014/main" id="{EBE9F9E1-4561-4F08-AE48-1701810898A5}"/>
            </a:ext>
          </a:extLst>
        </xdr:cNvPr>
        <xdr:cNvSpPr>
          <a:spLocks noChangeShapeType="1"/>
        </xdr:cNvSpPr>
      </xdr:nvSpPr>
      <xdr:spPr bwMode="auto">
        <a:xfrm flipV="1">
          <a:off x="420052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9525</xdr:colOff>
      <xdr:row>1</xdr:row>
      <xdr:rowOff>9525</xdr:rowOff>
    </xdr:from>
    <xdr:to>
      <xdr:col>97</xdr:col>
      <xdr:colOff>0</xdr:colOff>
      <xdr:row>46</xdr:row>
      <xdr:rowOff>0</xdr:rowOff>
    </xdr:to>
    <xdr:sp macro="" textlink="">
      <xdr:nvSpPr>
        <xdr:cNvPr id="2131" name="Línea 83">
          <a:extLst>
            <a:ext uri="{FF2B5EF4-FFF2-40B4-BE49-F238E27FC236}">
              <a16:creationId xmlns:a16="http://schemas.microsoft.com/office/drawing/2014/main" id="{08F41FBC-3F87-4C72-BA4B-89E10BB972F5}"/>
            </a:ext>
          </a:extLst>
        </xdr:cNvPr>
        <xdr:cNvSpPr>
          <a:spLocks noChangeShapeType="1"/>
        </xdr:cNvSpPr>
      </xdr:nvSpPr>
      <xdr:spPr bwMode="auto">
        <a:xfrm flipH="1" flipV="1">
          <a:off x="681037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ínea 84">
          <a:extLst>
            <a:ext uri="{FF2B5EF4-FFF2-40B4-BE49-F238E27FC236}">
              <a16:creationId xmlns:a16="http://schemas.microsoft.com/office/drawing/2014/main" id="{0A34176C-E518-4636-BA21-4C39DF90A6B4}"/>
            </a:ext>
          </a:extLst>
        </xdr:cNvPr>
        <xdr:cNvSpPr>
          <a:spLocks noChangeShapeType="1"/>
        </xdr:cNvSpPr>
      </xdr:nvSpPr>
      <xdr:spPr bwMode="auto">
        <a:xfrm flipV="1">
          <a:off x="460057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9525</xdr:colOff>
      <xdr:row>4</xdr:row>
      <xdr:rowOff>9525</xdr:rowOff>
    </xdr:from>
    <xdr:to>
      <xdr:col>91</xdr:col>
      <xdr:colOff>0</xdr:colOff>
      <xdr:row>46</xdr:row>
      <xdr:rowOff>0</xdr:rowOff>
    </xdr:to>
    <xdr:sp macro="" textlink="">
      <xdr:nvSpPr>
        <xdr:cNvPr id="2133" name="Línea 85">
          <a:extLst>
            <a:ext uri="{FF2B5EF4-FFF2-40B4-BE49-F238E27FC236}">
              <a16:creationId xmlns:a16="http://schemas.microsoft.com/office/drawing/2014/main" id="{B218FBDC-843A-41F3-88B8-AB8959853587}"/>
            </a:ext>
          </a:extLst>
        </xdr:cNvPr>
        <xdr:cNvSpPr>
          <a:spLocks noChangeShapeType="1"/>
        </xdr:cNvSpPr>
      </xdr:nvSpPr>
      <xdr:spPr bwMode="auto">
        <a:xfrm>
          <a:off x="661035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7</xdr:row>
      <xdr:rowOff>0</xdr:rowOff>
    </xdr:from>
    <xdr:to>
      <xdr:col>85</xdr:col>
      <xdr:colOff>0</xdr:colOff>
      <xdr:row>46</xdr:row>
      <xdr:rowOff>0</xdr:rowOff>
    </xdr:to>
    <xdr:sp macro="" textlink="">
      <xdr:nvSpPr>
        <xdr:cNvPr id="2134" name="Línea 86">
          <a:extLst>
            <a:ext uri="{FF2B5EF4-FFF2-40B4-BE49-F238E27FC236}">
              <a16:creationId xmlns:a16="http://schemas.microsoft.com/office/drawing/2014/main" id="{24A86E85-10FD-4BBC-85ED-712F6EF88D6C}"/>
            </a:ext>
          </a:extLst>
        </xdr:cNvPr>
        <xdr:cNvSpPr>
          <a:spLocks noChangeShapeType="1"/>
        </xdr:cNvSpPr>
      </xdr:nvSpPr>
      <xdr:spPr bwMode="auto">
        <a:xfrm>
          <a:off x="641032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10</xdr:row>
      <xdr:rowOff>0</xdr:rowOff>
    </xdr:from>
    <xdr:to>
      <xdr:col>79</xdr:col>
      <xdr:colOff>0</xdr:colOff>
      <xdr:row>46</xdr:row>
      <xdr:rowOff>0</xdr:rowOff>
    </xdr:to>
    <xdr:sp macro="" textlink="">
      <xdr:nvSpPr>
        <xdr:cNvPr id="2136" name="Línea 88">
          <a:extLst>
            <a:ext uri="{FF2B5EF4-FFF2-40B4-BE49-F238E27FC236}">
              <a16:creationId xmlns:a16="http://schemas.microsoft.com/office/drawing/2014/main" id="{02F71742-686A-434C-A087-B52F1695F46A}"/>
            </a:ext>
          </a:extLst>
        </xdr:cNvPr>
        <xdr:cNvSpPr>
          <a:spLocks noChangeShapeType="1"/>
        </xdr:cNvSpPr>
      </xdr:nvSpPr>
      <xdr:spPr bwMode="auto">
        <a:xfrm>
          <a:off x="621030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ínea 89">
          <a:extLst>
            <a:ext uri="{FF2B5EF4-FFF2-40B4-BE49-F238E27FC236}">
              <a16:creationId xmlns:a16="http://schemas.microsoft.com/office/drawing/2014/main" id="{5CDD4CF3-3462-482C-ADF3-80F1BA12F89D}"/>
            </a:ext>
          </a:extLst>
        </xdr:cNvPr>
        <xdr:cNvSpPr>
          <a:spLocks noChangeShapeType="1"/>
        </xdr:cNvSpPr>
      </xdr:nvSpPr>
      <xdr:spPr bwMode="auto">
        <a:xfrm flipH="1">
          <a:off x="500062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9525</xdr:rowOff>
    </xdr:from>
    <xdr:to>
      <xdr:col>64</xdr:col>
      <xdr:colOff>0</xdr:colOff>
      <xdr:row>46</xdr:row>
      <xdr:rowOff>0</xdr:rowOff>
    </xdr:to>
    <xdr:sp macro="" textlink="">
      <xdr:nvSpPr>
        <xdr:cNvPr id="2138" name="Línea 90">
          <a:extLst>
            <a:ext uri="{FF2B5EF4-FFF2-40B4-BE49-F238E27FC236}">
              <a16:creationId xmlns:a16="http://schemas.microsoft.com/office/drawing/2014/main" id="{0CF8C1EC-8FCE-4332-9B23-4DD43A50AB35}"/>
            </a:ext>
          </a:extLst>
        </xdr:cNvPr>
        <xdr:cNvSpPr>
          <a:spLocks noChangeShapeType="1"/>
        </xdr:cNvSpPr>
      </xdr:nvSpPr>
      <xdr:spPr bwMode="auto">
        <a:xfrm flipH="1">
          <a:off x="540067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ínea 91">
          <a:extLst>
            <a:ext uri="{FF2B5EF4-FFF2-40B4-BE49-F238E27FC236}">
              <a16:creationId xmlns:a16="http://schemas.microsoft.com/office/drawing/2014/main" id="{B406BAB0-6500-4944-89C9-2F1A15EA645A}"/>
            </a:ext>
          </a:extLst>
        </xdr:cNvPr>
        <xdr:cNvSpPr>
          <a:spLocks noChangeShapeType="1"/>
        </xdr:cNvSpPr>
      </xdr:nvSpPr>
      <xdr:spPr bwMode="auto">
        <a:xfrm flipH="1">
          <a:off x="580072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ínea 92">
          <a:extLst>
            <a:ext uri="{FF2B5EF4-FFF2-40B4-BE49-F238E27FC236}">
              <a16:creationId xmlns:a16="http://schemas.microsoft.com/office/drawing/2014/main" id="{E550E89F-5B22-4603-9C98-5831664CC0C6}"/>
            </a:ext>
          </a:extLst>
        </xdr:cNvPr>
        <xdr:cNvSpPr>
          <a:spLocks noChangeShapeType="1"/>
        </xdr:cNvSpPr>
      </xdr:nvSpPr>
      <xdr:spPr bwMode="auto">
        <a:xfrm flipH="1">
          <a:off x="620077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9525</xdr:rowOff>
    </xdr:from>
    <xdr:to>
      <xdr:col>73</xdr:col>
      <xdr:colOff>0</xdr:colOff>
      <xdr:row>46</xdr:row>
      <xdr:rowOff>0</xdr:rowOff>
    </xdr:to>
    <xdr:sp macro="" textlink="">
      <xdr:nvSpPr>
        <xdr:cNvPr id="2141" name="Línea 93">
          <a:extLst>
            <a:ext uri="{FF2B5EF4-FFF2-40B4-BE49-F238E27FC236}">
              <a16:creationId xmlns:a16="http://schemas.microsoft.com/office/drawing/2014/main" id="{99E83A8B-5FEE-4BA2-A5C3-79FA78AB7F10}"/>
            </a:ext>
          </a:extLst>
        </xdr:cNvPr>
        <xdr:cNvSpPr>
          <a:spLocks noChangeShapeType="1"/>
        </xdr:cNvSpPr>
      </xdr:nvSpPr>
      <xdr:spPr bwMode="auto">
        <a:xfrm>
          <a:off x="600075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9525</xdr:colOff>
      <xdr:row>16</xdr:row>
      <xdr:rowOff>9525</xdr:rowOff>
    </xdr:from>
    <xdr:to>
      <xdr:col>67</xdr:col>
      <xdr:colOff>0</xdr:colOff>
      <xdr:row>46</xdr:row>
      <xdr:rowOff>0</xdr:rowOff>
    </xdr:to>
    <xdr:sp macro="" textlink="">
      <xdr:nvSpPr>
        <xdr:cNvPr id="2142" name="Línea 94">
          <a:extLst>
            <a:ext uri="{FF2B5EF4-FFF2-40B4-BE49-F238E27FC236}">
              <a16:creationId xmlns:a16="http://schemas.microsoft.com/office/drawing/2014/main" id="{B4651B8A-49CB-4CD9-B7BC-66289EF95FC2}"/>
            </a:ext>
          </a:extLst>
        </xdr:cNvPr>
        <xdr:cNvSpPr>
          <a:spLocks noChangeShapeType="1"/>
        </xdr:cNvSpPr>
      </xdr:nvSpPr>
      <xdr:spPr bwMode="auto">
        <a:xfrm>
          <a:off x="581025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9525</xdr:colOff>
      <xdr:row>19</xdr:row>
      <xdr:rowOff>9525</xdr:rowOff>
    </xdr:from>
    <xdr:to>
      <xdr:col>61</xdr:col>
      <xdr:colOff>0</xdr:colOff>
      <xdr:row>46</xdr:row>
      <xdr:rowOff>0</xdr:rowOff>
    </xdr:to>
    <xdr:sp macro="" textlink="">
      <xdr:nvSpPr>
        <xdr:cNvPr id="2143" name="Línea 95">
          <a:extLst>
            <a:ext uri="{FF2B5EF4-FFF2-40B4-BE49-F238E27FC236}">
              <a16:creationId xmlns:a16="http://schemas.microsoft.com/office/drawing/2014/main" id="{8C796EEC-1976-4DC0-A05D-EF2E7C9E6442}"/>
            </a:ext>
          </a:extLst>
        </xdr:cNvPr>
        <xdr:cNvSpPr>
          <a:spLocks noChangeShapeType="1"/>
        </xdr:cNvSpPr>
      </xdr:nvSpPr>
      <xdr:spPr bwMode="auto">
        <a:xfrm>
          <a:off x="561022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9525</xdr:rowOff>
    </xdr:from>
    <xdr:to>
      <xdr:col>73</xdr:col>
      <xdr:colOff>0</xdr:colOff>
      <xdr:row>46</xdr:row>
      <xdr:rowOff>0</xdr:rowOff>
    </xdr:to>
    <xdr:sp macro="" textlink="">
      <xdr:nvSpPr>
        <xdr:cNvPr id="2144" name="Línea 96">
          <a:extLst>
            <a:ext uri="{FF2B5EF4-FFF2-40B4-BE49-F238E27FC236}">
              <a16:creationId xmlns:a16="http://schemas.microsoft.com/office/drawing/2014/main" id="{B674F111-90AE-4006-822A-A38457542181}"/>
            </a:ext>
          </a:extLst>
        </xdr:cNvPr>
        <xdr:cNvSpPr>
          <a:spLocks noChangeShapeType="1"/>
        </xdr:cNvSpPr>
      </xdr:nvSpPr>
      <xdr:spPr bwMode="auto">
        <a:xfrm flipH="1">
          <a:off x="660082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9525</xdr:colOff>
      <xdr:row>22</xdr:row>
      <xdr:rowOff>9525</xdr:rowOff>
    </xdr:from>
    <xdr:to>
      <xdr:col>55</xdr:col>
      <xdr:colOff>0</xdr:colOff>
      <xdr:row>46</xdr:row>
      <xdr:rowOff>0</xdr:rowOff>
    </xdr:to>
    <xdr:sp macro="" textlink="">
      <xdr:nvSpPr>
        <xdr:cNvPr id="2145" name="Línea 97">
          <a:extLst>
            <a:ext uri="{FF2B5EF4-FFF2-40B4-BE49-F238E27FC236}">
              <a16:creationId xmlns:a16="http://schemas.microsoft.com/office/drawing/2014/main" id="{E2ED67B3-7D2D-4378-A614-284F888C1115}"/>
            </a:ext>
          </a:extLst>
        </xdr:cNvPr>
        <xdr:cNvSpPr>
          <a:spLocks noChangeShapeType="1"/>
        </xdr:cNvSpPr>
      </xdr:nvSpPr>
      <xdr:spPr bwMode="auto">
        <a:xfrm>
          <a:off x="541020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ínea 98">
          <a:extLst>
            <a:ext uri="{FF2B5EF4-FFF2-40B4-BE49-F238E27FC236}">
              <a16:creationId xmlns:a16="http://schemas.microsoft.com/office/drawing/2014/main" id="{91F5187B-870C-4C37-AAF0-0061868D5136}"/>
            </a:ext>
          </a:extLst>
        </xdr:cNvPr>
        <xdr:cNvSpPr>
          <a:spLocks noChangeShapeType="1"/>
        </xdr:cNvSpPr>
      </xdr:nvSpPr>
      <xdr:spPr bwMode="auto">
        <a:xfrm flipH="1">
          <a:off x="700087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ínea 99">
          <a:extLst>
            <a:ext uri="{FF2B5EF4-FFF2-40B4-BE49-F238E27FC236}">
              <a16:creationId xmlns:a16="http://schemas.microsoft.com/office/drawing/2014/main" id="{8C58CE41-EACA-4A39-9C16-A39F60774BEC}"/>
            </a:ext>
          </a:extLst>
        </xdr:cNvPr>
        <xdr:cNvSpPr>
          <a:spLocks noChangeShapeType="1"/>
        </xdr:cNvSpPr>
      </xdr:nvSpPr>
      <xdr:spPr bwMode="auto">
        <a:xfrm flipH="1">
          <a:off x="740092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ínea 100">
          <a:extLst>
            <a:ext uri="{FF2B5EF4-FFF2-40B4-BE49-F238E27FC236}">
              <a16:creationId xmlns:a16="http://schemas.microsoft.com/office/drawing/2014/main" id="{CE3D7311-26FF-470F-A29E-113B1A25B45F}"/>
            </a:ext>
          </a:extLst>
        </xdr:cNvPr>
        <xdr:cNvSpPr>
          <a:spLocks noChangeShapeType="1"/>
        </xdr:cNvSpPr>
      </xdr:nvSpPr>
      <xdr:spPr bwMode="auto">
        <a:xfrm flipH="1">
          <a:off x="780097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9525</xdr:rowOff>
    </xdr:from>
    <xdr:to>
      <xdr:col>49</xdr:col>
      <xdr:colOff>0</xdr:colOff>
      <xdr:row>46</xdr:row>
      <xdr:rowOff>0</xdr:rowOff>
    </xdr:to>
    <xdr:sp macro="" textlink="">
      <xdr:nvSpPr>
        <xdr:cNvPr id="2149" name="Línea 101">
          <a:extLst>
            <a:ext uri="{FF2B5EF4-FFF2-40B4-BE49-F238E27FC236}">
              <a16:creationId xmlns:a16="http://schemas.microsoft.com/office/drawing/2014/main" id="{E33E5F2D-2C69-475F-B167-01782B1CF1B5}"/>
            </a:ext>
          </a:extLst>
        </xdr:cNvPr>
        <xdr:cNvSpPr>
          <a:spLocks noChangeShapeType="1"/>
        </xdr:cNvSpPr>
      </xdr:nvSpPr>
      <xdr:spPr bwMode="auto">
        <a:xfrm>
          <a:off x="520065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9525</xdr:colOff>
      <xdr:row>28</xdr:row>
      <xdr:rowOff>9525</xdr:rowOff>
    </xdr:from>
    <xdr:to>
      <xdr:col>43</xdr:col>
      <xdr:colOff>0</xdr:colOff>
      <xdr:row>46</xdr:row>
      <xdr:rowOff>0</xdr:rowOff>
    </xdr:to>
    <xdr:sp macro="" textlink="">
      <xdr:nvSpPr>
        <xdr:cNvPr id="2150" name="Línea 102">
          <a:extLst>
            <a:ext uri="{FF2B5EF4-FFF2-40B4-BE49-F238E27FC236}">
              <a16:creationId xmlns:a16="http://schemas.microsoft.com/office/drawing/2014/main" id="{DF0A8F2E-7953-47DF-BB56-4A0D18737619}"/>
            </a:ext>
          </a:extLst>
        </xdr:cNvPr>
        <xdr:cNvSpPr>
          <a:spLocks noChangeShapeType="1"/>
        </xdr:cNvSpPr>
      </xdr:nvSpPr>
      <xdr:spPr bwMode="auto">
        <a:xfrm>
          <a:off x="501015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9525</xdr:colOff>
      <xdr:row>31</xdr:row>
      <xdr:rowOff>9525</xdr:rowOff>
    </xdr:from>
    <xdr:to>
      <xdr:col>37</xdr:col>
      <xdr:colOff>0</xdr:colOff>
      <xdr:row>46</xdr:row>
      <xdr:rowOff>0</xdr:rowOff>
    </xdr:to>
    <xdr:sp macro="" textlink="">
      <xdr:nvSpPr>
        <xdr:cNvPr id="2151" name="Línea 103">
          <a:extLst>
            <a:ext uri="{FF2B5EF4-FFF2-40B4-BE49-F238E27FC236}">
              <a16:creationId xmlns:a16="http://schemas.microsoft.com/office/drawing/2014/main" id="{5C8B9FC8-FE2A-4D42-BC13-04CA45596F40}"/>
            </a:ext>
          </a:extLst>
        </xdr:cNvPr>
        <xdr:cNvSpPr>
          <a:spLocks noChangeShapeType="1"/>
        </xdr:cNvSpPr>
      </xdr:nvSpPr>
      <xdr:spPr bwMode="auto">
        <a:xfrm>
          <a:off x="481012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9525</xdr:colOff>
      <xdr:row>34</xdr:row>
      <xdr:rowOff>9525</xdr:rowOff>
    </xdr:from>
    <xdr:to>
      <xdr:col>31</xdr:col>
      <xdr:colOff>0</xdr:colOff>
      <xdr:row>46</xdr:row>
      <xdr:rowOff>0</xdr:rowOff>
    </xdr:to>
    <xdr:sp macro="" textlink="">
      <xdr:nvSpPr>
        <xdr:cNvPr id="2152" name="Línea 104">
          <a:extLst>
            <a:ext uri="{FF2B5EF4-FFF2-40B4-BE49-F238E27FC236}">
              <a16:creationId xmlns:a16="http://schemas.microsoft.com/office/drawing/2014/main" id="{C7364BC5-8D40-470D-A4DC-4B804A07B8A2}"/>
            </a:ext>
          </a:extLst>
        </xdr:cNvPr>
        <xdr:cNvSpPr>
          <a:spLocks noChangeShapeType="1"/>
        </xdr:cNvSpPr>
      </xdr:nvSpPr>
      <xdr:spPr bwMode="auto">
        <a:xfrm>
          <a:off x="461010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9525</xdr:rowOff>
    </xdr:from>
    <xdr:to>
      <xdr:col>25</xdr:col>
      <xdr:colOff>0</xdr:colOff>
      <xdr:row>46</xdr:row>
      <xdr:rowOff>0</xdr:rowOff>
    </xdr:to>
    <xdr:sp macro="" textlink="">
      <xdr:nvSpPr>
        <xdr:cNvPr id="2153" name="Línea 105">
          <a:extLst>
            <a:ext uri="{FF2B5EF4-FFF2-40B4-BE49-F238E27FC236}">
              <a16:creationId xmlns:a16="http://schemas.microsoft.com/office/drawing/2014/main" id="{3148702E-2C39-4F22-8349-20F5A8E8A1C3}"/>
            </a:ext>
          </a:extLst>
        </xdr:cNvPr>
        <xdr:cNvSpPr>
          <a:spLocks noChangeShapeType="1"/>
        </xdr:cNvSpPr>
      </xdr:nvSpPr>
      <xdr:spPr bwMode="auto">
        <a:xfrm>
          <a:off x="440055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9525</xdr:rowOff>
    </xdr:from>
    <xdr:to>
      <xdr:col>19</xdr:col>
      <xdr:colOff>0</xdr:colOff>
      <xdr:row>46</xdr:row>
      <xdr:rowOff>0</xdr:rowOff>
    </xdr:to>
    <xdr:sp macro="" textlink="">
      <xdr:nvSpPr>
        <xdr:cNvPr id="2154" name="Línea 106">
          <a:extLst>
            <a:ext uri="{FF2B5EF4-FFF2-40B4-BE49-F238E27FC236}">
              <a16:creationId xmlns:a16="http://schemas.microsoft.com/office/drawing/2014/main" id="{C93605F6-AFDB-479D-B265-CF1CC89C2A62}"/>
            </a:ext>
          </a:extLst>
        </xdr:cNvPr>
        <xdr:cNvSpPr>
          <a:spLocks noChangeShapeType="1"/>
        </xdr:cNvSpPr>
      </xdr:nvSpPr>
      <xdr:spPr bwMode="auto">
        <a:xfrm>
          <a:off x="420052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9525</xdr:rowOff>
    </xdr:from>
    <xdr:to>
      <xdr:col>13</xdr:col>
      <xdr:colOff>0</xdr:colOff>
      <xdr:row>46</xdr:row>
      <xdr:rowOff>0</xdr:rowOff>
    </xdr:to>
    <xdr:sp macro="" textlink="">
      <xdr:nvSpPr>
        <xdr:cNvPr id="2155" name="Línea 107">
          <a:extLst>
            <a:ext uri="{FF2B5EF4-FFF2-40B4-BE49-F238E27FC236}">
              <a16:creationId xmlns:a16="http://schemas.microsoft.com/office/drawing/2014/main" id="{776664E9-BD63-4C88-A8AF-2D6066220883}"/>
            </a:ext>
          </a:extLst>
        </xdr:cNvPr>
        <xdr:cNvSpPr>
          <a:spLocks noChangeShapeType="1"/>
        </xdr:cNvSpPr>
      </xdr:nvSpPr>
      <xdr:spPr bwMode="auto">
        <a:xfrm>
          <a:off x="400050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ínea 108">
          <a:extLst>
            <a:ext uri="{FF2B5EF4-FFF2-40B4-BE49-F238E27FC236}">
              <a16:creationId xmlns:a16="http://schemas.microsoft.com/office/drawing/2014/main" id="{10F16AC0-EBB7-418D-8C61-E7E002746EF6}"/>
            </a:ext>
          </a:extLst>
        </xdr:cNvPr>
        <xdr:cNvSpPr>
          <a:spLocks noChangeShapeType="1"/>
        </xdr:cNvSpPr>
      </xdr:nvSpPr>
      <xdr:spPr bwMode="auto">
        <a:xfrm flipH="1">
          <a:off x="820102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ínea 109">
          <a:extLst>
            <a:ext uri="{FF2B5EF4-FFF2-40B4-BE49-F238E27FC236}">
              <a16:creationId xmlns:a16="http://schemas.microsoft.com/office/drawing/2014/main" id="{2C5899DB-C5EF-4AA9-9736-7062C4A69F64}"/>
            </a:ext>
          </a:extLst>
        </xdr:cNvPr>
        <xdr:cNvSpPr>
          <a:spLocks noChangeShapeType="1"/>
        </xdr:cNvSpPr>
      </xdr:nvSpPr>
      <xdr:spPr bwMode="auto">
        <a:xfrm flipH="1">
          <a:off x="860107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ínea 110">
          <a:extLst>
            <a:ext uri="{FF2B5EF4-FFF2-40B4-BE49-F238E27FC236}">
              <a16:creationId xmlns:a16="http://schemas.microsoft.com/office/drawing/2014/main" id="{608E064E-8C7D-499A-8DA3-B8896B3869F0}"/>
            </a:ext>
          </a:extLst>
        </xdr:cNvPr>
        <xdr:cNvSpPr>
          <a:spLocks noChangeShapeType="1"/>
        </xdr:cNvSpPr>
      </xdr:nvSpPr>
      <xdr:spPr bwMode="auto">
        <a:xfrm flipH="1">
          <a:off x="900112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ínea 111">
          <a:extLst>
            <a:ext uri="{FF2B5EF4-FFF2-40B4-BE49-F238E27FC236}">
              <a16:creationId xmlns:a16="http://schemas.microsoft.com/office/drawing/2014/main" id="{55C62178-A6CC-41F5-B6FF-765B75E94395}"/>
            </a:ext>
          </a:extLst>
        </xdr:cNvPr>
        <xdr:cNvSpPr>
          <a:spLocks noChangeShapeType="1"/>
        </xdr:cNvSpPr>
      </xdr:nvSpPr>
      <xdr:spPr bwMode="auto">
        <a:xfrm flipH="1">
          <a:off x="940117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5607" name="Línea 7">
          <a:extLst>
            <a:ext uri="{FF2B5EF4-FFF2-40B4-BE49-F238E27FC236}">
              <a16:creationId xmlns:a16="http://schemas.microsoft.com/office/drawing/2014/main" id="{38CD16F5-A060-49DC-817D-F0606A227F2E}"/>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ínea 8">
          <a:extLst>
            <a:ext uri="{FF2B5EF4-FFF2-40B4-BE49-F238E27FC236}">
              <a16:creationId xmlns:a16="http://schemas.microsoft.com/office/drawing/2014/main" id="{7D3D3D0B-74B4-4ABA-8DF5-C5302E6BF7FE}"/>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ínea 9">
          <a:extLst>
            <a:ext uri="{FF2B5EF4-FFF2-40B4-BE49-F238E27FC236}">
              <a16:creationId xmlns:a16="http://schemas.microsoft.com/office/drawing/2014/main" id="{F768D3ED-5037-49BE-8C18-31C53571EF86}"/>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5610" name="Línea 10">
          <a:extLst>
            <a:ext uri="{FF2B5EF4-FFF2-40B4-BE49-F238E27FC236}">
              <a16:creationId xmlns:a16="http://schemas.microsoft.com/office/drawing/2014/main" id="{4A838AB6-183E-4A98-B088-E20ACDA5C2C4}"/>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5611" name="Línea 11">
          <a:extLst>
            <a:ext uri="{FF2B5EF4-FFF2-40B4-BE49-F238E27FC236}">
              <a16:creationId xmlns:a16="http://schemas.microsoft.com/office/drawing/2014/main" id="{57E7083B-C1B9-4AF9-8698-EA8AA57C235A}"/>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5612" name="Línea 12">
          <a:extLst>
            <a:ext uri="{FF2B5EF4-FFF2-40B4-BE49-F238E27FC236}">
              <a16:creationId xmlns:a16="http://schemas.microsoft.com/office/drawing/2014/main" id="{43FFB505-16D7-4D6F-818B-A1491BC4F390}"/>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ínea 13">
          <a:extLst>
            <a:ext uri="{FF2B5EF4-FFF2-40B4-BE49-F238E27FC236}">
              <a16:creationId xmlns:a16="http://schemas.microsoft.com/office/drawing/2014/main" id="{A7073A27-AB99-427B-9876-D3419D6C13AD}"/>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5614" name="Línea 14">
          <a:extLst>
            <a:ext uri="{FF2B5EF4-FFF2-40B4-BE49-F238E27FC236}">
              <a16:creationId xmlns:a16="http://schemas.microsoft.com/office/drawing/2014/main" id="{C53CE379-4A27-4142-A65F-6C3449005EBF}"/>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ínea 15">
          <a:extLst>
            <a:ext uri="{FF2B5EF4-FFF2-40B4-BE49-F238E27FC236}">
              <a16:creationId xmlns:a16="http://schemas.microsoft.com/office/drawing/2014/main" id="{5E08C3E6-132E-4E3C-992E-6AC831A32560}"/>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ínea 16">
          <a:extLst>
            <a:ext uri="{FF2B5EF4-FFF2-40B4-BE49-F238E27FC236}">
              <a16:creationId xmlns:a16="http://schemas.microsoft.com/office/drawing/2014/main" id="{8B54FE0A-32C5-4D8D-97AF-5E571E5332B9}"/>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5617" name="Línea 17">
          <a:extLst>
            <a:ext uri="{FF2B5EF4-FFF2-40B4-BE49-F238E27FC236}">
              <a16:creationId xmlns:a16="http://schemas.microsoft.com/office/drawing/2014/main" id="{B842F1BC-010E-41A8-BD3F-63934817931D}"/>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5618" name="Línea 18">
          <a:extLst>
            <a:ext uri="{FF2B5EF4-FFF2-40B4-BE49-F238E27FC236}">
              <a16:creationId xmlns:a16="http://schemas.microsoft.com/office/drawing/2014/main" id="{F756D9FD-87CD-4346-88BE-18C6A1E7665A}"/>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5619" name="Línea 19">
          <a:extLst>
            <a:ext uri="{FF2B5EF4-FFF2-40B4-BE49-F238E27FC236}">
              <a16:creationId xmlns:a16="http://schemas.microsoft.com/office/drawing/2014/main" id="{3C2D0C59-D182-456D-9878-6D37F91D7202}"/>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5620" name="Línea 20">
          <a:extLst>
            <a:ext uri="{FF2B5EF4-FFF2-40B4-BE49-F238E27FC236}">
              <a16:creationId xmlns:a16="http://schemas.microsoft.com/office/drawing/2014/main" id="{59F1F7ED-F714-4EF9-9F91-1C7246143859}"/>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5621" name="Línea 21">
          <a:extLst>
            <a:ext uri="{FF2B5EF4-FFF2-40B4-BE49-F238E27FC236}">
              <a16:creationId xmlns:a16="http://schemas.microsoft.com/office/drawing/2014/main" id="{F7426BF5-BA7E-48C1-894A-2B170DECDF93}"/>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ínea 22">
          <a:extLst>
            <a:ext uri="{FF2B5EF4-FFF2-40B4-BE49-F238E27FC236}">
              <a16:creationId xmlns:a16="http://schemas.microsoft.com/office/drawing/2014/main" id="{D8D630E4-AF00-4A6B-86DA-7FD8F05B20E5}"/>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ínea 23">
          <a:extLst>
            <a:ext uri="{FF2B5EF4-FFF2-40B4-BE49-F238E27FC236}">
              <a16:creationId xmlns:a16="http://schemas.microsoft.com/office/drawing/2014/main" id="{85123843-8E57-408E-9326-B4C2152AFCC0}"/>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ínea 24">
          <a:extLst>
            <a:ext uri="{FF2B5EF4-FFF2-40B4-BE49-F238E27FC236}">
              <a16:creationId xmlns:a16="http://schemas.microsoft.com/office/drawing/2014/main" id="{0C8D2E80-7397-4219-B3E0-6D0EEF80FDC9}"/>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5625" name="Línea 25">
          <a:extLst>
            <a:ext uri="{FF2B5EF4-FFF2-40B4-BE49-F238E27FC236}">
              <a16:creationId xmlns:a16="http://schemas.microsoft.com/office/drawing/2014/main" id="{4F4862FF-27A8-4C86-92B4-EA65A88A1995}"/>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5626" name="Línea 26">
          <a:extLst>
            <a:ext uri="{FF2B5EF4-FFF2-40B4-BE49-F238E27FC236}">
              <a16:creationId xmlns:a16="http://schemas.microsoft.com/office/drawing/2014/main" id="{7223F3F0-D80D-4EE4-AAE3-066E23F2FF52}"/>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5627" name="Línea 27">
          <a:extLst>
            <a:ext uri="{FF2B5EF4-FFF2-40B4-BE49-F238E27FC236}">
              <a16:creationId xmlns:a16="http://schemas.microsoft.com/office/drawing/2014/main" id="{5F388F7A-206D-4062-9262-6FD8C304E9C9}"/>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5628" name="Línea 28">
          <a:extLst>
            <a:ext uri="{FF2B5EF4-FFF2-40B4-BE49-F238E27FC236}">
              <a16:creationId xmlns:a16="http://schemas.microsoft.com/office/drawing/2014/main" id="{753EE11F-4563-47EB-9E1B-058E5E7E187C}"/>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5629" name="Línea 29">
          <a:extLst>
            <a:ext uri="{FF2B5EF4-FFF2-40B4-BE49-F238E27FC236}">
              <a16:creationId xmlns:a16="http://schemas.microsoft.com/office/drawing/2014/main" id="{23A10C0B-3069-4372-AFE2-288B0F321981}"/>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5630" name="Línea 30">
          <a:extLst>
            <a:ext uri="{FF2B5EF4-FFF2-40B4-BE49-F238E27FC236}">
              <a16:creationId xmlns:a16="http://schemas.microsoft.com/office/drawing/2014/main" id="{27267F57-A7CF-4C39-8C47-0FA56A62E03E}"/>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5631" name="Línea 31">
          <a:extLst>
            <a:ext uri="{FF2B5EF4-FFF2-40B4-BE49-F238E27FC236}">
              <a16:creationId xmlns:a16="http://schemas.microsoft.com/office/drawing/2014/main" id="{78D4F4B1-598D-45AE-87AC-8CB07DB0028E}"/>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ínea 32">
          <a:extLst>
            <a:ext uri="{FF2B5EF4-FFF2-40B4-BE49-F238E27FC236}">
              <a16:creationId xmlns:a16="http://schemas.microsoft.com/office/drawing/2014/main" id="{0830B7E2-2D5A-4419-B14F-C6A2A0B143D6}"/>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ínea 33">
          <a:extLst>
            <a:ext uri="{FF2B5EF4-FFF2-40B4-BE49-F238E27FC236}">
              <a16:creationId xmlns:a16="http://schemas.microsoft.com/office/drawing/2014/main" id="{3A93682A-F27C-4A79-AAC7-9138B398B30B}"/>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ínea 34">
          <a:extLst>
            <a:ext uri="{FF2B5EF4-FFF2-40B4-BE49-F238E27FC236}">
              <a16:creationId xmlns:a16="http://schemas.microsoft.com/office/drawing/2014/main" id="{1057B0FE-28EE-46D2-B353-D56ED31A38F3}"/>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ínea 35">
          <a:extLst>
            <a:ext uri="{FF2B5EF4-FFF2-40B4-BE49-F238E27FC236}">
              <a16:creationId xmlns:a16="http://schemas.microsoft.com/office/drawing/2014/main" id="{34ABF5B0-5941-4491-9770-D9D8AA802AD9}"/>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5636" name="Línea 36">
          <a:extLst>
            <a:ext uri="{FF2B5EF4-FFF2-40B4-BE49-F238E27FC236}">
              <a16:creationId xmlns:a16="http://schemas.microsoft.com/office/drawing/2014/main" id="{087D4435-CD3C-4B59-A86A-50D181A0362A}"/>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9697" name="Línea 1">
          <a:extLst>
            <a:ext uri="{FF2B5EF4-FFF2-40B4-BE49-F238E27FC236}">
              <a16:creationId xmlns:a16="http://schemas.microsoft.com/office/drawing/2014/main" id="{79D9DE25-238C-43ED-92F9-08B0805E47DC}"/>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ínea 2">
          <a:extLst>
            <a:ext uri="{FF2B5EF4-FFF2-40B4-BE49-F238E27FC236}">
              <a16:creationId xmlns:a16="http://schemas.microsoft.com/office/drawing/2014/main" id="{FB970F41-7568-406B-83EF-7F0B53050A1F}"/>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ínea 3">
          <a:extLst>
            <a:ext uri="{FF2B5EF4-FFF2-40B4-BE49-F238E27FC236}">
              <a16:creationId xmlns:a16="http://schemas.microsoft.com/office/drawing/2014/main" id="{CBFC9F29-9E44-4BCE-9217-BDC59233BF16}"/>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9700" name="Línea 4">
          <a:extLst>
            <a:ext uri="{FF2B5EF4-FFF2-40B4-BE49-F238E27FC236}">
              <a16:creationId xmlns:a16="http://schemas.microsoft.com/office/drawing/2014/main" id="{EC59A113-81F0-4269-85E8-6BD2DFADAE0E}"/>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9701" name="Línea 5">
          <a:extLst>
            <a:ext uri="{FF2B5EF4-FFF2-40B4-BE49-F238E27FC236}">
              <a16:creationId xmlns:a16="http://schemas.microsoft.com/office/drawing/2014/main" id="{51EE96F0-DA6D-4E92-8E90-CFDF8008ECE1}"/>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9702" name="Línea 6">
          <a:extLst>
            <a:ext uri="{FF2B5EF4-FFF2-40B4-BE49-F238E27FC236}">
              <a16:creationId xmlns:a16="http://schemas.microsoft.com/office/drawing/2014/main" id="{6D6415F9-CA3C-4278-88BB-C76BAEA087E5}"/>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ínea 7">
          <a:extLst>
            <a:ext uri="{FF2B5EF4-FFF2-40B4-BE49-F238E27FC236}">
              <a16:creationId xmlns:a16="http://schemas.microsoft.com/office/drawing/2014/main" id="{3340E8A0-B227-4B14-98B5-ACCE10014CE8}"/>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9704" name="Línea 8">
          <a:extLst>
            <a:ext uri="{FF2B5EF4-FFF2-40B4-BE49-F238E27FC236}">
              <a16:creationId xmlns:a16="http://schemas.microsoft.com/office/drawing/2014/main" id="{240BCABF-6684-4A22-B157-3380E3BD82D9}"/>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ínea 9">
          <a:extLst>
            <a:ext uri="{FF2B5EF4-FFF2-40B4-BE49-F238E27FC236}">
              <a16:creationId xmlns:a16="http://schemas.microsoft.com/office/drawing/2014/main" id="{AB8242CF-BD81-41B6-9752-3255D4F82F9B}"/>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ínea 10">
          <a:extLst>
            <a:ext uri="{FF2B5EF4-FFF2-40B4-BE49-F238E27FC236}">
              <a16:creationId xmlns:a16="http://schemas.microsoft.com/office/drawing/2014/main" id="{ACEF8A1C-89CD-4628-B7BE-009589E8615D}"/>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9707" name="Línea 11">
          <a:extLst>
            <a:ext uri="{FF2B5EF4-FFF2-40B4-BE49-F238E27FC236}">
              <a16:creationId xmlns:a16="http://schemas.microsoft.com/office/drawing/2014/main" id="{41FCFE20-C7C0-42FD-A73A-6C3927966041}"/>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9708" name="Línea 12">
          <a:extLst>
            <a:ext uri="{FF2B5EF4-FFF2-40B4-BE49-F238E27FC236}">
              <a16:creationId xmlns:a16="http://schemas.microsoft.com/office/drawing/2014/main" id="{FBE8131E-7A1F-4A5F-8738-9CA238E5EB89}"/>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9709" name="Línea 13">
          <a:extLst>
            <a:ext uri="{FF2B5EF4-FFF2-40B4-BE49-F238E27FC236}">
              <a16:creationId xmlns:a16="http://schemas.microsoft.com/office/drawing/2014/main" id="{4FE19E9C-AEAD-4EDA-868A-0DAB67B2ED0C}"/>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9710" name="Línea 14">
          <a:extLst>
            <a:ext uri="{FF2B5EF4-FFF2-40B4-BE49-F238E27FC236}">
              <a16:creationId xmlns:a16="http://schemas.microsoft.com/office/drawing/2014/main" id="{FCF694C0-7BDA-40BC-A12B-1BEA2A0DEB0D}"/>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9711" name="Línea 15">
          <a:extLst>
            <a:ext uri="{FF2B5EF4-FFF2-40B4-BE49-F238E27FC236}">
              <a16:creationId xmlns:a16="http://schemas.microsoft.com/office/drawing/2014/main" id="{E6940B42-B816-4814-933C-5F6678B8A7FD}"/>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ínea 16">
          <a:extLst>
            <a:ext uri="{FF2B5EF4-FFF2-40B4-BE49-F238E27FC236}">
              <a16:creationId xmlns:a16="http://schemas.microsoft.com/office/drawing/2014/main" id="{9BBF74E1-F19E-46AB-B2D5-70017DD90B54}"/>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ínea 17">
          <a:extLst>
            <a:ext uri="{FF2B5EF4-FFF2-40B4-BE49-F238E27FC236}">
              <a16:creationId xmlns:a16="http://schemas.microsoft.com/office/drawing/2014/main" id="{136ED00F-E75B-4A80-9D3A-913684582D49}"/>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ínea 18">
          <a:extLst>
            <a:ext uri="{FF2B5EF4-FFF2-40B4-BE49-F238E27FC236}">
              <a16:creationId xmlns:a16="http://schemas.microsoft.com/office/drawing/2014/main" id="{8605CB08-A650-4281-ADEA-7B1FD4F88DCF}"/>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9715" name="Línea 19">
          <a:extLst>
            <a:ext uri="{FF2B5EF4-FFF2-40B4-BE49-F238E27FC236}">
              <a16:creationId xmlns:a16="http://schemas.microsoft.com/office/drawing/2014/main" id="{2000B102-0899-4EAA-B501-E51A5D660FC5}"/>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9716" name="Línea 20">
          <a:extLst>
            <a:ext uri="{FF2B5EF4-FFF2-40B4-BE49-F238E27FC236}">
              <a16:creationId xmlns:a16="http://schemas.microsoft.com/office/drawing/2014/main" id="{6EBCC6E0-A17D-49BC-B01F-BD0A1606950B}"/>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9717" name="Línea 21">
          <a:extLst>
            <a:ext uri="{FF2B5EF4-FFF2-40B4-BE49-F238E27FC236}">
              <a16:creationId xmlns:a16="http://schemas.microsoft.com/office/drawing/2014/main" id="{F5458BC0-FD1D-40D5-A71A-F0CAF110D64A}"/>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9718" name="Línea 22">
          <a:extLst>
            <a:ext uri="{FF2B5EF4-FFF2-40B4-BE49-F238E27FC236}">
              <a16:creationId xmlns:a16="http://schemas.microsoft.com/office/drawing/2014/main" id="{B4E05D5B-CCB8-4AEB-B7E3-0EB742E1E5E4}"/>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9719" name="Línea 23">
          <a:extLst>
            <a:ext uri="{FF2B5EF4-FFF2-40B4-BE49-F238E27FC236}">
              <a16:creationId xmlns:a16="http://schemas.microsoft.com/office/drawing/2014/main" id="{C6B08F05-E32A-4CD8-A456-F07CB02C2D7C}"/>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9720" name="Línea 24">
          <a:extLst>
            <a:ext uri="{FF2B5EF4-FFF2-40B4-BE49-F238E27FC236}">
              <a16:creationId xmlns:a16="http://schemas.microsoft.com/office/drawing/2014/main" id="{ED86121C-82BF-470A-8316-DD56E9C0728D}"/>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9721" name="Línea 25">
          <a:extLst>
            <a:ext uri="{FF2B5EF4-FFF2-40B4-BE49-F238E27FC236}">
              <a16:creationId xmlns:a16="http://schemas.microsoft.com/office/drawing/2014/main" id="{57DFADDC-C25B-4055-8E80-3D73FB6CE780}"/>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ínea 26">
          <a:extLst>
            <a:ext uri="{FF2B5EF4-FFF2-40B4-BE49-F238E27FC236}">
              <a16:creationId xmlns:a16="http://schemas.microsoft.com/office/drawing/2014/main" id="{F1D71C8C-D058-4667-934C-4E0E5020BDBC}"/>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ínea 27">
          <a:extLst>
            <a:ext uri="{FF2B5EF4-FFF2-40B4-BE49-F238E27FC236}">
              <a16:creationId xmlns:a16="http://schemas.microsoft.com/office/drawing/2014/main" id="{A1D74E0A-16E3-4BCB-A9DD-DB3F419572E9}"/>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ínea 28">
          <a:extLst>
            <a:ext uri="{FF2B5EF4-FFF2-40B4-BE49-F238E27FC236}">
              <a16:creationId xmlns:a16="http://schemas.microsoft.com/office/drawing/2014/main" id="{96DB6EF9-9958-4911-9FDF-1939EA9D843F}"/>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ínea 29">
          <a:extLst>
            <a:ext uri="{FF2B5EF4-FFF2-40B4-BE49-F238E27FC236}">
              <a16:creationId xmlns:a16="http://schemas.microsoft.com/office/drawing/2014/main" id="{68214F61-33EF-4EB0-AC12-C58B0B40377E}"/>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9726" name="Línea 30">
          <a:extLst>
            <a:ext uri="{FF2B5EF4-FFF2-40B4-BE49-F238E27FC236}">
              <a16:creationId xmlns:a16="http://schemas.microsoft.com/office/drawing/2014/main" id="{F991F082-5678-4CEA-80B1-89D0803AD242}"/>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30721" name="Línea 1">
          <a:extLst>
            <a:ext uri="{FF2B5EF4-FFF2-40B4-BE49-F238E27FC236}">
              <a16:creationId xmlns:a16="http://schemas.microsoft.com/office/drawing/2014/main" id="{BFBB0E1C-EC9E-4ACC-A2AC-B5157843173B}"/>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ínea 2">
          <a:extLst>
            <a:ext uri="{FF2B5EF4-FFF2-40B4-BE49-F238E27FC236}">
              <a16:creationId xmlns:a16="http://schemas.microsoft.com/office/drawing/2014/main" id="{19039C1C-E5D8-45F6-8D70-6D6584C0F115}"/>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ínea 3">
          <a:extLst>
            <a:ext uri="{FF2B5EF4-FFF2-40B4-BE49-F238E27FC236}">
              <a16:creationId xmlns:a16="http://schemas.microsoft.com/office/drawing/2014/main" id="{BD91C2F2-0859-4915-B631-77DBE5C8DF1E}"/>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30724" name="Línea 4">
          <a:extLst>
            <a:ext uri="{FF2B5EF4-FFF2-40B4-BE49-F238E27FC236}">
              <a16:creationId xmlns:a16="http://schemas.microsoft.com/office/drawing/2014/main" id="{002FAC0F-E40E-44EB-8EDD-B666C1CA61E1}"/>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30725" name="Línea 5">
          <a:extLst>
            <a:ext uri="{FF2B5EF4-FFF2-40B4-BE49-F238E27FC236}">
              <a16:creationId xmlns:a16="http://schemas.microsoft.com/office/drawing/2014/main" id="{60D26948-A654-4E39-95EA-E75BE8D89C16}"/>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30726" name="Línea 6">
          <a:extLst>
            <a:ext uri="{FF2B5EF4-FFF2-40B4-BE49-F238E27FC236}">
              <a16:creationId xmlns:a16="http://schemas.microsoft.com/office/drawing/2014/main" id="{9C803E32-CEC2-4B7B-94CD-D988E597C5F7}"/>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ínea 7">
          <a:extLst>
            <a:ext uri="{FF2B5EF4-FFF2-40B4-BE49-F238E27FC236}">
              <a16:creationId xmlns:a16="http://schemas.microsoft.com/office/drawing/2014/main" id="{113AB9F8-70B4-4E23-8836-751AE3A44026}"/>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30728" name="Línea 8">
          <a:extLst>
            <a:ext uri="{FF2B5EF4-FFF2-40B4-BE49-F238E27FC236}">
              <a16:creationId xmlns:a16="http://schemas.microsoft.com/office/drawing/2014/main" id="{4FE0EE1E-2A0C-4978-9CB6-AE2F5A1F6F68}"/>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ínea 9">
          <a:extLst>
            <a:ext uri="{FF2B5EF4-FFF2-40B4-BE49-F238E27FC236}">
              <a16:creationId xmlns:a16="http://schemas.microsoft.com/office/drawing/2014/main" id="{EC023385-8AD7-4175-93C2-D74CB8E4A800}"/>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ínea 10">
          <a:extLst>
            <a:ext uri="{FF2B5EF4-FFF2-40B4-BE49-F238E27FC236}">
              <a16:creationId xmlns:a16="http://schemas.microsoft.com/office/drawing/2014/main" id="{2F7B895A-55F6-4D22-8507-A1A6F48E515C}"/>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30731" name="Línea 11">
          <a:extLst>
            <a:ext uri="{FF2B5EF4-FFF2-40B4-BE49-F238E27FC236}">
              <a16:creationId xmlns:a16="http://schemas.microsoft.com/office/drawing/2014/main" id="{136A55E6-3318-4A7B-89C9-6A9AE8F9EF8C}"/>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30732" name="Línea 12">
          <a:extLst>
            <a:ext uri="{FF2B5EF4-FFF2-40B4-BE49-F238E27FC236}">
              <a16:creationId xmlns:a16="http://schemas.microsoft.com/office/drawing/2014/main" id="{4DD638CE-CAEF-4CB1-9727-1168C11B475F}"/>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30733" name="Línea 13">
          <a:extLst>
            <a:ext uri="{FF2B5EF4-FFF2-40B4-BE49-F238E27FC236}">
              <a16:creationId xmlns:a16="http://schemas.microsoft.com/office/drawing/2014/main" id="{14DF322B-062D-4A30-8304-368EDAAC2EC8}"/>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30734" name="Línea 14">
          <a:extLst>
            <a:ext uri="{FF2B5EF4-FFF2-40B4-BE49-F238E27FC236}">
              <a16:creationId xmlns:a16="http://schemas.microsoft.com/office/drawing/2014/main" id="{D6299904-6D99-43C6-82AF-73CABEB3D49F}"/>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30735" name="Línea 15">
          <a:extLst>
            <a:ext uri="{FF2B5EF4-FFF2-40B4-BE49-F238E27FC236}">
              <a16:creationId xmlns:a16="http://schemas.microsoft.com/office/drawing/2014/main" id="{BA6ED605-27DE-4611-8B5C-B130EDA43DD6}"/>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ínea 16">
          <a:extLst>
            <a:ext uri="{FF2B5EF4-FFF2-40B4-BE49-F238E27FC236}">
              <a16:creationId xmlns:a16="http://schemas.microsoft.com/office/drawing/2014/main" id="{58D16148-8B4D-4EE8-A61B-ECFEA1AE3856}"/>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ínea 17">
          <a:extLst>
            <a:ext uri="{FF2B5EF4-FFF2-40B4-BE49-F238E27FC236}">
              <a16:creationId xmlns:a16="http://schemas.microsoft.com/office/drawing/2014/main" id="{06BA4448-6F1F-41FF-B60D-5DE15541DAA1}"/>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ínea 18">
          <a:extLst>
            <a:ext uri="{FF2B5EF4-FFF2-40B4-BE49-F238E27FC236}">
              <a16:creationId xmlns:a16="http://schemas.microsoft.com/office/drawing/2014/main" id="{514180A1-1F3A-44A6-9C0C-175F956B10DA}"/>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30739" name="Línea 19">
          <a:extLst>
            <a:ext uri="{FF2B5EF4-FFF2-40B4-BE49-F238E27FC236}">
              <a16:creationId xmlns:a16="http://schemas.microsoft.com/office/drawing/2014/main" id="{2E2BFE79-5099-4051-B339-65873704699C}"/>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30740" name="Línea 20">
          <a:extLst>
            <a:ext uri="{FF2B5EF4-FFF2-40B4-BE49-F238E27FC236}">
              <a16:creationId xmlns:a16="http://schemas.microsoft.com/office/drawing/2014/main" id="{8E160D38-9C53-4539-9342-12AF546AFCD9}"/>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30741" name="Línea 21">
          <a:extLst>
            <a:ext uri="{FF2B5EF4-FFF2-40B4-BE49-F238E27FC236}">
              <a16:creationId xmlns:a16="http://schemas.microsoft.com/office/drawing/2014/main" id="{E026B779-1C07-4CED-9992-1562A14F0F74}"/>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30742" name="Línea 22">
          <a:extLst>
            <a:ext uri="{FF2B5EF4-FFF2-40B4-BE49-F238E27FC236}">
              <a16:creationId xmlns:a16="http://schemas.microsoft.com/office/drawing/2014/main" id="{B3328EAE-59C0-4676-B14A-CD861D05442D}"/>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30743" name="Línea 23">
          <a:extLst>
            <a:ext uri="{FF2B5EF4-FFF2-40B4-BE49-F238E27FC236}">
              <a16:creationId xmlns:a16="http://schemas.microsoft.com/office/drawing/2014/main" id="{24D895FA-0592-4905-A2B7-F1944733C25B}"/>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30744" name="Línea 24">
          <a:extLst>
            <a:ext uri="{FF2B5EF4-FFF2-40B4-BE49-F238E27FC236}">
              <a16:creationId xmlns:a16="http://schemas.microsoft.com/office/drawing/2014/main" id="{7D16A298-88EF-4F6E-B09F-471863E49CD9}"/>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30745" name="Línea 25">
          <a:extLst>
            <a:ext uri="{FF2B5EF4-FFF2-40B4-BE49-F238E27FC236}">
              <a16:creationId xmlns:a16="http://schemas.microsoft.com/office/drawing/2014/main" id="{D6E58603-8056-4873-A08B-EBCB5D5EC76F}"/>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ínea 26">
          <a:extLst>
            <a:ext uri="{FF2B5EF4-FFF2-40B4-BE49-F238E27FC236}">
              <a16:creationId xmlns:a16="http://schemas.microsoft.com/office/drawing/2014/main" id="{55DE559A-FF04-4DEF-A7E4-E5B9E6F43496}"/>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ínea 27">
          <a:extLst>
            <a:ext uri="{FF2B5EF4-FFF2-40B4-BE49-F238E27FC236}">
              <a16:creationId xmlns:a16="http://schemas.microsoft.com/office/drawing/2014/main" id="{3478B2B7-90D7-4B43-B93B-75A56DFD37D7}"/>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ínea 28">
          <a:extLst>
            <a:ext uri="{FF2B5EF4-FFF2-40B4-BE49-F238E27FC236}">
              <a16:creationId xmlns:a16="http://schemas.microsoft.com/office/drawing/2014/main" id="{100B3C99-A987-4367-A05D-B65BE7FC883E}"/>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ínea 29">
          <a:extLst>
            <a:ext uri="{FF2B5EF4-FFF2-40B4-BE49-F238E27FC236}">
              <a16:creationId xmlns:a16="http://schemas.microsoft.com/office/drawing/2014/main" id="{E024F626-2510-4D3A-94AD-94F6A3843AA0}"/>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30750" name="Línea 30">
          <a:extLst>
            <a:ext uri="{FF2B5EF4-FFF2-40B4-BE49-F238E27FC236}">
              <a16:creationId xmlns:a16="http://schemas.microsoft.com/office/drawing/2014/main" id="{BC0B6FAB-1D13-4656-B58A-0F424D9452CC}"/>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619125</xdr:colOff>
      <xdr:row>5</xdr:row>
      <xdr:rowOff>19050</xdr:rowOff>
    </xdr:to>
    <xdr:grpSp>
      <xdr:nvGrpSpPr>
        <xdr:cNvPr id="16394" name="Grupo 10">
          <a:extLst>
            <a:ext uri="{FF2B5EF4-FFF2-40B4-BE49-F238E27FC236}">
              <a16:creationId xmlns:a16="http://schemas.microsoft.com/office/drawing/2014/main" id="{F72A3A31-788D-4AF3-A32B-5D39D2D9B8E5}"/>
            </a:ext>
          </a:extLst>
        </xdr:cNvPr>
        <xdr:cNvGrpSpPr>
          <a:grpSpLocks/>
        </xdr:cNvGrpSpPr>
      </xdr:nvGrpSpPr>
      <xdr:grpSpPr bwMode="auto">
        <a:xfrm>
          <a:off x="181786" y="201444"/>
          <a:ext cx="4855115" cy="496516"/>
          <a:chOff x="20" y="22"/>
          <a:chExt cx="576" cy="52"/>
        </a:xfrm>
      </xdr:grpSpPr>
      <xdr:pic>
        <xdr:nvPicPr>
          <xdr:cNvPr id="16385" name="Imagen 1" descr="bg_head_middle">
            <a:extLst>
              <a:ext uri="{FF2B5EF4-FFF2-40B4-BE49-F238E27FC236}">
                <a16:creationId xmlns:a16="http://schemas.microsoft.com/office/drawing/2014/main" id="{4CFFC1DD-C44C-4781-851B-0CB5EE6ED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Imagen 6" descr="bg_head_top_logo">
            <a:extLst>
              <a:ext uri="{FF2B5EF4-FFF2-40B4-BE49-F238E27FC236}">
                <a16:creationId xmlns:a16="http://schemas.microsoft.com/office/drawing/2014/main" id="{F425EE6B-B312-4B76-B88F-2F62B999B5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a:extLst>
              <a:ext uri="{FF2B5EF4-FFF2-40B4-BE49-F238E27FC236}">
                <a16:creationId xmlns:a16="http://schemas.microsoft.com/office/drawing/2014/main" id="{690AAB27-8C1E-4059-BE34-2A3364A2CF98}"/>
              </a:ext>
            </a:extLst>
          </xdr:cNvPr>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CO"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QFD Online</a:t>
            </a:r>
          </a:p>
        </xdr:txBody>
      </xdr:sp>
      <xdr:sp macro="" textlink="">
        <xdr:nvSpPr>
          <xdr:cNvPr id="16392" name="WordArt 8">
            <a:extLst>
              <a:ext uri="{FF2B5EF4-FFF2-40B4-BE49-F238E27FC236}">
                <a16:creationId xmlns:a16="http://schemas.microsoft.com/office/drawing/2014/main" id="{11B2C0F0-7BB7-4132-8F95-AF3F2B3E8E18}"/>
              </a:ext>
            </a:extLst>
          </xdr:cNvPr>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CO"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...moving into the House of Quality</a:t>
            </a:r>
          </a:p>
        </xdr:txBody>
      </xdr:sp>
    </xdr:grpSp>
    <xdr:clientData/>
  </xdr:twoCellAnchor>
  <xdr:twoCellAnchor>
    <xdr:from>
      <xdr:col>5</xdr:col>
      <xdr:colOff>247650</xdr:colOff>
      <xdr:row>2</xdr:row>
      <xdr:rowOff>76200</xdr:rowOff>
    </xdr:from>
    <xdr:to>
      <xdr:col>5</xdr:col>
      <xdr:colOff>371475</xdr:colOff>
      <xdr:row>2</xdr:row>
      <xdr:rowOff>123825</xdr:rowOff>
    </xdr:to>
    <xdr:sp macro="" textlink="">
      <xdr:nvSpPr>
        <xdr:cNvPr id="16393" name="WordArt 9">
          <a:extLst>
            <a:ext uri="{FF2B5EF4-FFF2-40B4-BE49-F238E27FC236}">
              <a16:creationId xmlns:a16="http://schemas.microsoft.com/office/drawing/2014/main" id="{DC5599F9-E7ED-42F0-A1CE-4E92BA45D38B}"/>
            </a:ext>
          </a:extLst>
        </xdr:cNvPr>
        <xdr:cNvSpPr>
          <a:spLocks noChangeArrowheads="1" noChangeShapeType="1" noTextEdit="1"/>
        </xdr:cNvSpPr>
      </xdr:nvSpPr>
      <xdr:spPr bwMode="auto">
        <a:xfrm>
          <a:off x="1952625" y="266700"/>
          <a:ext cx="123825"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CO"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a:t>
          </a:r>
        </a:p>
      </xdr:txBody>
    </xdr:sp>
    <xdr:clientData/>
  </xdr:twoCellAnchor>
  <xdr:twoCellAnchor editAs="oneCell">
    <xdr:from>
      <xdr:col>14</xdr:col>
      <xdr:colOff>76200</xdr:colOff>
      <xdr:row>3</xdr:row>
      <xdr:rowOff>114300</xdr:rowOff>
    </xdr:from>
    <xdr:to>
      <xdr:col>14</xdr:col>
      <xdr:colOff>1390650</xdr:colOff>
      <xdr:row>8</xdr:row>
      <xdr:rowOff>76200</xdr:rowOff>
    </xdr:to>
    <xdr:pic>
      <xdr:nvPicPr>
        <xdr:cNvPr id="16395" name="Imagen 11" descr="AAA Logoi">
          <a:hlinkClick xmlns:r="http://schemas.openxmlformats.org/officeDocument/2006/relationships" r:id="rId3" tooltip="http://www.airacad.com/"/>
          <a:extLst>
            <a:ext uri="{FF2B5EF4-FFF2-40B4-BE49-F238E27FC236}">
              <a16:creationId xmlns:a16="http://schemas.microsoft.com/office/drawing/2014/main" id="{62815DB2-A6FC-4CC8-8610-20F010D7A91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476250"/>
          <a:ext cx="131445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9</xdr:row>
      <xdr:rowOff>76200</xdr:rowOff>
    </xdr:from>
    <xdr:to>
      <xdr:col>14</xdr:col>
      <xdr:colOff>1390650</xdr:colOff>
      <xdr:row>13</xdr:row>
      <xdr:rowOff>228600</xdr:rowOff>
    </xdr:to>
    <xdr:pic>
      <xdr:nvPicPr>
        <xdr:cNvPr id="16396" name="Imagen 12" descr="sspglogotmjsrev2lrg">
          <a:hlinkClick xmlns:r="http://schemas.openxmlformats.org/officeDocument/2006/relationships" r:id="rId5" tooltip="http://www.sixsigmaproductsgroup.com/"/>
          <a:extLst>
            <a:ext uri="{FF2B5EF4-FFF2-40B4-BE49-F238E27FC236}">
              <a16:creationId xmlns:a16="http://schemas.microsoft.com/office/drawing/2014/main" id="{CB4A4709-6CA1-404D-9434-EC1F0F95357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34025" y="1552575"/>
          <a:ext cx="13049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306"/>
  <sheetViews>
    <sheetView topLeftCell="A48" zoomScaleNormal="100" zoomScaleSheetLayoutView="100" workbookViewId="0">
      <selection activeCell="D32" sqref="D32:G33"/>
    </sheetView>
  </sheetViews>
  <sheetFormatPr baseColWidth="10"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97" width="1" style="3" customWidth="1"/>
    <col min="98" max="108" width="5" style="3" customWidth="1"/>
    <col min="109" max="109" width="4.5703125" style="3" customWidth="1"/>
    <col min="110" max="110" width="5" style="3" customWidth="1"/>
    <col min="111" max="111" width="6" style="3" customWidth="1"/>
    <col min="112" max="16384" width="5" style="3"/>
  </cols>
  <sheetData>
    <row r="1" spans="1:111" x14ac:dyDescent="0.2">
      <c r="A1" s="17"/>
      <c r="B1" s="116"/>
      <c r="C1" s="116"/>
      <c r="D1" s="117"/>
      <c r="E1" s="117"/>
      <c r="F1" s="118"/>
      <c r="G1" s="118"/>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7"/>
      <c r="CV1" s="17"/>
      <c r="CW1" s="17"/>
      <c r="CX1" s="17"/>
      <c r="CY1" s="17"/>
      <c r="CZ1" s="17"/>
      <c r="DA1" s="17"/>
      <c r="DB1" s="17"/>
      <c r="DC1" s="17"/>
      <c r="DD1" s="17"/>
      <c r="DE1" s="17"/>
      <c r="DF1" s="17"/>
    </row>
    <row r="2" spans="1:111" s="65" customFormat="1" ht="6" customHeight="1" x14ac:dyDescent="0.2">
      <c r="A2" s="51"/>
      <c r="B2" s="216" t="s">
        <v>46</v>
      </c>
      <c r="C2" s="216"/>
      <c r="D2" s="214" t="s">
        <v>60</v>
      </c>
      <c r="E2" s="214"/>
      <c r="F2" s="214"/>
      <c r="G2" s="214"/>
      <c r="H2" s="119"/>
      <c r="I2" s="119"/>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53"/>
      <c r="CU2" s="51"/>
      <c r="CV2" s="51"/>
      <c r="CW2" s="51"/>
      <c r="CX2" s="51"/>
      <c r="CY2" s="219" t="s">
        <v>32</v>
      </c>
      <c r="CZ2" s="220"/>
      <c r="DA2" s="220"/>
      <c r="DB2" s="220"/>
      <c r="DC2" s="220"/>
      <c r="DD2" s="220"/>
      <c r="DE2" s="221"/>
      <c r="DF2" s="51"/>
      <c r="DG2" s="79"/>
    </row>
    <row r="3" spans="1:111" s="65" customFormat="1" ht="6" customHeight="1" x14ac:dyDescent="0.2">
      <c r="A3" s="51"/>
      <c r="B3" s="216"/>
      <c r="C3" s="216"/>
      <c r="D3" s="215"/>
      <c r="E3" s="215"/>
      <c r="F3" s="215"/>
      <c r="G3" s="215"/>
      <c r="H3" s="119"/>
      <c r="I3" s="119"/>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53"/>
      <c r="CU3" s="51"/>
      <c r="CV3" s="51"/>
      <c r="CW3" s="51"/>
      <c r="CX3" s="51"/>
      <c r="CY3" s="222"/>
      <c r="CZ3" s="223"/>
      <c r="DA3" s="223"/>
      <c r="DB3" s="223"/>
      <c r="DC3" s="223"/>
      <c r="DD3" s="223"/>
      <c r="DE3" s="224"/>
      <c r="DF3" s="51"/>
      <c r="DG3" s="79"/>
    </row>
    <row r="4" spans="1:111" s="65" customFormat="1" ht="6" customHeight="1" x14ac:dyDescent="0.2">
      <c r="A4" s="51"/>
      <c r="B4" s="89"/>
      <c r="C4" s="91"/>
      <c r="D4" s="92"/>
      <c r="E4" s="93"/>
      <c r="F4" s="93"/>
      <c r="G4" s="120"/>
      <c r="H4" s="119"/>
      <c r="I4" s="119"/>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197"/>
      <c r="AZ4" s="197"/>
      <c r="BA4" s="197"/>
      <c r="BB4" s="197"/>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53"/>
      <c r="CU4" s="51"/>
      <c r="CV4" s="51"/>
      <c r="CW4" s="51"/>
      <c r="CX4" s="51"/>
      <c r="CY4" s="55"/>
      <c r="CZ4" s="53"/>
      <c r="DA4" s="53"/>
      <c r="DB4" s="53"/>
      <c r="DC4" s="53"/>
      <c r="DD4" s="53"/>
      <c r="DE4" s="56"/>
      <c r="DF4" s="51"/>
      <c r="DG4" s="79"/>
    </row>
    <row r="5" spans="1:111" s="65" customFormat="1" ht="6" customHeight="1" x14ac:dyDescent="0.2">
      <c r="A5" s="51"/>
      <c r="B5" s="216" t="s">
        <v>47</v>
      </c>
      <c r="C5" s="216"/>
      <c r="D5" s="214" t="s">
        <v>61</v>
      </c>
      <c r="E5" s="214"/>
      <c r="F5" s="214"/>
      <c r="G5" s="214"/>
      <c r="H5" s="119"/>
      <c r="I5" s="119"/>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197"/>
      <c r="AZ5" s="197"/>
      <c r="BA5" s="197"/>
      <c r="BB5" s="197"/>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53"/>
      <c r="CU5" s="51"/>
      <c r="CV5" s="51"/>
      <c r="CW5" s="51"/>
      <c r="CX5" s="54"/>
      <c r="CY5" s="203" t="s">
        <v>28</v>
      </c>
      <c r="CZ5" s="200" t="s">
        <v>37</v>
      </c>
      <c r="DA5" s="200"/>
      <c r="DB5" s="200"/>
      <c r="DC5" s="200"/>
      <c r="DD5" s="200"/>
      <c r="DE5" s="199">
        <v>9</v>
      </c>
      <c r="DF5" s="54"/>
      <c r="DG5" s="79"/>
    </row>
    <row r="6" spans="1:111" s="65" customFormat="1" ht="6" customHeight="1" x14ac:dyDescent="0.2">
      <c r="A6" s="51"/>
      <c r="B6" s="216"/>
      <c r="C6" s="216"/>
      <c r="D6" s="215"/>
      <c r="E6" s="215"/>
      <c r="F6" s="215"/>
      <c r="G6" s="215"/>
      <c r="H6" s="119"/>
      <c r="I6" s="119"/>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53"/>
      <c r="CU6" s="51"/>
      <c r="CV6" s="51"/>
      <c r="CW6" s="51"/>
      <c r="CX6" s="54"/>
      <c r="CY6" s="203"/>
      <c r="CZ6" s="200"/>
      <c r="DA6" s="200"/>
      <c r="DB6" s="200"/>
      <c r="DC6" s="200"/>
      <c r="DD6" s="200"/>
      <c r="DE6" s="199"/>
      <c r="DF6" s="54"/>
      <c r="DG6" s="79"/>
    </row>
    <row r="7" spans="1:111" s="65" customFormat="1" ht="6" customHeight="1" x14ac:dyDescent="0.2">
      <c r="A7" s="51"/>
      <c r="B7" s="89"/>
      <c r="C7" s="91"/>
      <c r="D7" s="92"/>
      <c r="E7" s="93"/>
      <c r="F7" s="93"/>
      <c r="G7" s="120"/>
      <c r="H7" s="119"/>
      <c r="I7" s="119"/>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197"/>
      <c r="AW7" s="197"/>
      <c r="AX7" s="197"/>
      <c r="AY7" s="197"/>
      <c r="AZ7" s="75"/>
      <c r="BA7" s="75"/>
      <c r="BB7" s="197"/>
      <c r="BC7" s="197"/>
      <c r="BD7" s="197"/>
      <c r="BE7" s="197"/>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53"/>
      <c r="CU7" s="51"/>
      <c r="CV7" s="51"/>
      <c r="CW7" s="51"/>
      <c r="CX7" s="53"/>
      <c r="CY7" s="58"/>
      <c r="CZ7" s="53"/>
      <c r="DA7" s="53"/>
      <c r="DB7" s="53"/>
      <c r="DC7" s="53"/>
      <c r="DD7" s="53"/>
      <c r="DE7" s="56"/>
      <c r="DF7" s="53"/>
      <c r="DG7" s="79"/>
    </row>
    <row r="8" spans="1:111" s="65" customFormat="1" ht="6" customHeight="1" x14ac:dyDescent="0.2">
      <c r="A8" s="51"/>
      <c r="B8" s="216" t="s">
        <v>48</v>
      </c>
      <c r="C8" s="216"/>
      <c r="D8" s="217">
        <v>42985</v>
      </c>
      <c r="E8" s="217"/>
      <c r="F8" s="217"/>
      <c r="G8" s="217"/>
      <c r="H8" s="119"/>
      <c r="I8" s="119"/>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197"/>
      <c r="AW8" s="197"/>
      <c r="AX8" s="197"/>
      <c r="AY8" s="197"/>
      <c r="AZ8" s="75"/>
      <c r="BA8" s="75"/>
      <c r="BB8" s="197"/>
      <c r="BC8" s="197"/>
      <c r="BD8" s="197"/>
      <c r="BE8" s="197"/>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53"/>
      <c r="CU8" s="51"/>
      <c r="CV8" s="51"/>
      <c r="CW8" s="51"/>
      <c r="CX8" s="53"/>
      <c r="CY8" s="203" t="s">
        <v>27</v>
      </c>
      <c r="CZ8" s="200" t="s">
        <v>38</v>
      </c>
      <c r="DA8" s="200"/>
      <c r="DB8" s="200"/>
      <c r="DC8" s="200"/>
      <c r="DD8" s="200"/>
      <c r="DE8" s="199">
        <v>3</v>
      </c>
      <c r="DF8" s="53"/>
      <c r="DG8" s="79"/>
    </row>
    <row r="9" spans="1:111" s="65" customFormat="1" ht="6" customHeight="1" x14ac:dyDescent="0.2">
      <c r="A9" s="51"/>
      <c r="B9" s="216"/>
      <c r="C9" s="216"/>
      <c r="D9" s="218"/>
      <c r="E9" s="218"/>
      <c r="F9" s="218"/>
      <c r="G9" s="218"/>
      <c r="H9" s="119"/>
      <c r="I9" s="11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53"/>
      <c r="CU9" s="51"/>
      <c r="CV9" s="51"/>
      <c r="CW9" s="51"/>
      <c r="CX9" s="53"/>
      <c r="CY9" s="203"/>
      <c r="CZ9" s="200"/>
      <c r="DA9" s="200"/>
      <c r="DB9" s="200"/>
      <c r="DC9" s="200"/>
      <c r="DD9" s="200"/>
      <c r="DE9" s="199"/>
      <c r="DF9" s="53"/>
      <c r="DG9" s="79"/>
    </row>
    <row r="10" spans="1:111" s="65" customFormat="1" ht="6" customHeight="1" x14ac:dyDescent="0.2">
      <c r="A10" s="51"/>
      <c r="B10" s="89"/>
      <c r="C10" s="91"/>
      <c r="D10" s="92"/>
      <c r="E10" s="93"/>
      <c r="F10" s="93"/>
      <c r="G10" s="120"/>
      <c r="H10" s="119"/>
      <c r="I10" s="119"/>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197"/>
      <c r="AT10" s="197"/>
      <c r="AU10" s="197"/>
      <c r="AV10" s="197"/>
      <c r="AW10" s="75"/>
      <c r="AX10" s="75"/>
      <c r="AY10" s="197"/>
      <c r="AZ10" s="197"/>
      <c r="BA10" s="197"/>
      <c r="BB10" s="197"/>
      <c r="BC10" s="75"/>
      <c r="BD10" s="75"/>
      <c r="BE10" s="197"/>
      <c r="BF10" s="197"/>
      <c r="BG10" s="197"/>
      <c r="BH10" s="197"/>
      <c r="BI10" s="75"/>
      <c r="BJ10" s="75"/>
      <c r="BK10" s="75"/>
      <c r="BL10" s="75"/>
      <c r="BM10" s="7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53"/>
      <c r="CU10" s="51"/>
      <c r="CV10" s="51"/>
      <c r="CW10" s="51"/>
      <c r="CX10" s="53"/>
      <c r="CY10" s="58"/>
      <c r="CZ10" s="53"/>
      <c r="DA10" s="53"/>
      <c r="DB10" s="53"/>
      <c r="DC10" s="53"/>
      <c r="DD10" s="53"/>
      <c r="DE10" s="56"/>
      <c r="DF10" s="53"/>
      <c r="DG10" s="79"/>
    </row>
    <row r="11" spans="1:111" s="65" customFormat="1" ht="6" customHeight="1" x14ac:dyDescent="0.2">
      <c r="A11" s="51"/>
      <c r="B11" s="216" t="s">
        <v>49</v>
      </c>
      <c r="C11" s="216"/>
      <c r="D11" s="214" t="s">
        <v>70</v>
      </c>
      <c r="E11" s="214"/>
      <c r="F11" s="214"/>
      <c r="G11" s="214"/>
      <c r="H11" s="119"/>
      <c r="I11" s="119"/>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197"/>
      <c r="AT11" s="197"/>
      <c r="AU11" s="197"/>
      <c r="AV11" s="197"/>
      <c r="AW11" s="75"/>
      <c r="AX11" s="75"/>
      <c r="AY11" s="197"/>
      <c r="AZ11" s="197"/>
      <c r="BA11" s="197"/>
      <c r="BB11" s="197"/>
      <c r="BC11" s="75"/>
      <c r="BD11" s="75"/>
      <c r="BE11" s="197"/>
      <c r="BF11" s="197"/>
      <c r="BG11" s="197"/>
      <c r="BH11" s="197"/>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53"/>
      <c r="CU11" s="51"/>
      <c r="CV11" s="51"/>
      <c r="CW11" s="51"/>
      <c r="CX11" s="53"/>
      <c r="CY11" s="203" t="s">
        <v>0</v>
      </c>
      <c r="CZ11" s="200" t="s">
        <v>39</v>
      </c>
      <c r="DA11" s="200"/>
      <c r="DB11" s="200"/>
      <c r="DC11" s="200"/>
      <c r="DD11" s="200"/>
      <c r="DE11" s="199">
        <v>1</v>
      </c>
      <c r="DF11" s="53"/>
      <c r="DG11" s="79"/>
    </row>
    <row r="12" spans="1:111" s="65" customFormat="1" ht="6" customHeight="1" x14ac:dyDescent="0.2">
      <c r="A12" s="51"/>
      <c r="B12" s="216"/>
      <c r="C12" s="216"/>
      <c r="D12" s="215"/>
      <c r="E12" s="215"/>
      <c r="F12" s="215"/>
      <c r="G12" s="215"/>
      <c r="H12" s="119"/>
      <c r="I12" s="119"/>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53"/>
      <c r="CU12" s="51"/>
      <c r="CV12" s="51"/>
      <c r="CW12" s="51"/>
      <c r="CX12" s="53"/>
      <c r="CY12" s="203"/>
      <c r="CZ12" s="200"/>
      <c r="DA12" s="200"/>
      <c r="DB12" s="200"/>
      <c r="DC12" s="200"/>
      <c r="DD12" s="200"/>
      <c r="DE12" s="199"/>
      <c r="DF12" s="53"/>
      <c r="DG12" s="79"/>
    </row>
    <row r="13" spans="1:111" s="65" customFormat="1" ht="6" customHeight="1" x14ac:dyDescent="0.2">
      <c r="A13" s="51"/>
      <c r="B13" s="90"/>
      <c r="C13" s="94"/>
      <c r="D13" s="93"/>
      <c r="E13" s="93"/>
      <c r="F13" s="93"/>
      <c r="G13" s="93"/>
      <c r="H13" s="119"/>
      <c r="I13" s="119"/>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197"/>
      <c r="AQ13" s="197"/>
      <c r="AR13" s="197"/>
      <c r="AS13" s="197"/>
      <c r="AT13" s="75"/>
      <c r="AU13" s="75"/>
      <c r="AV13" s="197"/>
      <c r="AW13" s="197"/>
      <c r="AX13" s="197"/>
      <c r="AY13" s="197"/>
      <c r="AZ13" s="75"/>
      <c r="BA13" s="75"/>
      <c r="BB13" s="197"/>
      <c r="BC13" s="197"/>
      <c r="BD13" s="197"/>
      <c r="BE13" s="197"/>
      <c r="BF13" s="75"/>
      <c r="BG13" s="75"/>
      <c r="BH13" s="197"/>
      <c r="BI13" s="197"/>
      <c r="BJ13" s="197"/>
      <c r="BK13" s="197"/>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53"/>
      <c r="CU13" s="51"/>
      <c r="CV13" s="51"/>
      <c r="CW13" s="51"/>
      <c r="CX13" s="53"/>
      <c r="CY13" s="60"/>
      <c r="CZ13" s="53"/>
      <c r="DA13" s="53"/>
      <c r="DB13" s="53"/>
      <c r="DC13" s="53"/>
      <c r="DD13" s="53"/>
      <c r="DE13" s="56"/>
      <c r="DF13" s="53"/>
      <c r="DG13" s="79"/>
    </row>
    <row r="14" spans="1:111" s="65" customFormat="1" ht="6" customHeight="1" x14ac:dyDescent="0.2">
      <c r="A14" s="51"/>
      <c r="B14" s="8"/>
      <c r="C14" s="8"/>
      <c r="D14" s="214" t="s">
        <v>71</v>
      </c>
      <c r="E14" s="214"/>
      <c r="F14" s="214"/>
      <c r="G14" s="214"/>
      <c r="H14" s="119"/>
      <c r="I14" s="119"/>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197"/>
      <c r="AQ14" s="197"/>
      <c r="AR14" s="197"/>
      <c r="AS14" s="197"/>
      <c r="AT14" s="75"/>
      <c r="AU14" s="75"/>
      <c r="AV14" s="197"/>
      <c r="AW14" s="197"/>
      <c r="AX14" s="197"/>
      <c r="AY14" s="197"/>
      <c r="AZ14" s="75"/>
      <c r="BA14" s="75"/>
      <c r="BB14" s="197"/>
      <c r="BC14" s="197"/>
      <c r="BD14" s="197"/>
      <c r="BE14" s="197"/>
      <c r="BF14" s="75"/>
      <c r="BG14" s="75"/>
      <c r="BH14" s="197"/>
      <c r="BI14" s="197"/>
      <c r="BJ14" s="197"/>
      <c r="BK14" s="197"/>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53"/>
      <c r="CU14" s="51"/>
      <c r="CV14" s="51"/>
      <c r="CW14" s="51"/>
      <c r="CX14" s="53"/>
      <c r="CY14" s="204" t="s">
        <v>29</v>
      </c>
      <c r="CZ14" s="200" t="s">
        <v>35</v>
      </c>
      <c r="DA14" s="200"/>
      <c r="DB14" s="200"/>
      <c r="DC14" s="200"/>
      <c r="DD14" s="200"/>
      <c r="DE14" s="113"/>
      <c r="DF14" s="53"/>
      <c r="DG14" s="79"/>
    </row>
    <row r="15" spans="1:111" s="65" customFormat="1" ht="6" customHeight="1" x14ac:dyDescent="0.2">
      <c r="A15" s="51"/>
      <c r="B15" s="8"/>
      <c r="C15" s="8"/>
      <c r="D15" s="215"/>
      <c r="E15" s="215"/>
      <c r="F15" s="215"/>
      <c r="G15" s="215"/>
      <c r="H15" s="119"/>
      <c r="I15" s="119"/>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53"/>
      <c r="CU15" s="51"/>
      <c r="CV15" s="51"/>
      <c r="CW15" s="51"/>
      <c r="CX15" s="53"/>
      <c r="CY15" s="204"/>
      <c r="CZ15" s="200"/>
      <c r="DA15" s="200"/>
      <c r="DB15" s="200"/>
      <c r="DC15" s="200"/>
      <c r="DD15" s="200"/>
      <c r="DE15" s="113"/>
      <c r="DF15" s="53"/>
      <c r="DG15" s="79"/>
    </row>
    <row r="16" spans="1:111" s="65" customFormat="1" ht="6" customHeight="1" x14ac:dyDescent="0.2">
      <c r="A16" s="51"/>
      <c r="B16" s="8"/>
      <c r="C16" s="8"/>
      <c r="D16" s="93"/>
      <c r="E16" s="93"/>
      <c r="F16" s="93"/>
      <c r="G16" s="93"/>
      <c r="H16" s="119"/>
      <c r="I16" s="119"/>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197"/>
      <c r="AN16" s="197"/>
      <c r="AO16" s="197"/>
      <c r="AP16" s="197"/>
      <c r="AQ16" s="75"/>
      <c r="AR16" s="75"/>
      <c r="AS16" s="197"/>
      <c r="AT16" s="197"/>
      <c r="AU16" s="197"/>
      <c r="AV16" s="197"/>
      <c r="AW16" s="75"/>
      <c r="AX16" s="75"/>
      <c r="AY16" s="197"/>
      <c r="AZ16" s="197"/>
      <c r="BA16" s="197"/>
      <c r="BB16" s="197"/>
      <c r="BC16" s="75"/>
      <c r="BD16" s="75"/>
      <c r="BE16" s="197"/>
      <c r="BF16" s="197"/>
      <c r="BG16" s="197"/>
      <c r="BH16" s="197"/>
      <c r="BI16" s="75"/>
      <c r="BJ16" s="75"/>
      <c r="BK16" s="197"/>
      <c r="BL16" s="197"/>
      <c r="BM16" s="197"/>
      <c r="BN16" s="197"/>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53"/>
      <c r="CU16" s="51"/>
      <c r="CV16" s="51"/>
      <c r="CW16" s="51"/>
      <c r="CX16" s="59"/>
      <c r="CY16" s="60"/>
      <c r="CZ16" s="53"/>
      <c r="DA16" s="53"/>
      <c r="DB16" s="53"/>
      <c r="DC16" s="53"/>
      <c r="DD16" s="53"/>
      <c r="DE16" s="56"/>
      <c r="DF16" s="53"/>
      <c r="DG16" s="79"/>
    </row>
    <row r="17" spans="1:111" s="65" customFormat="1" ht="6" customHeight="1" x14ac:dyDescent="0.2">
      <c r="A17" s="51"/>
      <c r="B17" s="8"/>
      <c r="C17" s="8"/>
      <c r="D17" s="214" t="s">
        <v>101</v>
      </c>
      <c r="E17" s="214"/>
      <c r="F17" s="214"/>
      <c r="G17" s="214"/>
      <c r="H17" s="119"/>
      <c r="I17" s="119"/>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197"/>
      <c r="AN17" s="197"/>
      <c r="AO17" s="197"/>
      <c r="AP17" s="197"/>
      <c r="AQ17" s="75"/>
      <c r="AR17" s="75"/>
      <c r="AS17" s="197"/>
      <c r="AT17" s="197"/>
      <c r="AU17" s="197"/>
      <c r="AV17" s="197"/>
      <c r="AW17" s="75"/>
      <c r="AX17" s="75"/>
      <c r="AY17" s="197"/>
      <c r="AZ17" s="197"/>
      <c r="BA17" s="197"/>
      <c r="BB17" s="197"/>
      <c r="BC17" s="75"/>
      <c r="BD17" s="75"/>
      <c r="BE17" s="197"/>
      <c r="BF17" s="197"/>
      <c r="BG17" s="197"/>
      <c r="BH17" s="197"/>
      <c r="BI17" s="75"/>
      <c r="BJ17" s="75"/>
      <c r="BK17" s="197"/>
      <c r="BL17" s="197"/>
      <c r="BM17" s="197"/>
      <c r="BN17" s="197"/>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53"/>
      <c r="CU17" s="51"/>
      <c r="CV17" s="51"/>
      <c r="CW17" s="51"/>
      <c r="CX17" s="53"/>
      <c r="CY17" s="204" t="s">
        <v>26</v>
      </c>
      <c r="CZ17" s="200" t="s">
        <v>34</v>
      </c>
      <c r="DA17" s="200"/>
      <c r="DB17" s="200"/>
      <c r="DC17" s="200"/>
      <c r="DD17" s="200"/>
      <c r="DE17" s="113"/>
      <c r="DF17" s="53"/>
      <c r="DG17" s="79"/>
    </row>
    <row r="18" spans="1:111" s="65" customFormat="1" ht="6" customHeight="1" x14ac:dyDescent="0.2">
      <c r="A18" s="51"/>
      <c r="B18" s="8"/>
      <c r="C18" s="8"/>
      <c r="D18" s="215"/>
      <c r="E18" s="215"/>
      <c r="F18" s="215"/>
      <c r="G18" s="215"/>
      <c r="H18" s="119"/>
      <c r="I18" s="119"/>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53"/>
      <c r="CU18" s="51"/>
      <c r="CV18" s="51"/>
      <c r="CW18" s="51"/>
      <c r="CX18" s="53"/>
      <c r="CY18" s="204"/>
      <c r="CZ18" s="200"/>
      <c r="DA18" s="200"/>
      <c r="DB18" s="200"/>
      <c r="DC18" s="200"/>
      <c r="DD18" s="200"/>
      <c r="DE18" s="113"/>
      <c r="DF18" s="53"/>
      <c r="DG18" s="79"/>
    </row>
    <row r="19" spans="1:111" s="65" customFormat="1" ht="6" customHeight="1" x14ac:dyDescent="0.2">
      <c r="A19" s="51"/>
      <c r="B19" s="8"/>
      <c r="C19" s="8"/>
      <c r="D19" s="93"/>
      <c r="E19" s="93"/>
      <c r="F19" s="93"/>
      <c r="G19" s="93"/>
      <c r="H19" s="119"/>
      <c r="I19" s="119"/>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197"/>
      <c r="AK19" s="197"/>
      <c r="AL19" s="197"/>
      <c r="AM19" s="197"/>
      <c r="AN19" s="75"/>
      <c r="AO19" s="75"/>
      <c r="AP19" s="197"/>
      <c r="AQ19" s="197"/>
      <c r="AR19" s="197"/>
      <c r="AS19" s="197"/>
      <c r="AT19" s="75"/>
      <c r="AU19" s="75"/>
      <c r="AV19" s="197"/>
      <c r="AW19" s="197"/>
      <c r="AX19" s="197"/>
      <c r="AY19" s="197"/>
      <c r="AZ19" s="75"/>
      <c r="BA19" s="75"/>
      <c r="BB19" s="197"/>
      <c r="BC19" s="197"/>
      <c r="BD19" s="197"/>
      <c r="BE19" s="197"/>
      <c r="BF19" s="75"/>
      <c r="BG19" s="75"/>
      <c r="BH19" s="197"/>
      <c r="BI19" s="197"/>
      <c r="BJ19" s="197"/>
      <c r="BK19" s="197"/>
      <c r="BL19" s="75"/>
      <c r="BM19" s="75"/>
      <c r="BN19" s="197"/>
      <c r="BO19" s="197"/>
      <c r="BP19" s="197"/>
      <c r="BQ19" s="197"/>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53"/>
      <c r="CU19" s="51"/>
      <c r="CV19" s="51"/>
      <c r="CW19" s="51"/>
      <c r="CX19" s="53"/>
      <c r="CY19" s="60"/>
      <c r="CZ19" s="53"/>
      <c r="DA19" s="53"/>
      <c r="DB19" s="53"/>
      <c r="DC19" s="53"/>
      <c r="DD19" s="53"/>
      <c r="DE19" s="56"/>
      <c r="DF19" s="53"/>
      <c r="DG19" s="79"/>
    </row>
    <row r="20" spans="1:111" s="65" customFormat="1" ht="6" customHeight="1" x14ac:dyDescent="0.2">
      <c r="A20" s="51"/>
      <c r="B20" s="8"/>
      <c r="C20" s="8"/>
      <c r="D20" s="214" t="s">
        <v>102</v>
      </c>
      <c r="E20" s="214"/>
      <c r="F20" s="214"/>
      <c r="G20" s="214"/>
      <c r="H20" s="119"/>
      <c r="I20" s="119"/>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197"/>
      <c r="AK20" s="197"/>
      <c r="AL20" s="197"/>
      <c r="AM20" s="197"/>
      <c r="AN20" s="75"/>
      <c r="AO20" s="75"/>
      <c r="AP20" s="197"/>
      <c r="AQ20" s="197"/>
      <c r="AR20" s="197"/>
      <c r="AS20" s="197"/>
      <c r="AT20" s="75"/>
      <c r="AU20" s="75"/>
      <c r="AV20" s="197"/>
      <c r="AW20" s="197"/>
      <c r="AX20" s="197"/>
      <c r="AY20" s="197"/>
      <c r="AZ20" s="75"/>
      <c r="BA20" s="75"/>
      <c r="BB20" s="197"/>
      <c r="BC20" s="197"/>
      <c r="BD20" s="197"/>
      <c r="BE20" s="197"/>
      <c r="BF20" s="75"/>
      <c r="BG20" s="75"/>
      <c r="BH20" s="197"/>
      <c r="BI20" s="197"/>
      <c r="BJ20" s="197"/>
      <c r="BK20" s="197"/>
      <c r="BL20" s="75"/>
      <c r="BM20" s="75"/>
      <c r="BN20" s="197"/>
      <c r="BO20" s="197"/>
      <c r="BP20" s="197"/>
      <c r="BQ20" s="197"/>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53"/>
      <c r="CU20" s="51"/>
      <c r="CV20" s="51"/>
      <c r="CW20" s="51"/>
      <c r="CX20" s="53"/>
      <c r="CY20" s="204" t="s">
        <v>25</v>
      </c>
      <c r="CZ20" s="200" t="s">
        <v>33</v>
      </c>
      <c r="DA20" s="200"/>
      <c r="DB20" s="200"/>
      <c r="DC20" s="200"/>
      <c r="DD20" s="200"/>
      <c r="DE20" s="113"/>
      <c r="DF20" s="53"/>
      <c r="DG20" s="79"/>
    </row>
    <row r="21" spans="1:111" s="65" customFormat="1" ht="6" customHeight="1" x14ac:dyDescent="0.2">
      <c r="A21" s="51"/>
      <c r="B21" s="8"/>
      <c r="C21" s="8"/>
      <c r="D21" s="215"/>
      <c r="E21" s="215"/>
      <c r="F21" s="215"/>
      <c r="G21" s="215"/>
      <c r="H21" s="119"/>
      <c r="I21" s="119"/>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53"/>
      <c r="CU21" s="51"/>
      <c r="CV21" s="51"/>
      <c r="CW21" s="51"/>
      <c r="CX21" s="53"/>
      <c r="CY21" s="204"/>
      <c r="CZ21" s="200"/>
      <c r="DA21" s="200"/>
      <c r="DB21" s="200"/>
      <c r="DC21" s="200"/>
      <c r="DD21" s="200"/>
      <c r="DE21" s="113"/>
      <c r="DF21" s="53"/>
      <c r="DG21" s="79"/>
    </row>
    <row r="22" spans="1:111" s="65" customFormat="1" ht="6" customHeight="1" x14ac:dyDescent="0.2">
      <c r="A22" s="51"/>
      <c r="B22" s="8"/>
      <c r="C22" s="8"/>
      <c r="D22" s="93"/>
      <c r="E22" s="93"/>
      <c r="F22" s="93"/>
      <c r="G22" s="93"/>
      <c r="H22" s="119"/>
      <c r="I22" s="119"/>
      <c r="J22" s="75"/>
      <c r="K22" s="75"/>
      <c r="L22" s="75"/>
      <c r="M22" s="75"/>
      <c r="N22" s="75"/>
      <c r="O22" s="75"/>
      <c r="P22" s="75"/>
      <c r="Q22" s="75"/>
      <c r="R22" s="75"/>
      <c r="S22" s="75"/>
      <c r="T22" s="75"/>
      <c r="U22" s="75"/>
      <c r="V22" s="75"/>
      <c r="W22" s="75"/>
      <c r="X22" s="75"/>
      <c r="Y22" s="75"/>
      <c r="Z22" s="75"/>
      <c r="AA22" s="75"/>
      <c r="AB22" s="75"/>
      <c r="AC22" s="75"/>
      <c r="AD22" s="75"/>
      <c r="AE22" s="75"/>
      <c r="AF22" s="75"/>
      <c r="AG22" s="197"/>
      <c r="AH22" s="197"/>
      <c r="AI22" s="197"/>
      <c r="AJ22" s="197"/>
      <c r="AK22" s="75"/>
      <c r="AL22" s="75"/>
      <c r="AM22" s="197"/>
      <c r="AN22" s="197"/>
      <c r="AO22" s="197"/>
      <c r="AP22" s="197"/>
      <c r="AQ22" s="75"/>
      <c r="AR22" s="75"/>
      <c r="AS22" s="197"/>
      <c r="AT22" s="197"/>
      <c r="AU22" s="197"/>
      <c r="AV22" s="197"/>
      <c r="AW22" s="75"/>
      <c r="AX22" s="75"/>
      <c r="AY22" s="197"/>
      <c r="AZ22" s="197"/>
      <c r="BA22" s="197"/>
      <c r="BB22" s="197"/>
      <c r="BC22" s="75"/>
      <c r="BD22" s="75"/>
      <c r="BE22" s="197"/>
      <c r="BF22" s="197"/>
      <c r="BG22" s="197"/>
      <c r="BH22" s="197"/>
      <c r="BI22" s="75"/>
      <c r="BJ22" s="75"/>
      <c r="BK22" s="197"/>
      <c r="BL22" s="197"/>
      <c r="BM22" s="197"/>
      <c r="BN22" s="197"/>
      <c r="BO22" s="75"/>
      <c r="BP22" s="75"/>
      <c r="BQ22" s="197"/>
      <c r="BR22" s="197"/>
      <c r="BS22" s="197"/>
      <c r="BT22" s="197"/>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53"/>
      <c r="CU22" s="51"/>
      <c r="CV22" s="51"/>
      <c r="CW22" s="51"/>
      <c r="CX22" s="53"/>
      <c r="CY22" s="60"/>
      <c r="CZ22" s="53"/>
      <c r="DA22" s="53"/>
      <c r="DB22" s="53"/>
      <c r="DC22" s="53"/>
      <c r="DD22" s="53"/>
      <c r="DE22" s="56"/>
      <c r="DF22" s="53"/>
      <c r="DG22" s="79"/>
    </row>
    <row r="23" spans="1:111" s="65" customFormat="1" ht="6" customHeight="1" x14ac:dyDescent="0.2">
      <c r="A23" s="51"/>
      <c r="B23" s="8"/>
      <c r="C23" s="8"/>
      <c r="D23" s="214"/>
      <c r="E23" s="214"/>
      <c r="F23" s="214"/>
      <c r="G23" s="214"/>
      <c r="H23" s="119"/>
      <c r="I23" s="119"/>
      <c r="J23" s="75"/>
      <c r="K23" s="75"/>
      <c r="L23" s="75"/>
      <c r="M23" s="75"/>
      <c r="N23" s="75"/>
      <c r="O23" s="75"/>
      <c r="P23" s="75"/>
      <c r="Q23" s="75"/>
      <c r="R23" s="75"/>
      <c r="S23" s="75"/>
      <c r="T23" s="75"/>
      <c r="U23" s="75"/>
      <c r="V23" s="75"/>
      <c r="W23" s="75"/>
      <c r="X23" s="75"/>
      <c r="Y23" s="75"/>
      <c r="Z23" s="75"/>
      <c r="AA23" s="75"/>
      <c r="AB23" s="75"/>
      <c r="AC23" s="75"/>
      <c r="AD23" s="75"/>
      <c r="AE23" s="75"/>
      <c r="AF23" s="75"/>
      <c r="AG23" s="197"/>
      <c r="AH23" s="197"/>
      <c r="AI23" s="197"/>
      <c r="AJ23" s="197"/>
      <c r="AK23" s="75"/>
      <c r="AL23" s="75"/>
      <c r="AM23" s="197"/>
      <c r="AN23" s="197"/>
      <c r="AO23" s="197"/>
      <c r="AP23" s="197"/>
      <c r="AQ23" s="75"/>
      <c r="AR23" s="75"/>
      <c r="AS23" s="197"/>
      <c r="AT23" s="197"/>
      <c r="AU23" s="197"/>
      <c r="AV23" s="197"/>
      <c r="AW23" s="75"/>
      <c r="AX23" s="75"/>
      <c r="AY23" s="197"/>
      <c r="AZ23" s="197"/>
      <c r="BA23" s="197"/>
      <c r="BB23" s="197"/>
      <c r="BC23" s="75"/>
      <c r="BD23" s="75"/>
      <c r="BE23" s="197"/>
      <c r="BF23" s="197"/>
      <c r="BG23" s="197"/>
      <c r="BH23" s="197"/>
      <c r="BI23" s="75"/>
      <c r="BJ23" s="75"/>
      <c r="BK23" s="197"/>
      <c r="BL23" s="197"/>
      <c r="BM23" s="197"/>
      <c r="BN23" s="197"/>
      <c r="BO23" s="75"/>
      <c r="BP23" s="75"/>
      <c r="BQ23" s="197"/>
      <c r="BR23" s="197"/>
      <c r="BS23" s="197"/>
      <c r="BT23" s="197"/>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53"/>
      <c r="CU23" s="51"/>
      <c r="CV23" s="51"/>
      <c r="CW23" s="51"/>
      <c r="CX23" s="53"/>
      <c r="CY23" s="204" t="s">
        <v>4</v>
      </c>
      <c r="CZ23" s="200" t="s">
        <v>36</v>
      </c>
      <c r="DA23" s="200"/>
      <c r="DB23" s="200"/>
      <c r="DC23" s="200"/>
      <c r="DD23" s="200"/>
      <c r="DE23" s="113"/>
      <c r="DF23" s="53"/>
      <c r="DG23" s="79"/>
    </row>
    <row r="24" spans="1:111" s="65" customFormat="1" ht="6" customHeight="1" x14ac:dyDescent="0.2">
      <c r="A24" s="51"/>
      <c r="B24" s="8"/>
      <c r="C24" s="8"/>
      <c r="D24" s="215"/>
      <c r="E24" s="215"/>
      <c r="F24" s="215"/>
      <c r="G24" s="215"/>
      <c r="H24" s="119"/>
      <c r="I24" s="119"/>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53"/>
      <c r="CU24" s="51"/>
      <c r="CV24" s="51"/>
      <c r="CW24" s="51"/>
      <c r="CX24" s="53"/>
      <c r="CY24" s="204"/>
      <c r="CZ24" s="200"/>
      <c r="DA24" s="200"/>
      <c r="DB24" s="200"/>
      <c r="DC24" s="200"/>
      <c r="DD24" s="200"/>
      <c r="DE24" s="113"/>
      <c r="DF24" s="53"/>
      <c r="DG24" s="79"/>
    </row>
    <row r="25" spans="1:111" s="65" customFormat="1" ht="6" customHeight="1" x14ac:dyDescent="0.2">
      <c r="A25" s="51"/>
      <c r="B25" s="8"/>
      <c r="C25" s="8"/>
      <c r="D25" s="93"/>
      <c r="E25" s="93"/>
      <c r="F25" s="93"/>
      <c r="G25" s="93"/>
      <c r="H25" s="119"/>
      <c r="I25" s="119"/>
      <c r="J25" s="75"/>
      <c r="K25" s="75"/>
      <c r="L25" s="75"/>
      <c r="M25" s="75"/>
      <c r="N25" s="75"/>
      <c r="O25" s="75"/>
      <c r="P25" s="75"/>
      <c r="Q25" s="75"/>
      <c r="R25" s="75"/>
      <c r="S25" s="75"/>
      <c r="T25" s="75"/>
      <c r="U25" s="75"/>
      <c r="V25" s="75"/>
      <c r="W25" s="75"/>
      <c r="X25" s="75"/>
      <c r="Y25" s="75"/>
      <c r="Z25" s="75"/>
      <c r="AA25" s="75"/>
      <c r="AB25" s="75"/>
      <c r="AC25" s="75"/>
      <c r="AD25" s="197"/>
      <c r="AE25" s="197"/>
      <c r="AF25" s="197"/>
      <c r="AG25" s="197"/>
      <c r="AH25" s="75"/>
      <c r="AI25" s="75"/>
      <c r="AJ25" s="197"/>
      <c r="AK25" s="197"/>
      <c r="AL25" s="197"/>
      <c r="AM25" s="197"/>
      <c r="AN25" s="75"/>
      <c r="AO25" s="75"/>
      <c r="AP25" s="197"/>
      <c r="AQ25" s="197"/>
      <c r="AR25" s="197"/>
      <c r="AS25" s="197"/>
      <c r="AT25" s="75"/>
      <c r="AU25" s="75"/>
      <c r="AV25" s="197"/>
      <c r="AW25" s="197"/>
      <c r="AX25" s="197"/>
      <c r="AY25" s="197"/>
      <c r="AZ25" s="75"/>
      <c r="BA25" s="75"/>
      <c r="BB25" s="197"/>
      <c r="BC25" s="197"/>
      <c r="BD25" s="197"/>
      <c r="BE25" s="197"/>
      <c r="BF25" s="75"/>
      <c r="BG25" s="75"/>
      <c r="BH25" s="197"/>
      <c r="BI25" s="197"/>
      <c r="BJ25" s="197"/>
      <c r="BK25" s="197"/>
      <c r="BL25" s="75"/>
      <c r="BM25" s="75"/>
      <c r="BN25" s="197"/>
      <c r="BO25" s="197"/>
      <c r="BP25" s="197"/>
      <c r="BQ25" s="197"/>
      <c r="BR25" s="75"/>
      <c r="BS25" s="75"/>
      <c r="BT25" s="197"/>
      <c r="BU25" s="197"/>
      <c r="BV25" s="197"/>
      <c r="BW25" s="197"/>
      <c r="BX25" s="75"/>
      <c r="BY25" s="75"/>
      <c r="BZ25" s="75"/>
      <c r="CA25" s="75"/>
      <c r="CB25" s="75"/>
      <c r="CC25" s="75"/>
      <c r="CD25" s="75"/>
      <c r="CE25" s="75"/>
      <c r="CF25" s="75"/>
      <c r="CG25" s="75"/>
      <c r="CH25" s="75"/>
      <c r="CI25" s="75"/>
      <c r="CJ25" s="75"/>
      <c r="CK25" s="75"/>
      <c r="CL25" s="75"/>
      <c r="CM25" s="75"/>
      <c r="CN25" s="75"/>
      <c r="CO25" s="75"/>
      <c r="CP25" s="75"/>
      <c r="CQ25" s="75"/>
      <c r="CR25" s="75"/>
      <c r="CS25" s="75"/>
      <c r="CT25" s="53"/>
      <c r="CU25" s="51"/>
      <c r="CV25" s="51"/>
      <c r="CW25" s="51"/>
      <c r="CX25" s="53"/>
      <c r="CY25" s="55"/>
      <c r="CZ25" s="53"/>
      <c r="DA25" s="53"/>
      <c r="DB25" s="53"/>
      <c r="DC25" s="53"/>
      <c r="DD25" s="53"/>
      <c r="DE25" s="56"/>
      <c r="DF25" s="53"/>
      <c r="DG25" s="79"/>
    </row>
    <row r="26" spans="1:111" s="65" customFormat="1" ht="6" customHeight="1" x14ac:dyDescent="0.2">
      <c r="A26" s="51"/>
      <c r="B26" s="8"/>
      <c r="C26" s="8"/>
      <c r="D26" s="214"/>
      <c r="E26" s="214"/>
      <c r="F26" s="214"/>
      <c r="G26" s="214"/>
      <c r="H26" s="119"/>
      <c r="I26" s="119"/>
      <c r="J26" s="75"/>
      <c r="K26" s="75"/>
      <c r="L26" s="75"/>
      <c r="M26" s="75"/>
      <c r="N26" s="75"/>
      <c r="O26" s="75"/>
      <c r="P26" s="75"/>
      <c r="Q26" s="75"/>
      <c r="R26" s="75"/>
      <c r="S26" s="75"/>
      <c r="T26" s="75"/>
      <c r="U26" s="75"/>
      <c r="V26" s="75"/>
      <c r="W26" s="75"/>
      <c r="X26" s="75"/>
      <c r="Y26" s="75"/>
      <c r="Z26" s="75"/>
      <c r="AA26" s="75"/>
      <c r="AB26" s="75"/>
      <c r="AC26" s="75"/>
      <c r="AD26" s="197"/>
      <c r="AE26" s="197"/>
      <c r="AF26" s="197"/>
      <c r="AG26" s="197"/>
      <c r="AH26" s="75"/>
      <c r="AI26" s="75"/>
      <c r="AJ26" s="197"/>
      <c r="AK26" s="197"/>
      <c r="AL26" s="197"/>
      <c r="AM26" s="197"/>
      <c r="AN26" s="75"/>
      <c r="AO26" s="75"/>
      <c r="AP26" s="197"/>
      <c r="AQ26" s="197"/>
      <c r="AR26" s="197"/>
      <c r="AS26" s="197"/>
      <c r="AT26" s="75"/>
      <c r="AU26" s="75"/>
      <c r="AV26" s="197"/>
      <c r="AW26" s="197"/>
      <c r="AX26" s="197"/>
      <c r="AY26" s="197"/>
      <c r="AZ26" s="75"/>
      <c r="BA26" s="75"/>
      <c r="BB26" s="197"/>
      <c r="BC26" s="197"/>
      <c r="BD26" s="197"/>
      <c r="BE26" s="197"/>
      <c r="BF26" s="75"/>
      <c r="BG26" s="75"/>
      <c r="BH26" s="197"/>
      <c r="BI26" s="197"/>
      <c r="BJ26" s="197"/>
      <c r="BK26" s="197"/>
      <c r="BL26" s="75"/>
      <c r="BM26" s="75"/>
      <c r="BN26" s="197"/>
      <c r="BO26" s="197"/>
      <c r="BP26" s="197"/>
      <c r="BQ26" s="197"/>
      <c r="BR26" s="75"/>
      <c r="BS26" s="75"/>
      <c r="BT26" s="197"/>
      <c r="BU26" s="197"/>
      <c r="BV26" s="197"/>
      <c r="BW26" s="197"/>
      <c r="BX26" s="75"/>
      <c r="BY26" s="75"/>
      <c r="BZ26" s="75"/>
      <c r="CA26" s="75"/>
      <c r="CB26" s="75"/>
      <c r="CC26" s="75"/>
      <c r="CD26" s="75"/>
      <c r="CE26" s="75"/>
      <c r="CF26" s="75"/>
      <c r="CG26" s="75"/>
      <c r="CH26" s="75"/>
      <c r="CI26" s="75"/>
      <c r="CJ26" s="75"/>
      <c r="CK26" s="75"/>
      <c r="CL26" s="75"/>
      <c r="CM26" s="75"/>
      <c r="CN26" s="75"/>
      <c r="CO26" s="75"/>
      <c r="CP26" s="75"/>
      <c r="CQ26" s="75"/>
      <c r="CR26" s="75"/>
      <c r="CS26" s="75"/>
      <c r="CT26" s="53"/>
      <c r="CU26" s="51"/>
      <c r="CV26" s="51"/>
      <c r="CW26" s="51"/>
      <c r="CX26" s="53"/>
      <c r="CY26" s="205" t="s">
        <v>4</v>
      </c>
      <c r="CZ26" s="200" t="s">
        <v>40</v>
      </c>
      <c r="DA26" s="200"/>
      <c r="DB26" s="200"/>
      <c r="DC26" s="200"/>
      <c r="DD26" s="200"/>
      <c r="DE26" s="113"/>
      <c r="DF26" s="53"/>
      <c r="DG26" s="79"/>
    </row>
    <row r="27" spans="1:111" s="65" customFormat="1" ht="6" customHeight="1" x14ac:dyDescent="0.2">
      <c r="A27" s="51"/>
      <c r="B27" s="8"/>
      <c r="C27" s="8"/>
      <c r="D27" s="215"/>
      <c r="E27" s="215"/>
      <c r="F27" s="215"/>
      <c r="G27" s="215"/>
      <c r="H27" s="119"/>
      <c r="I27" s="119"/>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53"/>
      <c r="CU27" s="51"/>
      <c r="CV27" s="51"/>
      <c r="CW27" s="51"/>
      <c r="CX27" s="53"/>
      <c r="CY27" s="205"/>
      <c r="CZ27" s="200"/>
      <c r="DA27" s="200"/>
      <c r="DB27" s="200"/>
      <c r="DC27" s="200"/>
      <c r="DD27" s="200"/>
      <c r="DE27" s="113"/>
      <c r="DF27" s="53"/>
      <c r="DG27" s="79"/>
    </row>
    <row r="28" spans="1:111" s="65" customFormat="1" ht="6" customHeight="1" x14ac:dyDescent="0.2">
      <c r="A28" s="51"/>
      <c r="B28" s="8"/>
      <c r="C28" s="8"/>
      <c r="D28" s="93"/>
      <c r="E28" s="93"/>
      <c r="F28" s="93"/>
      <c r="G28" s="93"/>
      <c r="H28" s="119"/>
      <c r="I28" s="119"/>
      <c r="J28" s="75"/>
      <c r="K28" s="75"/>
      <c r="L28" s="75"/>
      <c r="M28" s="75"/>
      <c r="N28" s="75"/>
      <c r="O28" s="75"/>
      <c r="P28" s="75"/>
      <c r="Q28" s="75"/>
      <c r="R28" s="75"/>
      <c r="S28" s="75"/>
      <c r="T28" s="75"/>
      <c r="U28" s="75"/>
      <c r="V28" s="75"/>
      <c r="W28" s="75"/>
      <c r="X28" s="75"/>
      <c r="Y28" s="75"/>
      <c r="Z28" s="75"/>
      <c r="AA28" s="197" t="s">
        <v>29</v>
      </c>
      <c r="AB28" s="197"/>
      <c r="AC28" s="197"/>
      <c r="AD28" s="197"/>
      <c r="AE28" s="75"/>
      <c r="AF28" s="75"/>
      <c r="AG28" s="197"/>
      <c r="AH28" s="197"/>
      <c r="AI28" s="197"/>
      <c r="AJ28" s="197"/>
      <c r="AK28" s="75"/>
      <c r="AL28" s="75"/>
      <c r="AM28" s="197"/>
      <c r="AN28" s="197"/>
      <c r="AO28" s="197"/>
      <c r="AP28" s="197"/>
      <c r="AQ28" s="75"/>
      <c r="AR28" s="75"/>
      <c r="AS28" s="197"/>
      <c r="AT28" s="197"/>
      <c r="AU28" s="197"/>
      <c r="AV28" s="197"/>
      <c r="AW28" s="75"/>
      <c r="AX28" s="75"/>
      <c r="AY28" s="197"/>
      <c r="AZ28" s="197"/>
      <c r="BA28" s="197"/>
      <c r="BB28" s="197"/>
      <c r="BC28" s="75"/>
      <c r="BD28" s="75"/>
      <c r="BE28" s="197"/>
      <c r="BF28" s="197"/>
      <c r="BG28" s="197"/>
      <c r="BH28" s="197"/>
      <c r="BI28" s="75"/>
      <c r="BJ28" s="75"/>
      <c r="BK28" s="197"/>
      <c r="BL28" s="197"/>
      <c r="BM28" s="197"/>
      <c r="BN28" s="197"/>
      <c r="BO28" s="75"/>
      <c r="BP28" s="75"/>
      <c r="BQ28" s="197"/>
      <c r="BR28" s="197"/>
      <c r="BS28" s="197"/>
      <c r="BT28" s="197"/>
      <c r="BU28" s="75"/>
      <c r="BV28" s="75"/>
      <c r="BW28" s="197"/>
      <c r="BX28" s="197"/>
      <c r="BY28" s="197"/>
      <c r="BZ28" s="197"/>
      <c r="CA28" s="75"/>
      <c r="CB28" s="75"/>
      <c r="CC28" s="75"/>
      <c r="CD28" s="75"/>
      <c r="CE28" s="75"/>
      <c r="CF28" s="75"/>
      <c r="CG28" s="75"/>
      <c r="CH28" s="75"/>
      <c r="CI28" s="75"/>
      <c r="CJ28" s="75"/>
      <c r="CK28" s="75"/>
      <c r="CL28" s="75"/>
      <c r="CM28" s="75"/>
      <c r="CN28" s="75"/>
      <c r="CO28" s="75"/>
      <c r="CP28" s="75"/>
      <c r="CQ28" s="75"/>
      <c r="CR28" s="75"/>
      <c r="CS28" s="75"/>
      <c r="CT28" s="53"/>
      <c r="CU28" s="51"/>
      <c r="CV28" s="51"/>
      <c r="CW28" s="51"/>
      <c r="CX28" s="53"/>
      <c r="CY28" s="61"/>
      <c r="CZ28" s="53"/>
      <c r="DA28" s="53"/>
      <c r="DB28" s="53"/>
      <c r="DC28" s="53"/>
      <c r="DD28" s="53"/>
      <c r="DE28" s="56"/>
      <c r="DF28" s="53"/>
      <c r="DG28" s="79"/>
    </row>
    <row r="29" spans="1:111" s="65" customFormat="1" ht="6" customHeight="1" x14ac:dyDescent="0.2">
      <c r="A29" s="51"/>
      <c r="B29" s="8"/>
      <c r="C29" s="8"/>
      <c r="D29" s="214"/>
      <c r="E29" s="214"/>
      <c r="F29" s="214"/>
      <c r="G29" s="214"/>
      <c r="H29" s="119"/>
      <c r="I29" s="119"/>
      <c r="J29" s="75"/>
      <c r="K29" s="75"/>
      <c r="L29" s="75"/>
      <c r="M29" s="75"/>
      <c r="N29" s="75"/>
      <c r="O29" s="75"/>
      <c r="P29" s="75"/>
      <c r="Q29" s="75"/>
      <c r="R29" s="75"/>
      <c r="S29" s="75"/>
      <c r="T29" s="75"/>
      <c r="U29" s="75"/>
      <c r="V29" s="75"/>
      <c r="W29" s="75"/>
      <c r="X29" s="75"/>
      <c r="Y29" s="75"/>
      <c r="Z29" s="75"/>
      <c r="AA29" s="197"/>
      <c r="AB29" s="197"/>
      <c r="AC29" s="197"/>
      <c r="AD29" s="197"/>
      <c r="AE29" s="75"/>
      <c r="AF29" s="75"/>
      <c r="AG29" s="197"/>
      <c r="AH29" s="197"/>
      <c r="AI29" s="197"/>
      <c r="AJ29" s="197"/>
      <c r="AK29" s="75"/>
      <c r="AL29" s="75"/>
      <c r="AM29" s="197"/>
      <c r="AN29" s="197"/>
      <c r="AO29" s="197"/>
      <c r="AP29" s="197"/>
      <c r="AQ29" s="75"/>
      <c r="AR29" s="75"/>
      <c r="AS29" s="197"/>
      <c r="AT29" s="197"/>
      <c r="AU29" s="197"/>
      <c r="AV29" s="197"/>
      <c r="AW29" s="75"/>
      <c r="AX29" s="75"/>
      <c r="AY29" s="197"/>
      <c r="AZ29" s="197"/>
      <c r="BA29" s="197"/>
      <c r="BB29" s="197"/>
      <c r="BC29" s="75"/>
      <c r="BD29" s="75"/>
      <c r="BE29" s="197"/>
      <c r="BF29" s="197"/>
      <c r="BG29" s="197"/>
      <c r="BH29" s="197"/>
      <c r="BI29" s="75"/>
      <c r="BJ29" s="75"/>
      <c r="BK29" s="197"/>
      <c r="BL29" s="197"/>
      <c r="BM29" s="197"/>
      <c r="BN29" s="197"/>
      <c r="BO29" s="75"/>
      <c r="BP29" s="75"/>
      <c r="BQ29" s="197"/>
      <c r="BR29" s="197"/>
      <c r="BS29" s="197"/>
      <c r="BT29" s="197"/>
      <c r="BU29" s="75"/>
      <c r="BV29" s="75"/>
      <c r="BW29" s="197"/>
      <c r="BX29" s="197"/>
      <c r="BY29" s="197"/>
      <c r="BZ29" s="197"/>
      <c r="CA29" s="75"/>
      <c r="CB29" s="75"/>
      <c r="CC29" s="75"/>
      <c r="CD29" s="75"/>
      <c r="CE29" s="75"/>
      <c r="CF29" s="75"/>
      <c r="CG29" s="75"/>
      <c r="CH29" s="75"/>
      <c r="CI29" s="75"/>
      <c r="CJ29" s="75"/>
      <c r="CK29" s="75"/>
      <c r="CL29" s="75"/>
      <c r="CM29" s="75"/>
      <c r="CN29" s="75"/>
      <c r="CO29" s="75"/>
      <c r="CP29" s="75"/>
      <c r="CQ29" s="75"/>
      <c r="CR29" s="75"/>
      <c r="CS29" s="75"/>
      <c r="CT29" s="53"/>
      <c r="CU29" s="51"/>
      <c r="CV29" s="51"/>
      <c r="CW29" s="51"/>
      <c r="CX29" s="53"/>
      <c r="CY29" s="205" t="s">
        <v>0</v>
      </c>
      <c r="CZ29" s="200" t="s">
        <v>41</v>
      </c>
      <c r="DA29" s="200"/>
      <c r="DB29" s="200"/>
      <c r="DC29" s="200"/>
      <c r="DD29" s="200"/>
      <c r="DE29" s="113"/>
      <c r="DF29" s="53"/>
      <c r="DG29" s="79"/>
    </row>
    <row r="30" spans="1:111" s="65" customFormat="1" ht="6" customHeight="1" x14ac:dyDescent="0.2">
      <c r="A30" s="51"/>
      <c r="B30" s="8"/>
      <c r="C30" s="8"/>
      <c r="D30" s="215"/>
      <c r="E30" s="215"/>
      <c r="F30" s="215"/>
      <c r="G30" s="215"/>
      <c r="H30" s="119"/>
      <c r="I30" s="119"/>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53"/>
      <c r="CU30" s="51"/>
      <c r="CV30" s="51"/>
      <c r="CW30" s="51"/>
      <c r="CX30" s="53"/>
      <c r="CY30" s="205"/>
      <c r="CZ30" s="200"/>
      <c r="DA30" s="200"/>
      <c r="DB30" s="200"/>
      <c r="DC30" s="200"/>
      <c r="DD30" s="200"/>
      <c r="DE30" s="113"/>
      <c r="DF30" s="53"/>
      <c r="DG30" s="79"/>
    </row>
    <row r="31" spans="1:111" s="65" customFormat="1" ht="6" customHeight="1" x14ac:dyDescent="0.2">
      <c r="A31" s="51"/>
      <c r="B31" s="8"/>
      <c r="C31" s="8"/>
      <c r="D31" s="93"/>
      <c r="E31" s="93"/>
      <c r="F31" s="93"/>
      <c r="G31" s="93"/>
      <c r="H31" s="119"/>
      <c r="I31" s="119"/>
      <c r="J31" s="75"/>
      <c r="K31" s="75"/>
      <c r="L31" s="75"/>
      <c r="M31" s="75"/>
      <c r="N31" s="75"/>
      <c r="O31" s="75"/>
      <c r="P31" s="75"/>
      <c r="Q31" s="75"/>
      <c r="R31" s="75"/>
      <c r="S31" s="75"/>
      <c r="T31" s="75"/>
      <c r="U31" s="75"/>
      <c r="V31" s="75"/>
      <c r="W31" s="75"/>
      <c r="X31" s="197"/>
      <c r="Y31" s="197"/>
      <c r="Z31" s="197"/>
      <c r="AA31" s="197"/>
      <c r="AB31" s="75"/>
      <c r="AC31" s="75"/>
      <c r="AD31" s="197" t="s">
        <v>25</v>
      </c>
      <c r="AE31" s="197"/>
      <c r="AF31" s="197"/>
      <c r="AG31" s="197"/>
      <c r="AH31" s="75"/>
      <c r="AI31" s="75"/>
      <c r="AJ31" s="197"/>
      <c r="AK31" s="197"/>
      <c r="AL31" s="197"/>
      <c r="AM31" s="197"/>
      <c r="AN31" s="75"/>
      <c r="AO31" s="75"/>
      <c r="AP31" s="197"/>
      <c r="AQ31" s="197"/>
      <c r="AR31" s="197"/>
      <c r="AS31" s="197"/>
      <c r="AT31" s="75"/>
      <c r="AU31" s="75"/>
      <c r="AV31" s="197"/>
      <c r="AW31" s="197"/>
      <c r="AX31" s="197"/>
      <c r="AY31" s="197"/>
      <c r="AZ31" s="75"/>
      <c r="BA31" s="75"/>
      <c r="BB31" s="197"/>
      <c r="BC31" s="197"/>
      <c r="BD31" s="197"/>
      <c r="BE31" s="197"/>
      <c r="BF31" s="75"/>
      <c r="BG31" s="75"/>
      <c r="BH31" s="197"/>
      <c r="BI31" s="197"/>
      <c r="BJ31" s="197"/>
      <c r="BK31" s="197"/>
      <c r="BL31" s="75"/>
      <c r="BM31" s="75"/>
      <c r="BN31" s="197"/>
      <c r="BO31" s="197"/>
      <c r="BP31" s="197"/>
      <c r="BQ31" s="197"/>
      <c r="BR31" s="75"/>
      <c r="BS31" s="75"/>
      <c r="BT31" s="197"/>
      <c r="BU31" s="197"/>
      <c r="BV31" s="197"/>
      <c r="BW31" s="197"/>
      <c r="BX31" s="75"/>
      <c r="BY31" s="75"/>
      <c r="BZ31" s="197"/>
      <c r="CA31" s="197"/>
      <c r="CB31" s="197"/>
      <c r="CC31" s="197"/>
      <c r="CD31" s="75"/>
      <c r="CE31" s="75"/>
      <c r="CF31" s="75"/>
      <c r="CG31" s="75"/>
      <c r="CH31" s="75"/>
      <c r="CI31" s="75"/>
      <c r="CJ31" s="75"/>
      <c r="CK31" s="75"/>
      <c r="CL31" s="75"/>
      <c r="CM31" s="75"/>
      <c r="CN31" s="75"/>
      <c r="CO31" s="75"/>
      <c r="CP31" s="75"/>
      <c r="CQ31" s="75"/>
      <c r="CR31" s="75"/>
      <c r="CS31" s="75"/>
      <c r="CT31" s="53"/>
      <c r="CU31" s="51"/>
      <c r="CV31" s="51"/>
      <c r="CW31" s="51"/>
      <c r="CX31" s="53"/>
      <c r="CY31" s="61"/>
      <c r="CZ31" s="53"/>
      <c r="DA31" s="53"/>
      <c r="DB31" s="53"/>
      <c r="DC31" s="53"/>
      <c r="DD31" s="53"/>
      <c r="DE31" s="56"/>
      <c r="DF31" s="53"/>
      <c r="DG31" s="79"/>
    </row>
    <row r="32" spans="1:111" s="65" customFormat="1" ht="6" customHeight="1" x14ac:dyDescent="0.2">
      <c r="A32" s="51"/>
      <c r="B32" s="8"/>
      <c r="C32" s="8"/>
      <c r="D32" s="214"/>
      <c r="E32" s="214"/>
      <c r="F32" s="214"/>
      <c r="G32" s="214"/>
      <c r="H32" s="119"/>
      <c r="I32" s="119"/>
      <c r="J32" s="75"/>
      <c r="K32" s="75"/>
      <c r="L32" s="75"/>
      <c r="M32" s="75"/>
      <c r="N32" s="75"/>
      <c r="O32" s="75"/>
      <c r="P32" s="75"/>
      <c r="Q32" s="75"/>
      <c r="R32" s="75"/>
      <c r="S32" s="75"/>
      <c r="T32" s="75"/>
      <c r="U32" s="75"/>
      <c r="V32" s="75"/>
      <c r="W32" s="75"/>
      <c r="X32" s="197"/>
      <c r="Y32" s="197"/>
      <c r="Z32" s="197"/>
      <c r="AA32" s="197"/>
      <c r="AB32" s="75"/>
      <c r="AC32" s="75"/>
      <c r="AD32" s="197"/>
      <c r="AE32" s="197"/>
      <c r="AF32" s="197"/>
      <c r="AG32" s="197"/>
      <c r="AH32" s="75"/>
      <c r="AI32" s="75"/>
      <c r="AJ32" s="197"/>
      <c r="AK32" s="197"/>
      <c r="AL32" s="197"/>
      <c r="AM32" s="197"/>
      <c r="AN32" s="75"/>
      <c r="AO32" s="75"/>
      <c r="AP32" s="197"/>
      <c r="AQ32" s="197"/>
      <c r="AR32" s="197"/>
      <c r="AS32" s="197"/>
      <c r="AT32" s="75"/>
      <c r="AU32" s="75"/>
      <c r="AV32" s="197"/>
      <c r="AW32" s="197"/>
      <c r="AX32" s="197"/>
      <c r="AY32" s="197"/>
      <c r="AZ32" s="75"/>
      <c r="BA32" s="75"/>
      <c r="BB32" s="197"/>
      <c r="BC32" s="197"/>
      <c r="BD32" s="197"/>
      <c r="BE32" s="197"/>
      <c r="BF32" s="75"/>
      <c r="BG32" s="75"/>
      <c r="BH32" s="197"/>
      <c r="BI32" s="197"/>
      <c r="BJ32" s="197"/>
      <c r="BK32" s="197"/>
      <c r="BL32" s="75"/>
      <c r="BM32" s="75"/>
      <c r="BN32" s="197"/>
      <c r="BO32" s="197"/>
      <c r="BP32" s="197"/>
      <c r="BQ32" s="197"/>
      <c r="BR32" s="75"/>
      <c r="BS32" s="75"/>
      <c r="BT32" s="197"/>
      <c r="BU32" s="197"/>
      <c r="BV32" s="197"/>
      <c r="BW32" s="197"/>
      <c r="BX32" s="75"/>
      <c r="BY32" s="75"/>
      <c r="BZ32" s="197"/>
      <c r="CA32" s="197"/>
      <c r="CB32" s="197"/>
      <c r="CC32" s="197"/>
      <c r="CD32" s="75"/>
      <c r="CE32" s="75"/>
      <c r="CF32" s="75"/>
      <c r="CG32" s="75"/>
      <c r="CH32" s="75"/>
      <c r="CI32" s="75"/>
      <c r="CJ32" s="75"/>
      <c r="CK32" s="75"/>
      <c r="CL32" s="75"/>
      <c r="CM32" s="75"/>
      <c r="CN32" s="75"/>
      <c r="CO32" s="75"/>
      <c r="CP32" s="75"/>
      <c r="CQ32" s="75"/>
      <c r="CR32" s="75"/>
      <c r="CS32" s="75"/>
      <c r="CT32" s="53"/>
      <c r="CU32" s="51"/>
      <c r="CV32" s="51"/>
      <c r="CW32" s="51"/>
      <c r="CX32" s="53"/>
      <c r="CY32" s="205" t="s">
        <v>5</v>
      </c>
      <c r="CZ32" s="200" t="s">
        <v>42</v>
      </c>
      <c r="DA32" s="200"/>
      <c r="DB32" s="200"/>
      <c r="DC32" s="200"/>
      <c r="DD32" s="200"/>
      <c r="DE32" s="113"/>
      <c r="DF32" s="53"/>
      <c r="DG32" s="79"/>
    </row>
    <row r="33" spans="1:111" s="65" customFormat="1" ht="6" customHeight="1" x14ac:dyDescent="0.2">
      <c r="A33" s="51"/>
      <c r="B33" s="8"/>
      <c r="C33" s="8"/>
      <c r="D33" s="215"/>
      <c r="E33" s="215"/>
      <c r="F33" s="215"/>
      <c r="G33" s="215"/>
      <c r="H33" s="119"/>
      <c r="I33" s="119"/>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53"/>
      <c r="CU33" s="51"/>
      <c r="CV33" s="51"/>
      <c r="CW33" s="51"/>
      <c r="CX33" s="53"/>
      <c r="CY33" s="205"/>
      <c r="CZ33" s="200"/>
      <c r="DA33" s="200"/>
      <c r="DB33" s="200"/>
      <c r="DC33" s="200"/>
      <c r="DD33" s="200"/>
      <c r="DE33" s="113"/>
      <c r="DF33" s="53"/>
      <c r="DG33" s="79"/>
    </row>
    <row r="34" spans="1:111" s="65" customFormat="1" ht="6" customHeight="1" x14ac:dyDescent="0.2">
      <c r="A34" s="51"/>
      <c r="B34" s="8"/>
      <c r="C34" s="8"/>
      <c r="D34" s="52"/>
      <c r="E34" s="52"/>
      <c r="F34" s="51"/>
      <c r="G34" s="51"/>
      <c r="H34" s="119"/>
      <c r="I34" s="119"/>
      <c r="J34" s="75"/>
      <c r="K34" s="75"/>
      <c r="L34" s="75"/>
      <c r="M34" s="75"/>
      <c r="N34" s="75"/>
      <c r="O34" s="75"/>
      <c r="P34" s="75"/>
      <c r="Q34" s="75"/>
      <c r="R34" s="75"/>
      <c r="S34" s="75"/>
      <c r="T34" s="75"/>
      <c r="U34" s="197"/>
      <c r="V34" s="197"/>
      <c r="W34" s="197"/>
      <c r="X34" s="197"/>
      <c r="Y34" s="75"/>
      <c r="Z34" s="75"/>
      <c r="AA34" s="197"/>
      <c r="AB34" s="197"/>
      <c r="AC34" s="197"/>
      <c r="AD34" s="197"/>
      <c r="AE34" s="75"/>
      <c r="AF34" s="75"/>
      <c r="AG34" s="197" t="s">
        <v>25</v>
      </c>
      <c r="AH34" s="197"/>
      <c r="AI34" s="197"/>
      <c r="AJ34" s="197"/>
      <c r="AK34" s="75"/>
      <c r="AL34" s="75"/>
      <c r="AM34" s="197"/>
      <c r="AN34" s="197"/>
      <c r="AO34" s="197"/>
      <c r="AP34" s="197"/>
      <c r="AQ34" s="75"/>
      <c r="AR34" s="75"/>
      <c r="AS34" s="197"/>
      <c r="AT34" s="197"/>
      <c r="AU34" s="197"/>
      <c r="AV34" s="197"/>
      <c r="AW34" s="75"/>
      <c r="AX34" s="75"/>
      <c r="AY34" s="197"/>
      <c r="AZ34" s="197"/>
      <c r="BA34" s="197"/>
      <c r="BB34" s="197"/>
      <c r="BC34" s="75"/>
      <c r="BD34" s="75"/>
      <c r="BE34" s="197"/>
      <c r="BF34" s="197"/>
      <c r="BG34" s="197"/>
      <c r="BH34" s="197"/>
      <c r="BI34" s="75"/>
      <c r="BJ34" s="75"/>
      <c r="BK34" s="197"/>
      <c r="BL34" s="197"/>
      <c r="BM34" s="197"/>
      <c r="BN34" s="197"/>
      <c r="BO34" s="75"/>
      <c r="BP34" s="75"/>
      <c r="BQ34" s="197"/>
      <c r="BR34" s="197"/>
      <c r="BS34" s="197"/>
      <c r="BT34" s="197"/>
      <c r="BU34" s="75"/>
      <c r="BV34" s="75"/>
      <c r="BW34" s="197"/>
      <c r="BX34" s="197"/>
      <c r="BY34" s="197"/>
      <c r="BZ34" s="197"/>
      <c r="CA34" s="75"/>
      <c r="CB34" s="75"/>
      <c r="CC34" s="197"/>
      <c r="CD34" s="197"/>
      <c r="CE34" s="197"/>
      <c r="CF34" s="197"/>
      <c r="CG34" s="75"/>
      <c r="CH34" s="75"/>
      <c r="CI34" s="75"/>
      <c r="CJ34" s="75"/>
      <c r="CK34" s="75"/>
      <c r="CL34" s="75"/>
      <c r="CM34" s="75"/>
      <c r="CN34" s="75"/>
      <c r="CO34" s="75"/>
      <c r="CP34" s="75"/>
      <c r="CQ34" s="75"/>
      <c r="CR34" s="75"/>
      <c r="CS34" s="75"/>
      <c r="CT34" s="53"/>
      <c r="CU34" s="51"/>
      <c r="CV34" s="51"/>
      <c r="CW34" s="51"/>
      <c r="CX34" s="53"/>
      <c r="CY34" s="62"/>
      <c r="CZ34" s="63"/>
      <c r="DA34" s="63"/>
      <c r="DB34" s="63"/>
      <c r="DC34" s="63"/>
      <c r="DD34" s="63"/>
      <c r="DE34" s="64"/>
      <c r="DF34" s="53"/>
      <c r="DG34" s="79"/>
    </row>
    <row r="35" spans="1:111" s="65" customFormat="1" ht="6" customHeight="1" x14ac:dyDescent="0.2">
      <c r="A35" s="51"/>
      <c r="B35" s="8"/>
      <c r="C35" s="8"/>
      <c r="D35" s="52"/>
      <c r="E35" s="52"/>
      <c r="F35" s="51"/>
      <c r="G35" s="51"/>
      <c r="H35" s="119"/>
      <c r="I35" s="119"/>
      <c r="J35" s="75"/>
      <c r="K35" s="75"/>
      <c r="L35" s="75"/>
      <c r="M35" s="75"/>
      <c r="N35" s="75"/>
      <c r="O35" s="75"/>
      <c r="P35" s="75"/>
      <c r="Q35" s="75"/>
      <c r="R35" s="75"/>
      <c r="S35" s="75"/>
      <c r="T35" s="75"/>
      <c r="U35" s="197"/>
      <c r="V35" s="197"/>
      <c r="W35" s="197"/>
      <c r="X35" s="197"/>
      <c r="Y35" s="75"/>
      <c r="Z35" s="75"/>
      <c r="AA35" s="197"/>
      <c r="AB35" s="197"/>
      <c r="AC35" s="197"/>
      <c r="AD35" s="197"/>
      <c r="AE35" s="75"/>
      <c r="AF35" s="75"/>
      <c r="AG35" s="197"/>
      <c r="AH35" s="197"/>
      <c r="AI35" s="197"/>
      <c r="AJ35" s="197"/>
      <c r="AK35" s="75"/>
      <c r="AL35" s="75"/>
      <c r="AM35" s="197"/>
      <c r="AN35" s="197"/>
      <c r="AO35" s="197"/>
      <c r="AP35" s="197"/>
      <c r="AQ35" s="75"/>
      <c r="AR35" s="75"/>
      <c r="AS35" s="197"/>
      <c r="AT35" s="197"/>
      <c r="AU35" s="197"/>
      <c r="AV35" s="197"/>
      <c r="AW35" s="75"/>
      <c r="AX35" s="75"/>
      <c r="AY35" s="197"/>
      <c r="AZ35" s="197"/>
      <c r="BA35" s="197"/>
      <c r="BB35" s="197"/>
      <c r="BC35" s="75"/>
      <c r="BD35" s="75"/>
      <c r="BE35" s="197"/>
      <c r="BF35" s="197"/>
      <c r="BG35" s="197"/>
      <c r="BH35" s="197"/>
      <c r="BI35" s="75"/>
      <c r="BJ35" s="75"/>
      <c r="BK35" s="197"/>
      <c r="BL35" s="197"/>
      <c r="BM35" s="197"/>
      <c r="BN35" s="197"/>
      <c r="BO35" s="75"/>
      <c r="BP35" s="75"/>
      <c r="BQ35" s="197"/>
      <c r="BR35" s="197"/>
      <c r="BS35" s="197"/>
      <c r="BT35" s="197"/>
      <c r="BU35" s="75"/>
      <c r="BV35" s="75"/>
      <c r="BW35" s="197"/>
      <c r="BX35" s="197"/>
      <c r="BY35" s="197"/>
      <c r="BZ35" s="197"/>
      <c r="CA35" s="75"/>
      <c r="CB35" s="75"/>
      <c r="CC35" s="197"/>
      <c r="CD35" s="197"/>
      <c r="CE35" s="197"/>
      <c r="CF35" s="197"/>
      <c r="CG35" s="75"/>
      <c r="CH35" s="75"/>
      <c r="CI35" s="75"/>
      <c r="CJ35" s="75"/>
      <c r="CK35" s="75"/>
      <c r="CL35" s="75"/>
      <c r="CM35" s="75"/>
      <c r="CN35" s="75"/>
      <c r="CO35" s="75"/>
      <c r="CP35" s="75"/>
      <c r="CQ35" s="75"/>
      <c r="CR35" s="75"/>
      <c r="CS35" s="75"/>
      <c r="CT35" s="53"/>
      <c r="CU35" s="51"/>
      <c r="CV35" s="51"/>
      <c r="CW35" s="51"/>
      <c r="CX35" s="53"/>
      <c r="CY35" s="51"/>
      <c r="CZ35" s="51"/>
      <c r="DA35" s="51"/>
      <c r="DB35" s="51"/>
      <c r="DC35" s="51"/>
      <c r="DD35" s="51"/>
      <c r="DE35" s="53"/>
      <c r="DF35" s="53"/>
      <c r="DG35" s="79"/>
    </row>
    <row r="36" spans="1:111" s="65" customFormat="1" ht="6" customHeight="1" x14ac:dyDescent="0.2">
      <c r="A36" s="51"/>
      <c r="B36" s="90"/>
      <c r="C36" s="94"/>
      <c r="D36" s="52"/>
      <c r="E36" s="52"/>
      <c r="F36" s="51"/>
      <c r="G36" s="51"/>
      <c r="H36" s="119"/>
      <c r="I36" s="119"/>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53"/>
      <c r="CU36" s="51"/>
      <c r="CV36" s="51"/>
      <c r="CW36" s="51"/>
      <c r="CX36" s="53"/>
      <c r="CY36" s="51"/>
      <c r="CZ36" s="51"/>
      <c r="DA36" s="51"/>
      <c r="DB36" s="51"/>
      <c r="DC36" s="51"/>
      <c r="DD36" s="51"/>
      <c r="DE36" s="53"/>
      <c r="DF36" s="53"/>
      <c r="DG36" s="79"/>
    </row>
    <row r="37" spans="1:111" s="65" customFormat="1" ht="6" customHeight="1" x14ac:dyDescent="0.2">
      <c r="A37" s="51"/>
      <c r="B37" s="90"/>
      <c r="C37" s="94"/>
      <c r="D37" s="52"/>
      <c r="E37" s="52"/>
      <c r="F37" s="51"/>
      <c r="G37" s="51"/>
      <c r="H37" s="119"/>
      <c r="I37" s="119"/>
      <c r="J37" s="75"/>
      <c r="K37" s="75"/>
      <c r="L37" s="75"/>
      <c r="M37" s="75"/>
      <c r="N37" s="75"/>
      <c r="O37" s="75"/>
      <c r="P37" s="75"/>
      <c r="Q37" s="75"/>
      <c r="R37" s="197" t="s">
        <v>26</v>
      </c>
      <c r="S37" s="197"/>
      <c r="T37" s="197"/>
      <c r="U37" s="197"/>
      <c r="V37" s="75"/>
      <c r="W37" s="75"/>
      <c r="X37" s="197"/>
      <c r="Y37" s="197"/>
      <c r="Z37" s="197"/>
      <c r="AA37" s="197"/>
      <c r="AB37" s="75"/>
      <c r="AC37" s="75"/>
      <c r="AD37" s="197"/>
      <c r="AE37" s="197"/>
      <c r="AF37" s="197"/>
      <c r="AG37" s="197"/>
      <c r="AH37" s="75"/>
      <c r="AI37" s="75"/>
      <c r="AJ37" s="197"/>
      <c r="AK37" s="197"/>
      <c r="AL37" s="197"/>
      <c r="AM37" s="197"/>
      <c r="AN37" s="75"/>
      <c r="AO37" s="75"/>
      <c r="AP37" s="197"/>
      <c r="AQ37" s="197"/>
      <c r="AR37" s="197"/>
      <c r="AS37" s="197"/>
      <c r="AT37" s="75"/>
      <c r="AU37" s="75"/>
      <c r="AV37" s="197"/>
      <c r="AW37" s="197"/>
      <c r="AX37" s="197"/>
      <c r="AY37" s="197"/>
      <c r="AZ37" s="75"/>
      <c r="BA37" s="75"/>
      <c r="BB37" s="197"/>
      <c r="BC37" s="197"/>
      <c r="BD37" s="197"/>
      <c r="BE37" s="197"/>
      <c r="BF37" s="75"/>
      <c r="BG37" s="75"/>
      <c r="BH37" s="197"/>
      <c r="BI37" s="197"/>
      <c r="BJ37" s="197"/>
      <c r="BK37" s="197"/>
      <c r="BL37" s="75"/>
      <c r="BM37" s="75"/>
      <c r="BN37" s="197"/>
      <c r="BO37" s="197"/>
      <c r="BP37" s="197"/>
      <c r="BQ37" s="197"/>
      <c r="BR37" s="75"/>
      <c r="BS37" s="75"/>
      <c r="BT37" s="197"/>
      <c r="BU37" s="197"/>
      <c r="BV37" s="197"/>
      <c r="BW37" s="197"/>
      <c r="BX37" s="75"/>
      <c r="BY37" s="75"/>
      <c r="BZ37" s="197"/>
      <c r="CA37" s="197"/>
      <c r="CB37" s="197"/>
      <c r="CC37" s="197"/>
      <c r="CD37" s="75"/>
      <c r="CE37" s="75"/>
      <c r="CF37" s="197"/>
      <c r="CG37" s="197"/>
      <c r="CH37" s="197"/>
      <c r="CI37" s="197"/>
      <c r="CJ37" s="75"/>
      <c r="CK37" s="75"/>
      <c r="CL37" s="75"/>
      <c r="CM37" s="75"/>
      <c r="CN37" s="75"/>
      <c r="CO37" s="75"/>
      <c r="CP37" s="75"/>
      <c r="CQ37" s="75"/>
      <c r="CR37" s="75"/>
      <c r="CS37" s="75"/>
      <c r="CT37" s="53"/>
      <c r="CU37" s="51"/>
      <c r="CV37" s="51"/>
      <c r="CW37" s="51"/>
      <c r="CX37" s="53"/>
      <c r="CY37" s="51"/>
      <c r="CZ37" s="51"/>
      <c r="DA37" s="51"/>
      <c r="DB37" s="51"/>
      <c r="DC37" s="51"/>
      <c r="DD37" s="51"/>
      <c r="DE37" s="51"/>
      <c r="DF37" s="53"/>
      <c r="DG37" s="79"/>
    </row>
    <row r="38" spans="1:111" s="65" customFormat="1" ht="6" customHeight="1" x14ac:dyDescent="0.2">
      <c r="A38" s="51"/>
      <c r="B38" s="90"/>
      <c r="C38" s="94"/>
      <c r="D38" s="52"/>
      <c r="E38" s="52"/>
      <c r="F38" s="51"/>
      <c r="G38" s="51"/>
      <c r="H38" s="119"/>
      <c r="I38" s="119"/>
      <c r="J38" s="75"/>
      <c r="K38" s="75"/>
      <c r="L38" s="75"/>
      <c r="M38" s="75"/>
      <c r="N38" s="75"/>
      <c r="O38" s="75"/>
      <c r="P38" s="75"/>
      <c r="Q38" s="75"/>
      <c r="R38" s="197"/>
      <c r="S38" s="197"/>
      <c r="T38" s="197"/>
      <c r="U38" s="197"/>
      <c r="V38" s="75"/>
      <c r="W38" s="75"/>
      <c r="X38" s="197"/>
      <c r="Y38" s="197"/>
      <c r="Z38" s="197"/>
      <c r="AA38" s="197"/>
      <c r="AB38" s="75"/>
      <c r="AC38" s="75"/>
      <c r="AD38" s="197"/>
      <c r="AE38" s="197"/>
      <c r="AF38" s="197"/>
      <c r="AG38" s="197"/>
      <c r="AH38" s="75"/>
      <c r="AI38" s="75"/>
      <c r="AJ38" s="197"/>
      <c r="AK38" s="197"/>
      <c r="AL38" s="197"/>
      <c r="AM38" s="197"/>
      <c r="AN38" s="75"/>
      <c r="AO38" s="75"/>
      <c r="AP38" s="197"/>
      <c r="AQ38" s="197"/>
      <c r="AR38" s="197"/>
      <c r="AS38" s="197"/>
      <c r="AT38" s="75"/>
      <c r="AU38" s="75"/>
      <c r="AV38" s="197"/>
      <c r="AW38" s="197"/>
      <c r="AX38" s="197"/>
      <c r="AY38" s="197"/>
      <c r="AZ38" s="75"/>
      <c r="BA38" s="75"/>
      <c r="BB38" s="197"/>
      <c r="BC38" s="197"/>
      <c r="BD38" s="197"/>
      <c r="BE38" s="197"/>
      <c r="BF38" s="75"/>
      <c r="BG38" s="75"/>
      <c r="BH38" s="197"/>
      <c r="BI38" s="197"/>
      <c r="BJ38" s="197"/>
      <c r="BK38" s="197"/>
      <c r="BL38" s="75"/>
      <c r="BM38" s="75"/>
      <c r="BN38" s="197"/>
      <c r="BO38" s="197"/>
      <c r="BP38" s="197"/>
      <c r="BQ38" s="197"/>
      <c r="BR38" s="75"/>
      <c r="BS38" s="75"/>
      <c r="BT38" s="197"/>
      <c r="BU38" s="197"/>
      <c r="BV38" s="197"/>
      <c r="BW38" s="197"/>
      <c r="BX38" s="124"/>
      <c r="BY38" s="75"/>
      <c r="BZ38" s="197"/>
      <c r="CA38" s="197"/>
      <c r="CB38" s="197"/>
      <c r="CC38" s="197"/>
      <c r="CD38" s="75"/>
      <c r="CE38" s="75"/>
      <c r="CF38" s="197"/>
      <c r="CG38" s="197"/>
      <c r="CH38" s="197"/>
      <c r="CI38" s="197"/>
      <c r="CJ38" s="75"/>
      <c r="CK38" s="75"/>
      <c r="CL38" s="75"/>
      <c r="CM38" s="75"/>
      <c r="CN38" s="75"/>
      <c r="CO38" s="75"/>
      <c r="CP38" s="75"/>
      <c r="CQ38" s="75"/>
      <c r="CR38" s="75"/>
      <c r="CS38" s="75"/>
      <c r="CT38" s="53"/>
      <c r="CU38" s="51"/>
      <c r="CV38" s="51"/>
      <c r="CW38" s="53"/>
      <c r="CX38" s="51"/>
      <c r="CY38" s="51"/>
      <c r="CZ38" s="51"/>
      <c r="DA38" s="51"/>
      <c r="DB38" s="51"/>
      <c r="DC38" s="51"/>
      <c r="DD38" s="51"/>
      <c r="DE38" s="51"/>
      <c r="DF38" s="51"/>
      <c r="DG38" s="79"/>
    </row>
    <row r="39" spans="1:111" s="65" customFormat="1" ht="6" customHeight="1" x14ac:dyDescent="0.2">
      <c r="A39" s="51"/>
      <c r="B39" s="90"/>
      <c r="C39" s="94"/>
      <c r="D39" s="52"/>
      <c r="E39" s="52"/>
      <c r="F39" s="51"/>
      <c r="G39" s="51"/>
      <c r="H39" s="119"/>
      <c r="I39" s="119"/>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53"/>
      <c r="CU39" s="51"/>
      <c r="CV39" s="51"/>
      <c r="CW39" s="51"/>
      <c r="CX39" s="51"/>
      <c r="CY39" s="51"/>
      <c r="CZ39" s="51"/>
      <c r="DA39" s="51"/>
      <c r="DB39" s="51"/>
      <c r="DC39" s="51"/>
      <c r="DD39" s="51"/>
      <c r="DE39" s="51"/>
      <c r="DF39" s="51"/>
      <c r="DG39" s="79"/>
    </row>
    <row r="40" spans="1:111" s="65" customFormat="1" ht="6" customHeight="1" x14ac:dyDescent="0.2">
      <c r="A40" s="51"/>
      <c r="B40" s="90"/>
      <c r="C40" s="94"/>
      <c r="D40" s="52"/>
      <c r="E40" s="52"/>
      <c r="F40" s="51"/>
      <c r="G40" s="51"/>
      <c r="H40" s="119"/>
      <c r="I40" s="119"/>
      <c r="J40" s="75"/>
      <c r="K40" s="75"/>
      <c r="L40" s="75"/>
      <c r="M40" s="75"/>
      <c r="N40" s="75"/>
      <c r="O40" s="197"/>
      <c r="P40" s="197"/>
      <c r="Q40" s="197"/>
      <c r="R40" s="197"/>
      <c r="S40" s="75"/>
      <c r="T40" s="75"/>
      <c r="U40" s="197" t="s">
        <v>26</v>
      </c>
      <c r="V40" s="197"/>
      <c r="W40" s="197"/>
      <c r="X40" s="197"/>
      <c r="Y40" s="75"/>
      <c r="Z40" s="75"/>
      <c r="AA40" s="197"/>
      <c r="AB40" s="197"/>
      <c r="AC40" s="197"/>
      <c r="AD40" s="197"/>
      <c r="AE40" s="75"/>
      <c r="AF40" s="75"/>
      <c r="AG40" s="197" t="s">
        <v>4</v>
      </c>
      <c r="AH40" s="197"/>
      <c r="AI40" s="197"/>
      <c r="AJ40" s="197"/>
      <c r="AK40" s="75"/>
      <c r="AL40" s="75"/>
      <c r="AM40" s="197"/>
      <c r="AN40" s="197"/>
      <c r="AO40" s="197"/>
      <c r="AP40" s="197"/>
      <c r="AQ40" s="75"/>
      <c r="AR40" s="75"/>
      <c r="AS40" s="197"/>
      <c r="AT40" s="197"/>
      <c r="AU40" s="197"/>
      <c r="AV40" s="197"/>
      <c r="AW40" s="75"/>
      <c r="AX40" s="75"/>
      <c r="AY40" s="197"/>
      <c r="AZ40" s="197"/>
      <c r="BA40" s="197"/>
      <c r="BB40" s="197"/>
      <c r="BC40" s="75"/>
      <c r="BD40" s="75"/>
      <c r="BE40" s="197"/>
      <c r="BF40" s="197"/>
      <c r="BG40" s="197"/>
      <c r="BH40" s="197"/>
      <c r="BI40" s="75"/>
      <c r="BJ40" s="75"/>
      <c r="BK40" s="197"/>
      <c r="BL40" s="197"/>
      <c r="BM40" s="197"/>
      <c r="BN40" s="197"/>
      <c r="BO40" s="75"/>
      <c r="BP40" s="75"/>
      <c r="BQ40" s="197"/>
      <c r="BR40" s="197"/>
      <c r="BS40" s="197"/>
      <c r="BT40" s="197"/>
      <c r="BU40" s="75"/>
      <c r="BV40" s="75"/>
      <c r="BW40" s="197"/>
      <c r="BX40" s="197"/>
      <c r="BY40" s="197"/>
      <c r="BZ40" s="197"/>
      <c r="CA40" s="75"/>
      <c r="CB40" s="75"/>
      <c r="CC40" s="197"/>
      <c r="CD40" s="197"/>
      <c r="CE40" s="197"/>
      <c r="CF40" s="197"/>
      <c r="CG40" s="75"/>
      <c r="CH40" s="75"/>
      <c r="CI40" s="197"/>
      <c r="CJ40" s="197"/>
      <c r="CK40" s="197"/>
      <c r="CL40" s="197"/>
      <c r="CM40" s="75"/>
      <c r="CN40" s="75"/>
      <c r="CO40" s="75"/>
      <c r="CP40" s="75"/>
      <c r="CQ40" s="75"/>
      <c r="CR40" s="75"/>
      <c r="CS40" s="75"/>
      <c r="CT40" s="53"/>
      <c r="CU40" s="51"/>
      <c r="CV40" s="51"/>
      <c r="CW40" s="51"/>
      <c r="CX40" s="51"/>
      <c r="CY40" s="51"/>
      <c r="CZ40" s="51"/>
      <c r="DA40" s="51"/>
      <c r="DB40" s="51"/>
      <c r="DC40" s="51"/>
      <c r="DD40" s="51"/>
      <c r="DE40" s="51"/>
      <c r="DF40" s="51"/>
      <c r="DG40" s="79"/>
    </row>
    <row r="41" spans="1:111" s="65" customFormat="1" ht="6" customHeight="1" x14ac:dyDescent="0.2">
      <c r="A41" s="51"/>
      <c r="B41" s="90"/>
      <c r="C41" s="94"/>
      <c r="D41" s="52"/>
      <c r="E41" s="52"/>
      <c r="F41" s="51"/>
      <c r="G41" s="51"/>
      <c r="H41" s="119"/>
      <c r="I41" s="75"/>
      <c r="J41" s="75"/>
      <c r="K41" s="75"/>
      <c r="L41" s="75"/>
      <c r="M41" s="75"/>
      <c r="N41" s="75"/>
      <c r="O41" s="197"/>
      <c r="P41" s="197"/>
      <c r="Q41" s="197"/>
      <c r="R41" s="197"/>
      <c r="S41" s="75"/>
      <c r="T41" s="75"/>
      <c r="U41" s="197"/>
      <c r="V41" s="197"/>
      <c r="W41" s="197"/>
      <c r="X41" s="197"/>
      <c r="Y41" s="75"/>
      <c r="Z41" s="75"/>
      <c r="AA41" s="197"/>
      <c r="AB41" s="197"/>
      <c r="AC41" s="197"/>
      <c r="AD41" s="197"/>
      <c r="AE41" s="75"/>
      <c r="AF41" s="75"/>
      <c r="AG41" s="197"/>
      <c r="AH41" s="197"/>
      <c r="AI41" s="197"/>
      <c r="AJ41" s="197"/>
      <c r="AK41" s="75"/>
      <c r="AL41" s="75"/>
      <c r="AM41" s="197"/>
      <c r="AN41" s="197"/>
      <c r="AO41" s="197"/>
      <c r="AP41" s="197"/>
      <c r="AQ41" s="75"/>
      <c r="AR41" s="75"/>
      <c r="AS41" s="197"/>
      <c r="AT41" s="197"/>
      <c r="AU41" s="197"/>
      <c r="AV41" s="197"/>
      <c r="AW41" s="75"/>
      <c r="AX41" s="75"/>
      <c r="AY41" s="197"/>
      <c r="AZ41" s="197"/>
      <c r="BA41" s="197"/>
      <c r="BB41" s="197"/>
      <c r="BC41" s="75"/>
      <c r="BD41" s="75"/>
      <c r="BE41" s="197"/>
      <c r="BF41" s="197"/>
      <c r="BG41" s="197"/>
      <c r="BH41" s="197"/>
      <c r="BI41" s="75"/>
      <c r="BJ41" s="75"/>
      <c r="BK41" s="197"/>
      <c r="BL41" s="197"/>
      <c r="BM41" s="197"/>
      <c r="BN41" s="197"/>
      <c r="BO41" s="75"/>
      <c r="BP41" s="75"/>
      <c r="BQ41" s="197"/>
      <c r="BR41" s="197"/>
      <c r="BS41" s="197"/>
      <c r="BT41" s="197"/>
      <c r="BU41" s="75"/>
      <c r="BV41" s="75"/>
      <c r="BW41" s="197"/>
      <c r="BX41" s="197"/>
      <c r="BY41" s="197"/>
      <c r="BZ41" s="197"/>
      <c r="CA41" s="75"/>
      <c r="CB41" s="75"/>
      <c r="CC41" s="197"/>
      <c r="CD41" s="197"/>
      <c r="CE41" s="197"/>
      <c r="CF41" s="197"/>
      <c r="CG41" s="75"/>
      <c r="CH41" s="75"/>
      <c r="CI41" s="197"/>
      <c r="CJ41" s="197"/>
      <c r="CK41" s="197"/>
      <c r="CL41" s="197"/>
      <c r="CM41" s="75"/>
      <c r="CN41" s="75"/>
      <c r="CO41" s="75"/>
      <c r="CP41" s="75"/>
      <c r="CQ41" s="75"/>
      <c r="CR41" s="75"/>
      <c r="CS41" s="75"/>
      <c r="CT41" s="53"/>
      <c r="CU41" s="51"/>
      <c r="CV41" s="51"/>
      <c r="CW41" s="51"/>
      <c r="CX41" s="51"/>
      <c r="CY41" s="51"/>
      <c r="CZ41" s="51"/>
      <c r="DA41" s="51"/>
      <c r="DB41" s="51"/>
      <c r="DC41" s="51"/>
      <c r="DD41" s="51"/>
      <c r="DE41" s="51"/>
      <c r="DF41" s="51"/>
      <c r="DG41" s="79"/>
    </row>
    <row r="42" spans="1:111" s="65" customFormat="1" ht="6" customHeight="1" x14ac:dyDescent="0.2">
      <c r="A42" s="51"/>
      <c r="B42" s="90"/>
      <c r="C42" s="94"/>
      <c r="D42" s="52"/>
      <c r="E42" s="52"/>
      <c r="F42" s="51"/>
      <c r="G42" s="51"/>
      <c r="H42" s="119"/>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53"/>
      <c r="CU42" s="51"/>
      <c r="CV42" s="51"/>
      <c r="CW42" s="51"/>
      <c r="CX42" s="51"/>
      <c r="CY42" s="51"/>
      <c r="CZ42" s="51"/>
      <c r="DA42" s="51"/>
      <c r="DB42" s="51"/>
      <c r="DC42" s="51"/>
      <c r="DD42" s="51"/>
      <c r="DE42" s="51"/>
      <c r="DF42" s="51"/>
      <c r="DG42" s="79"/>
    </row>
    <row r="43" spans="1:111" s="65" customFormat="1" ht="6" customHeight="1" x14ac:dyDescent="0.2">
      <c r="A43" s="51"/>
      <c r="B43" s="90"/>
      <c r="C43" s="94"/>
      <c r="D43" s="52"/>
      <c r="E43" s="52"/>
      <c r="F43" s="51"/>
      <c r="G43" s="51"/>
      <c r="H43" s="119"/>
      <c r="I43" s="75"/>
      <c r="J43" s="75"/>
      <c r="K43" s="75"/>
      <c r="L43" s="197" t="s">
        <v>29</v>
      </c>
      <c r="M43" s="197"/>
      <c r="N43" s="197"/>
      <c r="O43" s="197"/>
      <c r="P43" s="75"/>
      <c r="Q43" s="75"/>
      <c r="R43" s="197"/>
      <c r="S43" s="197"/>
      <c r="T43" s="197"/>
      <c r="U43" s="197"/>
      <c r="V43" s="75"/>
      <c r="W43" s="75"/>
      <c r="X43" s="197"/>
      <c r="Y43" s="197"/>
      <c r="Z43" s="197"/>
      <c r="AA43" s="197"/>
      <c r="AB43" s="75"/>
      <c r="AC43" s="75"/>
      <c r="AD43" s="197" t="s">
        <v>4</v>
      </c>
      <c r="AE43" s="197"/>
      <c r="AF43" s="197"/>
      <c r="AG43" s="197"/>
      <c r="AH43" s="75"/>
      <c r="AI43" s="75"/>
      <c r="AJ43" s="197" t="s">
        <v>26</v>
      </c>
      <c r="AK43" s="197"/>
      <c r="AL43" s="197"/>
      <c r="AM43" s="197"/>
      <c r="AN43" s="75"/>
      <c r="AO43" s="75"/>
      <c r="AP43" s="197"/>
      <c r="AQ43" s="197"/>
      <c r="AR43" s="197"/>
      <c r="AS43" s="197"/>
      <c r="AT43" s="75"/>
      <c r="AU43" s="75"/>
      <c r="AV43" s="197"/>
      <c r="AW43" s="197"/>
      <c r="AX43" s="197"/>
      <c r="AY43" s="197"/>
      <c r="AZ43" s="75"/>
      <c r="BA43" s="75"/>
      <c r="BB43" s="197"/>
      <c r="BC43" s="197"/>
      <c r="BD43" s="197"/>
      <c r="BE43" s="197"/>
      <c r="BF43" s="75"/>
      <c r="BG43" s="75"/>
      <c r="BH43" s="197"/>
      <c r="BI43" s="197"/>
      <c r="BJ43" s="197"/>
      <c r="BK43" s="197"/>
      <c r="BL43" s="75"/>
      <c r="BM43" s="75"/>
      <c r="BN43" s="197"/>
      <c r="BO43" s="197"/>
      <c r="BP43" s="197"/>
      <c r="BQ43" s="197"/>
      <c r="BR43" s="75"/>
      <c r="BS43" s="75"/>
      <c r="BT43" s="197"/>
      <c r="BU43" s="197"/>
      <c r="BV43" s="197"/>
      <c r="BW43" s="197"/>
      <c r="BX43" s="75"/>
      <c r="BY43" s="75"/>
      <c r="BZ43" s="197"/>
      <c r="CA43" s="197"/>
      <c r="CB43" s="197"/>
      <c r="CC43" s="197"/>
      <c r="CD43" s="75"/>
      <c r="CE43" s="75"/>
      <c r="CF43" s="197"/>
      <c r="CG43" s="197"/>
      <c r="CH43" s="197"/>
      <c r="CI43" s="197"/>
      <c r="CJ43" s="75"/>
      <c r="CK43" s="75"/>
      <c r="CL43" s="197"/>
      <c r="CM43" s="197"/>
      <c r="CN43" s="197"/>
      <c r="CO43" s="197"/>
      <c r="CP43" s="75"/>
      <c r="CQ43" s="75"/>
      <c r="CR43" s="75"/>
      <c r="CS43" s="75"/>
      <c r="CT43" s="53"/>
      <c r="CU43" s="51"/>
      <c r="CV43" s="51"/>
      <c r="CW43" s="51"/>
      <c r="CX43" s="51"/>
      <c r="CY43" s="51"/>
      <c r="CZ43" s="51"/>
      <c r="DA43" s="51"/>
      <c r="DB43" s="51"/>
      <c r="DC43" s="51"/>
      <c r="DD43" s="51"/>
      <c r="DE43" s="51"/>
      <c r="DF43" s="51"/>
      <c r="DG43" s="79"/>
    </row>
    <row r="44" spans="1:111" s="65" customFormat="1" ht="6" customHeight="1" x14ac:dyDescent="0.2">
      <c r="A44" s="51"/>
      <c r="B44" s="51"/>
      <c r="C44" s="51"/>
      <c r="D44" s="52"/>
      <c r="E44" s="52"/>
      <c r="F44" s="51"/>
      <c r="G44" s="51"/>
      <c r="H44" s="75"/>
      <c r="I44" s="75"/>
      <c r="J44" s="75"/>
      <c r="K44" s="75"/>
      <c r="L44" s="197"/>
      <c r="M44" s="197"/>
      <c r="N44" s="197"/>
      <c r="O44" s="197"/>
      <c r="P44" s="75"/>
      <c r="Q44" s="75"/>
      <c r="R44" s="197"/>
      <c r="S44" s="197"/>
      <c r="T44" s="197"/>
      <c r="U44" s="197"/>
      <c r="V44" s="75"/>
      <c r="W44" s="75"/>
      <c r="X44" s="197"/>
      <c r="Y44" s="197"/>
      <c r="Z44" s="197"/>
      <c r="AA44" s="197"/>
      <c r="AB44" s="75"/>
      <c r="AC44" s="75"/>
      <c r="AD44" s="197"/>
      <c r="AE44" s="197"/>
      <c r="AF44" s="197"/>
      <c r="AG44" s="197"/>
      <c r="AH44" s="75"/>
      <c r="AI44" s="75"/>
      <c r="AJ44" s="197"/>
      <c r="AK44" s="197"/>
      <c r="AL44" s="197"/>
      <c r="AM44" s="197"/>
      <c r="AN44" s="75"/>
      <c r="AO44" s="75"/>
      <c r="AP44" s="197"/>
      <c r="AQ44" s="197"/>
      <c r="AR44" s="197"/>
      <c r="AS44" s="197"/>
      <c r="AT44" s="75"/>
      <c r="AU44" s="75"/>
      <c r="AV44" s="197"/>
      <c r="AW44" s="197"/>
      <c r="AX44" s="197"/>
      <c r="AY44" s="197"/>
      <c r="AZ44" s="75"/>
      <c r="BA44" s="75"/>
      <c r="BB44" s="197"/>
      <c r="BC44" s="197"/>
      <c r="BD44" s="197"/>
      <c r="BE44" s="197"/>
      <c r="BF44" s="75"/>
      <c r="BG44" s="75"/>
      <c r="BH44" s="197"/>
      <c r="BI44" s="197"/>
      <c r="BJ44" s="197"/>
      <c r="BK44" s="197"/>
      <c r="BL44" s="75"/>
      <c r="BM44" s="75"/>
      <c r="BN44" s="197"/>
      <c r="BO44" s="197"/>
      <c r="BP44" s="197"/>
      <c r="BQ44" s="197"/>
      <c r="BR44" s="75"/>
      <c r="BS44" s="75"/>
      <c r="BT44" s="197"/>
      <c r="BU44" s="197"/>
      <c r="BV44" s="197"/>
      <c r="BW44" s="197"/>
      <c r="BX44" s="75"/>
      <c r="BY44" s="75"/>
      <c r="BZ44" s="197"/>
      <c r="CA44" s="197"/>
      <c r="CB44" s="197"/>
      <c r="CC44" s="197"/>
      <c r="CD44" s="75"/>
      <c r="CE44" s="75"/>
      <c r="CF44" s="197"/>
      <c r="CG44" s="197"/>
      <c r="CH44" s="197"/>
      <c r="CI44" s="197"/>
      <c r="CJ44" s="75"/>
      <c r="CK44" s="75"/>
      <c r="CL44" s="197"/>
      <c r="CM44" s="197"/>
      <c r="CN44" s="197"/>
      <c r="CO44" s="197"/>
      <c r="CP44" s="75"/>
      <c r="CQ44" s="75"/>
      <c r="CR44" s="75"/>
      <c r="CS44" s="75"/>
      <c r="CT44" s="53"/>
      <c r="CU44" s="51"/>
      <c r="CV44" s="51"/>
      <c r="CW44" s="51"/>
      <c r="CX44" s="51"/>
      <c r="CY44" s="51"/>
      <c r="CZ44" s="51"/>
      <c r="DA44" s="51"/>
      <c r="DB44" s="51"/>
      <c r="DC44" s="51"/>
      <c r="DD44" s="51"/>
      <c r="DE44" s="51"/>
      <c r="DF44" s="51"/>
      <c r="DG44" s="79"/>
    </row>
    <row r="45" spans="1:111" s="65" customFormat="1" ht="6" customHeight="1" x14ac:dyDescent="0.2">
      <c r="A45" s="51"/>
      <c r="B45" s="51"/>
      <c r="C45" s="51"/>
      <c r="D45" s="52"/>
      <c r="E45" s="52"/>
      <c r="F45" s="51"/>
      <c r="G45" s="51"/>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53"/>
      <c r="CU45" s="51"/>
      <c r="CV45" s="51"/>
      <c r="CW45" s="51"/>
      <c r="CX45" s="51"/>
      <c r="CY45" s="51"/>
      <c r="CZ45" s="51"/>
      <c r="DA45" s="51"/>
      <c r="DB45" s="51"/>
      <c r="DC45" s="51"/>
      <c r="DD45" s="51"/>
      <c r="DE45" s="51"/>
      <c r="DF45" s="51"/>
      <c r="DG45" s="79"/>
    </row>
    <row r="46" spans="1:111" s="65" customFormat="1" ht="6" customHeight="1" x14ac:dyDescent="0.2">
      <c r="A46" s="51"/>
      <c r="B46" s="51"/>
      <c r="C46" s="51"/>
      <c r="D46" s="52"/>
      <c r="E46" s="52"/>
      <c r="F46" s="51"/>
      <c r="G46" s="51"/>
      <c r="H46" s="75"/>
      <c r="I46" s="125"/>
      <c r="J46" s="125"/>
      <c r="K46" s="125"/>
      <c r="L46" s="125"/>
      <c r="M46" s="75"/>
      <c r="N46" s="75"/>
      <c r="O46" s="125"/>
      <c r="P46" s="125"/>
      <c r="Q46" s="125"/>
      <c r="R46" s="125"/>
      <c r="S46" s="75"/>
      <c r="T46" s="75"/>
      <c r="U46" s="125"/>
      <c r="V46" s="125"/>
      <c r="W46" s="125"/>
      <c r="X46" s="125"/>
      <c r="Y46" s="75"/>
      <c r="Z46" s="75"/>
      <c r="AA46" s="125"/>
      <c r="AB46" s="125"/>
      <c r="AC46" s="125"/>
      <c r="AD46" s="125"/>
      <c r="AE46" s="75"/>
      <c r="AF46" s="75"/>
      <c r="AG46" s="125"/>
      <c r="AH46" s="125"/>
      <c r="AI46" s="125"/>
      <c r="AJ46" s="125"/>
      <c r="AK46" s="75"/>
      <c r="AL46" s="75"/>
      <c r="AM46" s="125"/>
      <c r="AN46" s="125"/>
      <c r="AO46" s="125"/>
      <c r="AP46" s="125"/>
      <c r="AQ46" s="75"/>
      <c r="AR46" s="75"/>
      <c r="AS46" s="125"/>
      <c r="AT46" s="125"/>
      <c r="AU46" s="125"/>
      <c r="AV46" s="125"/>
      <c r="AW46" s="75"/>
      <c r="AX46" s="75"/>
      <c r="AY46" s="125"/>
      <c r="AZ46" s="125"/>
      <c r="BA46" s="125"/>
      <c r="BB46" s="125"/>
      <c r="BC46" s="75"/>
      <c r="BD46" s="75"/>
      <c r="BE46" s="125"/>
      <c r="BF46" s="125"/>
      <c r="BG46" s="125"/>
      <c r="BH46" s="125"/>
      <c r="BI46" s="75"/>
      <c r="BJ46" s="75"/>
      <c r="BK46" s="125"/>
      <c r="BL46" s="125"/>
      <c r="BM46" s="125"/>
      <c r="BN46" s="125"/>
      <c r="BO46" s="75"/>
      <c r="BP46" s="75"/>
      <c r="BQ46" s="125"/>
      <c r="BR46" s="125"/>
      <c r="BS46" s="125"/>
      <c r="BT46" s="125"/>
      <c r="BU46" s="75"/>
      <c r="BV46" s="75"/>
      <c r="BW46" s="125"/>
      <c r="BX46" s="125"/>
      <c r="BY46" s="125"/>
      <c r="BZ46" s="125"/>
      <c r="CA46" s="75"/>
      <c r="CB46" s="75"/>
      <c r="CC46" s="125"/>
      <c r="CD46" s="125"/>
      <c r="CE46" s="125"/>
      <c r="CF46" s="125"/>
      <c r="CG46" s="75"/>
      <c r="CH46" s="75"/>
      <c r="CI46" s="125"/>
      <c r="CJ46" s="125"/>
      <c r="CK46" s="125"/>
      <c r="CL46" s="125"/>
      <c r="CM46" s="75"/>
      <c r="CN46" s="75"/>
      <c r="CO46" s="125"/>
      <c r="CP46" s="125"/>
      <c r="CQ46" s="125"/>
      <c r="CR46" s="125"/>
      <c r="CS46" s="75"/>
      <c r="CT46" s="53"/>
      <c r="CU46" s="51"/>
      <c r="CV46" s="51"/>
      <c r="CW46" s="51"/>
      <c r="CX46" s="51"/>
      <c r="CY46" s="51"/>
      <c r="CZ46" s="51"/>
      <c r="DA46" s="51"/>
      <c r="DB46" s="51"/>
      <c r="DC46" s="51"/>
      <c r="DD46" s="51"/>
      <c r="DE46" s="51"/>
      <c r="DF46" s="51"/>
      <c r="DG46" s="80"/>
    </row>
    <row r="47" spans="1:111" s="65" customFormat="1" x14ac:dyDescent="0.2">
      <c r="A47" s="51"/>
      <c r="B47" s="47"/>
      <c r="C47" s="47"/>
      <c r="D47" s="48"/>
      <c r="E47" s="49"/>
      <c r="F47" s="191" t="s">
        <v>20</v>
      </c>
      <c r="G47" s="198"/>
      <c r="H47" s="195">
        <v>1</v>
      </c>
      <c r="I47" s="196"/>
      <c r="J47" s="196"/>
      <c r="K47" s="196"/>
      <c r="L47" s="196"/>
      <c r="M47" s="196"/>
      <c r="N47" s="195">
        <v>2</v>
      </c>
      <c r="O47" s="196"/>
      <c r="P47" s="196"/>
      <c r="Q47" s="196"/>
      <c r="R47" s="196"/>
      <c r="S47" s="196"/>
      <c r="T47" s="195">
        <v>3</v>
      </c>
      <c r="U47" s="196"/>
      <c r="V47" s="196"/>
      <c r="W47" s="196"/>
      <c r="X47" s="196"/>
      <c r="Y47" s="196"/>
      <c r="Z47" s="195">
        <v>4</v>
      </c>
      <c r="AA47" s="196"/>
      <c r="AB47" s="196"/>
      <c r="AC47" s="196"/>
      <c r="AD47" s="196"/>
      <c r="AE47" s="196"/>
      <c r="AF47" s="195">
        <v>5</v>
      </c>
      <c r="AG47" s="196"/>
      <c r="AH47" s="196"/>
      <c r="AI47" s="196"/>
      <c r="AJ47" s="196"/>
      <c r="AK47" s="196"/>
      <c r="AL47" s="195">
        <v>6</v>
      </c>
      <c r="AM47" s="196"/>
      <c r="AN47" s="196"/>
      <c r="AO47" s="196"/>
      <c r="AP47" s="196"/>
      <c r="AQ47" s="196"/>
      <c r="AR47" s="195">
        <v>7</v>
      </c>
      <c r="AS47" s="196"/>
      <c r="AT47" s="196"/>
      <c r="AU47" s="196"/>
      <c r="AV47" s="196"/>
      <c r="AW47" s="196"/>
      <c r="AX47" s="195">
        <v>8</v>
      </c>
      <c r="AY47" s="196"/>
      <c r="AZ47" s="196"/>
      <c r="BA47" s="196"/>
      <c r="BB47" s="196"/>
      <c r="BC47" s="196"/>
      <c r="BD47" s="195">
        <v>9</v>
      </c>
      <c r="BE47" s="196"/>
      <c r="BF47" s="196"/>
      <c r="BG47" s="196"/>
      <c r="BH47" s="196"/>
      <c r="BI47" s="196"/>
      <c r="BJ47" s="195">
        <v>10</v>
      </c>
      <c r="BK47" s="196"/>
      <c r="BL47" s="196"/>
      <c r="BM47" s="196"/>
      <c r="BN47" s="196"/>
      <c r="BO47" s="196"/>
      <c r="BP47" s="195">
        <v>11</v>
      </c>
      <c r="BQ47" s="196"/>
      <c r="BR47" s="196"/>
      <c r="BS47" s="196"/>
      <c r="BT47" s="196"/>
      <c r="BU47" s="196"/>
      <c r="BV47" s="195">
        <v>12</v>
      </c>
      <c r="BW47" s="196"/>
      <c r="BX47" s="196"/>
      <c r="BY47" s="196"/>
      <c r="BZ47" s="196"/>
      <c r="CA47" s="196"/>
      <c r="CB47" s="195">
        <v>13</v>
      </c>
      <c r="CC47" s="196"/>
      <c r="CD47" s="196"/>
      <c r="CE47" s="196"/>
      <c r="CF47" s="196"/>
      <c r="CG47" s="196"/>
      <c r="CH47" s="195">
        <v>14</v>
      </c>
      <c r="CI47" s="196"/>
      <c r="CJ47" s="196"/>
      <c r="CK47" s="196"/>
      <c r="CL47" s="196"/>
      <c r="CM47" s="196"/>
      <c r="CN47" s="195">
        <v>15</v>
      </c>
      <c r="CO47" s="196"/>
      <c r="CP47" s="196"/>
      <c r="CQ47" s="196"/>
      <c r="CR47" s="196"/>
      <c r="CS47" s="196"/>
      <c r="CT47" s="51"/>
      <c r="CU47" s="51"/>
      <c r="CV47" s="51"/>
      <c r="CW47" s="51"/>
      <c r="CX47" s="51"/>
      <c r="CY47" s="51"/>
      <c r="CZ47" s="51"/>
      <c r="DA47" s="51"/>
      <c r="DB47" s="51"/>
      <c r="DC47" s="51"/>
      <c r="DD47" s="51"/>
      <c r="DE47" s="51"/>
      <c r="DF47" s="51"/>
      <c r="DG47" s="81"/>
    </row>
    <row r="48" spans="1:111" s="65" customFormat="1" ht="22.5" customHeight="1" x14ac:dyDescent="0.2">
      <c r="A48" s="51"/>
      <c r="B48" s="47"/>
      <c r="C48" s="47"/>
      <c r="D48" s="48"/>
      <c r="E48" s="50"/>
      <c r="F48" s="191" t="s">
        <v>23</v>
      </c>
      <c r="G48" s="192"/>
      <c r="H48" s="161" t="s">
        <v>0</v>
      </c>
      <c r="I48" s="162"/>
      <c r="J48" s="162"/>
      <c r="K48" s="162"/>
      <c r="L48" s="162"/>
      <c r="M48" s="163"/>
      <c r="N48" s="161" t="s">
        <v>4</v>
      </c>
      <c r="O48" s="162"/>
      <c r="P48" s="162"/>
      <c r="Q48" s="162"/>
      <c r="R48" s="162"/>
      <c r="S48" s="163"/>
      <c r="T48" s="161" t="s">
        <v>0</v>
      </c>
      <c r="U48" s="162"/>
      <c r="V48" s="162"/>
      <c r="W48" s="162"/>
      <c r="X48" s="162"/>
      <c r="Y48" s="163"/>
      <c r="Z48" s="161" t="s">
        <v>0</v>
      </c>
      <c r="AA48" s="162"/>
      <c r="AB48" s="162"/>
      <c r="AC48" s="162"/>
      <c r="AD48" s="162"/>
      <c r="AE48" s="163"/>
      <c r="AF48" s="161" t="s">
        <v>0</v>
      </c>
      <c r="AG48" s="162"/>
      <c r="AH48" s="162"/>
      <c r="AI48" s="162"/>
      <c r="AJ48" s="162"/>
      <c r="AK48" s="163"/>
      <c r="AL48" s="161" t="s">
        <v>0</v>
      </c>
      <c r="AM48" s="162"/>
      <c r="AN48" s="162"/>
      <c r="AO48" s="162"/>
      <c r="AP48" s="162"/>
      <c r="AQ48" s="163"/>
      <c r="AR48" s="161" t="s">
        <v>0</v>
      </c>
      <c r="AS48" s="162"/>
      <c r="AT48" s="162"/>
      <c r="AU48" s="162"/>
      <c r="AV48" s="162"/>
      <c r="AW48" s="163"/>
      <c r="AX48" s="161"/>
      <c r="AY48" s="162"/>
      <c r="AZ48" s="162"/>
      <c r="BA48" s="162"/>
      <c r="BB48" s="162"/>
      <c r="BC48" s="163"/>
      <c r="BD48" s="161"/>
      <c r="BE48" s="162"/>
      <c r="BF48" s="162"/>
      <c r="BG48" s="162"/>
      <c r="BH48" s="162"/>
      <c r="BI48" s="163"/>
      <c r="BJ48" s="161"/>
      <c r="BK48" s="162"/>
      <c r="BL48" s="162"/>
      <c r="BM48" s="162"/>
      <c r="BN48" s="162"/>
      <c r="BO48" s="163"/>
      <c r="BP48" s="161"/>
      <c r="BQ48" s="162"/>
      <c r="BR48" s="162"/>
      <c r="BS48" s="162"/>
      <c r="BT48" s="162"/>
      <c r="BU48" s="163"/>
      <c r="BV48" s="161"/>
      <c r="BW48" s="162"/>
      <c r="BX48" s="162"/>
      <c r="BY48" s="162"/>
      <c r="BZ48" s="162"/>
      <c r="CA48" s="163"/>
      <c r="CB48" s="161"/>
      <c r="CC48" s="162"/>
      <c r="CD48" s="162"/>
      <c r="CE48" s="162"/>
      <c r="CF48" s="162"/>
      <c r="CG48" s="163"/>
      <c r="CH48" s="161"/>
      <c r="CI48" s="162"/>
      <c r="CJ48" s="162"/>
      <c r="CK48" s="162"/>
      <c r="CL48" s="162"/>
      <c r="CM48" s="163"/>
      <c r="CN48" s="190"/>
      <c r="CO48" s="190"/>
      <c r="CP48" s="190"/>
      <c r="CQ48" s="190"/>
      <c r="CR48" s="190"/>
      <c r="CS48" s="190"/>
      <c r="CT48" s="155" t="s">
        <v>21</v>
      </c>
      <c r="CU48" s="201"/>
      <c r="CV48" s="201"/>
      <c r="CW48" s="201"/>
      <c r="CX48" s="201"/>
      <c r="CY48" s="201"/>
      <c r="CZ48" s="201"/>
      <c r="DA48" s="201"/>
      <c r="DB48" s="201"/>
      <c r="DC48" s="201"/>
      <c r="DD48" s="201"/>
      <c r="DE48" s="202"/>
      <c r="DF48" s="51"/>
      <c r="DG48" s="82"/>
    </row>
    <row r="49" spans="1:111" ht="83.25" customHeight="1" x14ac:dyDescent="0.2">
      <c r="A49" s="17"/>
      <c r="B49" s="153" t="s">
        <v>19</v>
      </c>
      <c r="C49" s="153" t="s">
        <v>30</v>
      </c>
      <c r="D49" s="193" t="s">
        <v>2</v>
      </c>
      <c r="E49" s="193" t="s">
        <v>10</v>
      </c>
      <c r="F49" s="95"/>
      <c r="G49" s="110" t="s">
        <v>52</v>
      </c>
      <c r="H49" s="167" t="s">
        <v>72</v>
      </c>
      <c r="I49" s="168"/>
      <c r="J49" s="168"/>
      <c r="K49" s="168"/>
      <c r="L49" s="168"/>
      <c r="M49" s="169"/>
      <c r="N49" s="167" t="s">
        <v>74</v>
      </c>
      <c r="O49" s="168"/>
      <c r="P49" s="168"/>
      <c r="Q49" s="168"/>
      <c r="R49" s="168"/>
      <c r="S49" s="169"/>
      <c r="T49" s="167" t="s">
        <v>73</v>
      </c>
      <c r="U49" s="168"/>
      <c r="V49" s="168"/>
      <c r="W49" s="168"/>
      <c r="X49" s="168"/>
      <c r="Y49" s="169"/>
      <c r="Z49" s="167" t="s">
        <v>77</v>
      </c>
      <c r="AA49" s="168"/>
      <c r="AB49" s="168"/>
      <c r="AC49" s="168"/>
      <c r="AD49" s="168"/>
      <c r="AE49" s="169"/>
      <c r="AF49" s="167" t="s">
        <v>75</v>
      </c>
      <c r="AG49" s="168"/>
      <c r="AH49" s="168"/>
      <c r="AI49" s="168"/>
      <c r="AJ49" s="168"/>
      <c r="AK49" s="169"/>
      <c r="AL49" s="167" t="s">
        <v>76</v>
      </c>
      <c r="AM49" s="168"/>
      <c r="AN49" s="168"/>
      <c r="AO49" s="168"/>
      <c r="AP49" s="168"/>
      <c r="AQ49" s="169"/>
      <c r="AR49" s="167" t="s">
        <v>82</v>
      </c>
      <c r="AS49" s="168"/>
      <c r="AT49" s="168"/>
      <c r="AU49" s="168"/>
      <c r="AV49" s="168"/>
      <c r="AW49" s="169"/>
      <c r="AX49" s="167"/>
      <c r="AY49" s="168"/>
      <c r="AZ49" s="168"/>
      <c r="BA49" s="168"/>
      <c r="BB49" s="168"/>
      <c r="BC49" s="169"/>
      <c r="BD49" s="167"/>
      <c r="BE49" s="168"/>
      <c r="BF49" s="168"/>
      <c r="BG49" s="168"/>
      <c r="BH49" s="168"/>
      <c r="BI49" s="169"/>
      <c r="BJ49" s="167"/>
      <c r="BK49" s="168"/>
      <c r="BL49" s="168"/>
      <c r="BM49" s="168"/>
      <c r="BN49" s="168"/>
      <c r="BO49" s="169"/>
      <c r="BP49" s="167"/>
      <c r="BQ49" s="168"/>
      <c r="BR49" s="168"/>
      <c r="BS49" s="168"/>
      <c r="BT49" s="168"/>
      <c r="BU49" s="169"/>
      <c r="BV49" s="167"/>
      <c r="BW49" s="168"/>
      <c r="BX49" s="168"/>
      <c r="BY49" s="168"/>
      <c r="BZ49" s="168"/>
      <c r="CA49" s="169"/>
      <c r="CB49" s="167"/>
      <c r="CC49" s="168"/>
      <c r="CD49" s="168"/>
      <c r="CE49" s="168"/>
      <c r="CF49" s="168"/>
      <c r="CG49" s="169"/>
      <c r="CH49" s="167"/>
      <c r="CI49" s="168"/>
      <c r="CJ49" s="168"/>
      <c r="CK49" s="168"/>
      <c r="CL49" s="168"/>
      <c r="CM49" s="169"/>
      <c r="CN49" s="167"/>
      <c r="CO49" s="168"/>
      <c r="CP49" s="168"/>
      <c r="CQ49" s="168"/>
      <c r="CR49" s="168"/>
      <c r="CS49" s="169"/>
      <c r="CT49" s="212" t="s">
        <v>22</v>
      </c>
      <c r="CU49" s="212" t="s">
        <v>69</v>
      </c>
      <c r="CV49" s="212"/>
      <c r="CW49" s="212"/>
      <c r="CX49" s="212"/>
      <c r="CY49" s="212"/>
      <c r="CZ49" s="104"/>
      <c r="DA49" s="105"/>
      <c r="DB49" s="105"/>
      <c r="DC49" s="105"/>
      <c r="DD49" s="105"/>
      <c r="DE49" s="106"/>
      <c r="DF49" s="17"/>
      <c r="DG49" s="206" t="s">
        <v>44</v>
      </c>
    </row>
    <row r="50" spans="1:111" ht="83.25" customHeight="1" x14ac:dyDescent="0.2">
      <c r="A50" s="17"/>
      <c r="B50" s="154"/>
      <c r="C50" s="154"/>
      <c r="D50" s="194"/>
      <c r="E50" s="194"/>
      <c r="F50" s="101" t="s">
        <v>51</v>
      </c>
      <c r="G50" s="103"/>
      <c r="H50" s="170"/>
      <c r="I50" s="171"/>
      <c r="J50" s="171"/>
      <c r="K50" s="171"/>
      <c r="L50" s="171"/>
      <c r="M50" s="172"/>
      <c r="N50" s="170"/>
      <c r="O50" s="171"/>
      <c r="P50" s="171"/>
      <c r="Q50" s="171"/>
      <c r="R50" s="171"/>
      <c r="S50" s="172"/>
      <c r="T50" s="170"/>
      <c r="U50" s="171"/>
      <c r="V50" s="171"/>
      <c r="W50" s="171"/>
      <c r="X50" s="171"/>
      <c r="Y50" s="172"/>
      <c r="Z50" s="170"/>
      <c r="AA50" s="171"/>
      <c r="AB50" s="171"/>
      <c r="AC50" s="171"/>
      <c r="AD50" s="171"/>
      <c r="AE50" s="172"/>
      <c r="AF50" s="170"/>
      <c r="AG50" s="171"/>
      <c r="AH50" s="171"/>
      <c r="AI50" s="171"/>
      <c r="AJ50" s="171"/>
      <c r="AK50" s="172"/>
      <c r="AL50" s="170"/>
      <c r="AM50" s="171"/>
      <c r="AN50" s="171"/>
      <c r="AO50" s="171"/>
      <c r="AP50" s="171"/>
      <c r="AQ50" s="172"/>
      <c r="AR50" s="170"/>
      <c r="AS50" s="171"/>
      <c r="AT50" s="171"/>
      <c r="AU50" s="171"/>
      <c r="AV50" s="171"/>
      <c r="AW50" s="172"/>
      <c r="AX50" s="170"/>
      <c r="AY50" s="171"/>
      <c r="AZ50" s="171"/>
      <c r="BA50" s="171"/>
      <c r="BB50" s="171"/>
      <c r="BC50" s="172"/>
      <c r="BD50" s="170"/>
      <c r="BE50" s="171"/>
      <c r="BF50" s="171"/>
      <c r="BG50" s="171"/>
      <c r="BH50" s="171"/>
      <c r="BI50" s="172"/>
      <c r="BJ50" s="170"/>
      <c r="BK50" s="171"/>
      <c r="BL50" s="171"/>
      <c r="BM50" s="171"/>
      <c r="BN50" s="171"/>
      <c r="BO50" s="172"/>
      <c r="BP50" s="170"/>
      <c r="BQ50" s="171"/>
      <c r="BR50" s="171"/>
      <c r="BS50" s="171"/>
      <c r="BT50" s="171"/>
      <c r="BU50" s="172"/>
      <c r="BV50" s="170"/>
      <c r="BW50" s="171"/>
      <c r="BX50" s="171"/>
      <c r="BY50" s="171"/>
      <c r="BZ50" s="171"/>
      <c r="CA50" s="172"/>
      <c r="CB50" s="170"/>
      <c r="CC50" s="171"/>
      <c r="CD50" s="171"/>
      <c r="CE50" s="171"/>
      <c r="CF50" s="171"/>
      <c r="CG50" s="172"/>
      <c r="CH50" s="170"/>
      <c r="CI50" s="171"/>
      <c r="CJ50" s="171"/>
      <c r="CK50" s="171"/>
      <c r="CL50" s="171"/>
      <c r="CM50" s="172"/>
      <c r="CN50" s="170"/>
      <c r="CO50" s="171"/>
      <c r="CP50" s="171"/>
      <c r="CQ50" s="171"/>
      <c r="CR50" s="171"/>
      <c r="CS50" s="172"/>
      <c r="CT50" s="213"/>
      <c r="CU50" s="213"/>
      <c r="CV50" s="213"/>
      <c r="CW50" s="213"/>
      <c r="CX50" s="213"/>
      <c r="CY50" s="213"/>
      <c r="CZ50" s="107">
        <v>0</v>
      </c>
      <c r="DA50" s="108">
        <v>1</v>
      </c>
      <c r="DB50" s="108">
        <v>2</v>
      </c>
      <c r="DC50" s="108">
        <v>3</v>
      </c>
      <c r="DD50" s="108">
        <v>4</v>
      </c>
      <c r="DE50" s="109">
        <v>5</v>
      </c>
      <c r="DF50" s="17"/>
      <c r="DG50" s="207"/>
    </row>
    <row r="51" spans="1:111" s="65" customFormat="1" ht="23.25" customHeight="1" x14ac:dyDescent="0.2">
      <c r="A51" s="51"/>
      <c r="B51" s="31">
        <v>1</v>
      </c>
      <c r="C51" s="30">
        <f t="shared" ref="C51:C60" si="0">MAX($H69:$CS69)</f>
        <v>9</v>
      </c>
      <c r="D51" s="39">
        <f t="shared" ref="D51:D60" si="1">IF(ISNUMBER($E51), ($E51/SUM($E$51:$E$60))*100, "")</f>
        <v>11.627906976744185</v>
      </c>
      <c r="E51" s="42">
        <v>5</v>
      </c>
      <c r="F51" s="159" t="s">
        <v>62</v>
      </c>
      <c r="G51" s="160"/>
      <c r="H51" s="150" t="s">
        <v>28</v>
      </c>
      <c r="I51" s="151"/>
      <c r="J51" s="151"/>
      <c r="K51" s="151"/>
      <c r="L51" s="151"/>
      <c r="M51" s="152"/>
      <c r="N51" s="150" t="s">
        <v>28</v>
      </c>
      <c r="O51" s="151"/>
      <c r="P51" s="151"/>
      <c r="Q51" s="151"/>
      <c r="R51" s="151"/>
      <c r="S51" s="152"/>
      <c r="T51" s="150" t="s">
        <v>27</v>
      </c>
      <c r="U51" s="151"/>
      <c r="V51" s="151"/>
      <c r="W51" s="151"/>
      <c r="X51" s="151"/>
      <c r="Y51" s="152"/>
      <c r="Z51" s="150" t="s">
        <v>27</v>
      </c>
      <c r="AA51" s="151"/>
      <c r="AB51" s="151"/>
      <c r="AC51" s="151"/>
      <c r="AD51" s="151"/>
      <c r="AE51" s="152"/>
      <c r="AF51" s="150"/>
      <c r="AG51" s="151"/>
      <c r="AH51" s="151"/>
      <c r="AI51" s="151"/>
      <c r="AJ51" s="151"/>
      <c r="AK51" s="152"/>
      <c r="AL51" s="150" t="s">
        <v>0</v>
      </c>
      <c r="AM51" s="151"/>
      <c r="AN51" s="151"/>
      <c r="AO51" s="151"/>
      <c r="AP51" s="151"/>
      <c r="AQ51" s="152"/>
      <c r="AR51" s="150" t="s">
        <v>27</v>
      </c>
      <c r="AS51" s="151"/>
      <c r="AT51" s="151"/>
      <c r="AU51" s="151"/>
      <c r="AV51" s="151"/>
      <c r="AW51" s="152"/>
      <c r="AX51" s="150"/>
      <c r="AY51" s="151"/>
      <c r="AZ51" s="151"/>
      <c r="BA51" s="151"/>
      <c r="BB51" s="151"/>
      <c r="BC51" s="152"/>
      <c r="BD51" s="150"/>
      <c r="BE51" s="151"/>
      <c r="BF51" s="151"/>
      <c r="BG51" s="151"/>
      <c r="BH51" s="151"/>
      <c r="BI51" s="152"/>
      <c r="BJ51" s="150"/>
      <c r="BK51" s="151"/>
      <c r="BL51" s="151"/>
      <c r="BM51" s="151"/>
      <c r="BN51" s="151"/>
      <c r="BO51" s="152"/>
      <c r="BP51" s="150"/>
      <c r="BQ51" s="151"/>
      <c r="BR51" s="151"/>
      <c r="BS51" s="151"/>
      <c r="BT51" s="151"/>
      <c r="BU51" s="152"/>
      <c r="BV51" s="150"/>
      <c r="BW51" s="151"/>
      <c r="BX51" s="151"/>
      <c r="BY51" s="151"/>
      <c r="BZ51" s="151"/>
      <c r="CA51" s="152"/>
      <c r="CB51" s="150"/>
      <c r="CC51" s="151"/>
      <c r="CD51" s="151"/>
      <c r="CE51" s="151"/>
      <c r="CF51" s="151"/>
      <c r="CG51" s="152"/>
      <c r="CH51" s="150"/>
      <c r="CI51" s="151"/>
      <c r="CJ51" s="151"/>
      <c r="CK51" s="151"/>
      <c r="CL51" s="151"/>
      <c r="CM51" s="152"/>
      <c r="CN51" s="189"/>
      <c r="CO51" s="189"/>
      <c r="CP51" s="189"/>
      <c r="CQ51" s="189"/>
      <c r="CR51" s="189"/>
      <c r="CS51" s="189"/>
      <c r="CT51" s="45">
        <v>4</v>
      </c>
      <c r="CU51" s="45">
        <v>2</v>
      </c>
      <c r="CV51" s="45"/>
      <c r="CW51" s="45"/>
      <c r="CX51" s="45"/>
      <c r="CY51" s="45"/>
      <c r="CZ51" s="67"/>
      <c r="DA51" s="68"/>
      <c r="DB51" s="68"/>
      <c r="DC51" s="68"/>
      <c r="DD51" s="68"/>
      <c r="DE51" s="69"/>
      <c r="DF51" s="51"/>
      <c r="DG51" s="83">
        <f>(ROWS($B$51:$B$60)-ROW()+ROW($B$51:$B$60)-0.5)/ROWS($B$51:$B$60)</f>
        <v>0.95</v>
      </c>
    </row>
    <row r="52" spans="1:111" s="65" customFormat="1" ht="23.25" customHeight="1" x14ac:dyDescent="0.2">
      <c r="A52" s="51"/>
      <c r="B52" s="31">
        <v>2</v>
      </c>
      <c r="C52" s="30">
        <f t="shared" si="0"/>
        <v>3</v>
      </c>
      <c r="D52" s="39">
        <f t="shared" si="1"/>
        <v>16.279069767441861</v>
      </c>
      <c r="E52" s="42">
        <v>7</v>
      </c>
      <c r="F52" s="159" t="s">
        <v>63</v>
      </c>
      <c r="G52" s="160"/>
      <c r="H52" s="150" t="s">
        <v>0</v>
      </c>
      <c r="I52" s="151"/>
      <c r="J52" s="151"/>
      <c r="K52" s="151"/>
      <c r="L52" s="151"/>
      <c r="M52" s="152"/>
      <c r="N52" s="150" t="s">
        <v>0</v>
      </c>
      <c r="O52" s="151"/>
      <c r="P52" s="151"/>
      <c r="Q52" s="151"/>
      <c r="R52" s="151"/>
      <c r="S52" s="152"/>
      <c r="T52" s="150"/>
      <c r="U52" s="151"/>
      <c r="V52" s="151"/>
      <c r="W52" s="151"/>
      <c r="X52" s="151"/>
      <c r="Y52" s="152"/>
      <c r="Z52" s="150" t="s">
        <v>27</v>
      </c>
      <c r="AA52" s="151"/>
      <c r="AB52" s="151"/>
      <c r="AC52" s="151"/>
      <c r="AD52" s="151"/>
      <c r="AE52" s="152"/>
      <c r="AF52" s="150" t="s">
        <v>0</v>
      </c>
      <c r="AG52" s="151"/>
      <c r="AH52" s="151"/>
      <c r="AI52" s="151"/>
      <c r="AJ52" s="151"/>
      <c r="AK52" s="152"/>
      <c r="AL52" s="150" t="s">
        <v>27</v>
      </c>
      <c r="AM52" s="151"/>
      <c r="AN52" s="151"/>
      <c r="AO52" s="151"/>
      <c r="AP52" s="151"/>
      <c r="AQ52" s="152"/>
      <c r="AR52" s="150"/>
      <c r="AS52" s="151"/>
      <c r="AT52" s="151"/>
      <c r="AU52" s="151"/>
      <c r="AV52" s="151"/>
      <c r="AW52" s="152"/>
      <c r="AX52" s="150"/>
      <c r="AY52" s="151"/>
      <c r="AZ52" s="151"/>
      <c r="BA52" s="151"/>
      <c r="BB52" s="151"/>
      <c r="BC52" s="152"/>
      <c r="BD52" s="150"/>
      <c r="BE52" s="151"/>
      <c r="BF52" s="151"/>
      <c r="BG52" s="151"/>
      <c r="BH52" s="151"/>
      <c r="BI52" s="152"/>
      <c r="BJ52" s="150"/>
      <c r="BK52" s="151"/>
      <c r="BL52" s="151"/>
      <c r="BM52" s="151"/>
      <c r="BN52" s="151"/>
      <c r="BO52" s="152"/>
      <c r="BP52" s="150"/>
      <c r="BQ52" s="151"/>
      <c r="BR52" s="151"/>
      <c r="BS52" s="151"/>
      <c r="BT52" s="151"/>
      <c r="BU52" s="152"/>
      <c r="BV52" s="150"/>
      <c r="BW52" s="151"/>
      <c r="BX52" s="151"/>
      <c r="BY52" s="151"/>
      <c r="BZ52" s="151"/>
      <c r="CA52" s="152"/>
      <c r="CB52" s="150"/>
      <c r="CC52" s="151"/>
      <c r="CD52" s="151"/>
      <c r="CE52" s="151"/>
      <c r="CF52" s="151"/>
      <c r="CG52" s="152"/>
      <c r="CH52" s="150"/>
      <c r="CI52" s="151"/>
      <c r="CJ52" s="151"/>
      <c r="CK52" s="151"/>
      <c r="CL52" s="151"/>
      <c r="CM52" s="152"/>
      <c r="CN52" s="150"/>
      <c r="CO52" s="151"/>
      <c r="CP52" s="151"/>
      <c r="CQ52" s="151"/>
      <c r="CR52" s="151"/>
      <c r="CS52" s="152"/>
      <c r="CT52" s="45">
        <v>4</v>
      </c>
      <c r="CU52" s="45">
        <v>5</v>
      </c>
      <c r="CV52" s="45"/>
      <c r="CW52" s="45"/>
      <c r="CX52" s="45"/>
      <c r="CY52" s="45"/>
      <c r="CZ52" s="55"/>
      <c r="DA52" s="53"/>
      <c r="DB52" s="53"/>
      <c r="DC52" s="53"/>
      <c r="DD52" s="53"/>
      <c r="DE52" s="56"/>
      <c r="DF52" s="51"/>
      <c r="DG52" s="83">
        <f t="shared" ref="DG52:DG60" si="2">(ROWS($B$51:$B$60)-ROW()+ROW($B$51:$B$60)-0.5)/ROWS($B$51:$B$60)</f>
        <v>0.85</v>
      </c>
    </row>
    <row r="53" spans="1:111" s="65" customFormat="1" ht="23.25" customHeight="1" x14ac:dyDescent="0.2">
      <c r="A53" s="51"/>
      <c r="B53" s="31">
        <v>3</v>
      </c>
      <c r="C53" s="30">
        <f t="shared" si="0"/>
        <v>9</v>
      </c>
      <c r="D53" s="39">
        <f t="shared" si="1"/>
        <v>23.255813953488371</v>
      </c>
      <c r="E53" s="42">
        <v>10</v>
      </c>
      <c r="F53" s="159" t="s">
        <v>64</v>
      </c>
      <c r="G53" s="160"/>
      <c r="H53" s="150" t="s">
        <v>27</v>
      </c>
      <c r="I53" s="151"/>
      <c r="J53" s="151"/>
      <c r="K53" s="151"/>
      <c r="L53" s="151"/>
      <c r="M53" s="152"/>
      <c r="N53" s="150" t="s">
        <v>27</v>
      </c>
      <c r="O53" s="151"/>
      <c r="P53" s="151"/>
      <c r="Q53" s="151"/>
      <c r="R53" s="151"/>
      <c r="S53" s="152"/>
      <c r="T53" s="150" t="s">
        <v>28</v>
      </c>
      <c r="U53" s="151"/>
      <c r="V53" s="151"/>
      <c r="W53" s="151"/>
      <c r="X53" s="151"/>
      <c r="Y53" s="152"/>
      <c r="Z53" s="150"/>
      <c r="AA53" s="151"/>
      <c r="AB53" s="151"/>
      <c r="AC53" s="151"/>
      <c r="AD53" s="151"/>
      <c r="AE53" s="152"/>
      <c r="AF53" s="150" t="s">
        <v>0</v>
      </c>
      <c r="AG53" s="151"/>
      <c r="AH53" s="151"/>
      <c r="AI53" s="151"/>
      <c r="AJ53" s="151"/>
      <c r="AK53" s="152"/>
      <c r="AL53" s="150"/>
      <c r="AM53" s="151"/>
      <c r="AN53" s="151"/>
      <c r="AO53" s="151"/>
      <c r="AP53" s="151"/>
      <c r="AQ53" s="152"/>
      <c r="AR53" s="150" t="s">
        <v>0</v>
      </c>
      <c r="AS53" s="151"/>
      <c r="AT53" s="151"/>
      <c r="AU53" s="151"/>
      <c r="AV53" s="151"/>
      <c r="AW53" s="152"/>
      <c r="AX53" s="150"/>
      <c r="AY53" s="151"/>
      <c r="AZ53" s="151"/>
      <c r="BA53" s="151"/>
      <c r="BB53" s="151"/>
      <c r="BC53" s="152"/>
      <c r="BD53" s="150"/>
      <c r="BE53" s="151"/>
      <c r="BF53" s="151"/>
      <c r="BG53" s="151"/>
      <c r="BH53" s="151"/>
      <c r="BI53" s="152"/>
      <c r="BJ53" s="150"/>
      <c r="BK53" s="151"/>
      <c r="BL53" s="151"/>
      <c r="BM53" s="151"/>
      <c r="BN53" s="151"/>
      <c r="BO53" s="152"/>
      <c r="BP53" s="150"/>
      <c r="BQ53" s="151"/>
      <c r="BR53" s="151"/>
      <c r="BS53" s="151"/>
      <c r="BT53" s="151"/>
      <c r="BU53" s="152"/>
      <c r="BV53" s="150"/>
      <c r="BW53" s="151"/>
      <c r="BX53" s="151"/>
      <c r="BY53" s="151"/>
      <c r="BZ53" s="151"/>
      <c r="CA53" s="152"/>
      <c r="CB53" s="150"/>
      <c r="CC53" s="151"/>
      <c r="CD53" s="151"/>
      <c r="CE53" s="151"/>
      <c r="CF53" s="151"/>
      <c r="CG53" s="152"/>
      <c r="CH53" s="150"/>
      <c r="CI53" s="151"/>
      <c r="CJ53" s="151"/>
      <c r="CK53" s="151"/>
      <c r="CL53" s="151"/>
      <c r="CM53" s="152"/>
      <c r="CN53" s="150"/>
      <c r="CO53" s="151"/>
      <c r="CP53" s="151"/>
      <c r="CQ53" s="151"/>
      <c r="CR53" s="151"/>
      <c r="CS53" s="152"/>
      <c r="CT53" s="45">
        <v>5</v>
      </c>
      <c r="CU53" s="45">
        <v>5</v>
      </c>
      <c r="CV53" s="45"/>
      <c r="CW53" s="45"/>
      <c r="CX53" s="45"/>
      <c r="CY53" s="45"/>
      <c r="CZ53" s="55"/>
      <c r="DA53" s="53"/>
      <c r="DB53" s="53"/>
      <c r="DC53" s="53"/>
      <c r="DD53" s="53"/>
      <c r="DE53" s="56"/>
      <c r="DF53" s="51"/>
      <c r="DG53" s="83">
        <f t="shared" si="2"/>
        <v>0.75</v>
      </c>
    </row>
    <row r="54" spans="1:111" s="65" customFormat="1" ht="23.25" customHeight="1" x14ac:dyDescent="0.2">
      <c r="A54" s="51"/>
      <c r="B54" s="31">
        <v>4</v>
      </c>
      <c r="C54" s="30">
        <f t="shared" si="0"/>
        <v>9</v>
      </c>
      <c r="D54" s="39">
        <f t="shared" si="1"/>
        <v>23.255813953488371</v>
      </c>
      <c r="E54" s="42">
        <v>10</v>
      </c>
      <c r="F54" s="159" t="s">
        <v>65</v>
      </c>
      <c r="G54" s="160"/>
      <c r="H54" s="150" t="s">
        <v>28</v>
      </c>
      <c r="I54" s="151"/>
      <c r="J54" s="151"/>
      <c r="K54" s="151"/>
      <c r="L54" s="151"/>
      <c r="M54" s="152"/>
      <c r="N54" s="150" t="s">
        <v>28</v>
      </c>
      <c r="O54" s="151"/>
      <c r="P54" s="151"/>
      <c r="Q54" s="151"/>
      <c r="R54" s="151"/>
      <c r="S54" s="152"/>
      <c r="T54" s="150" t="s">
        <v>27</v>
      </c>
      <c r="U54" s="151"/>
      <c r="V54" s="151"/>
      <c r="W54" s="151"/>
      <c r="X54" s="151"/>
      <c r="Y54" s="152"/>
      <c r="Z54" s="150" t="s">
        <v>27</v>
      </c>
      <c r="AA54" s="151"/>
      <c r="AB54" s="151"/>
      <c r="AC54" s="151"/>
      <c r="AD54" s="151"/>
      <c r="AE54" s="152"/>
      <c r="AF54" s="150" t="s">
        <v>0</v>
      </c>
      <c r="AG54" s="151"/>
      <c r="AH54" s="151"/>
      <c r="AI54" s="151"/>
      <c r="AJ54" s="151"/>
      <c r="AK54" s="152"/>
      <c r="AL54" s="150" t="s">
        <v>0</v>
      </c>
      <c r="AM54" s="151"/>
      <c r="AN54" s="151"/>
      <c r="AO54" s="151"/>
      <c r="AP54" s="151"/>
      <c r="AQ54" s="152"/>
      <c r="AR54" s="150" t="s">
        <v>27</v>
      </c>
      <c r="AS54" s="151"/>
      <c r="AT54" s="151"/>
      <c r="AU54" s="151"/>
      <c r="AV54" s="151"/>
      <c r="AW54" s="152"/>
      <c r="AX54" s="150"/>
      <c r="AY54" s="151"/>
      <c r="AZ54" s="151"/>
      <c r="BA54" s="151"/>
      <c r="BB54" s="151"/>
      <c r="BC54" s="152"/>
      <c r="BD54" s="150"/>
      <c r="BE54" s="151"/>
      <c r="BF54" s="151"/>
      <c r="BG54" s="151"/>
      <c r="BH54" s="151"/>
      <c r="BI54" s="152"/>
      <c r="BJ54" s="150"/>
      <c r="BK54" s="151"/>
      <c r="BL54" s="151"/>
      <c r="BM54" s="151"/>
      <c r="BN54" s="151"/>
      <c r="BO54" s="152"/>
      <c r="BP54" s="150"/>
      <c r="BQ54" s="151"/>
      <c r="BR54" s="151"/>
      <c r="BS54" s="151"/>
      <c r="BT54" s="151"/>
      <c r="BU54" s="152"/>
      <c r="BV54" s="150"/>
      <c r="BW54" s="151"/>
      <c r="BX54" s="151"/>
      <c r="BY54" s="151"/>
      <c r="BZ54" s="151"/>
      <c r="CA54" s="152"/>
      <c r="CB54" s="150"/>
      <c r="CC54" s="151"/>
      <c r="CD54" s="151"/>
      <c r="CE54" s="151"/>
      <c r="CF54" s="151"/>
      <c r="CG54" s="152"/>
      <c r="CH54" s="150"/>
      <c r="CI54" s="151"/>
      <c r="CJ54" s="151"/>
      <c r="CK54" s="151"/>
      <c r="CL54" s="151"/>
      <c r="CM54" s="152"/>
      <c r="CN54" s="150"/>
      <c r="CO54" s="151"/>
      <c r="CP54" s="151"/>
      <c r="CQ54" s="151"/>
      <c r="CR54" s="151"/>
      <c r="CS54" s="152"/>
      <c r="CT54" s="45">
        <v>4</v>
      </c>
      <c r="CU54" s="45">
        <v>3</v>
      </c>
      <c r="CV54" s="45"/>
      <c r="CW54" s="45"/>
      <c r="CX54" s="45"/>
      <c r="CY54" s="45"/>
      <c r="CZ54" s="55"/>
      <c r="DA54" s="53"/>
      <c r="DB54" s="53"/>
      <c r="DC54" s="53"/>
      <c r="DD54" s="53"/>
      <c r="DE54" s="56"/>
      <c r="DF54" s="51"/>
      <c r="DG54" s="83">
        <f t="shared" si="2"/>
        <v>0.65</v>
      </c>
    </row>
    <row r="55" spans="1:111" s="65" customFormat="1" ht="23.25" customHeight="1" x14ac:dyDescent="0.2">
      <c r="A55" s="51"/>
      <c r="B55" s="31">
        <v>5</v>
      </c>
      <c r="C55" s="30">
        <f t="shared" si="0"/>
        <v>1</v>
      </c>
      <c r="D55" s="39">
        <f t="shared" si="1"/>
        <v>13.953488372093023</v>
      </c>
      <c r="E55" s="42">
        <v>6</v>
      </c>
      <c r="F55" s="159" t="s">
        <v>66</v>
      </c>
      <c r="G55" s="160"/>
      <c r="H55" s="150"/>
      <c r="I55" s="151"/>
      <c r="J55" s="151"/>
      <c r="K55" s="151"/>
      <c r="L55" s="151"/>
      <c r="M55" s="152"/>
      <c r="N55" s="150"/>
      <c r="O55" s="151"/>
      <c r="P55" s="151"/>
      <c r="Q55" s="151"/>
      <c r="R55" s="151"/>
      <c r="S55" s="152"/>
      <c r="T55" s="150" t="s">
        <v>0</v>
      </c>
      <c r="U55" s="151"/>
      <c r="V55" s="151"/>
      <c r="W55" s="151"/>
      <c r="X55" s="151"/>
      <c r="Y55" s="152"/>
      <c r="Z55" s="150"/>
      <c r="AA55" s="151"/>
      <c r="AB55" s="151"/>
      <c r="AC55" s="151"/>
      <c r="AD55" s="151"/>
      <c r="AE55" s="152"/>
      <c r="AF55" s="150"/>
      <c r="AG55" s="151"/>
      <c r="AH55" s="151"/>
      <c r="AI55" s="151"/>
      <c r="AJ55" s="151"/>
      <c r="AK55" s="152"/>
      <c r="AL55" s="150"/>
      <c r="AM55" s="151"/>
      <c r="AN55" s="151"/>
      <c r="AO55" s="151"/>
      <c r="AP55" s="151"/>
      <c r="AQ55" s="152"/>
      <c r="AR55" s="150"/>
      <c r="AS55" s="151"/>
      <c r="AT55" s="151"/>
      <c r="AU55" s="151"/>
      <c r="AV55" s="151"/>
      <c r="AW55" s="152"/>
      <c r="AX55" s="150"/>
      <c r="AY55" s="151"/>
      <c r="AZ55" s="151"/>
      <c r="BA55" s="151"/>
      <c r="BB55" s="151"/>
      <c r="BC55" s="152"/>
      <c r="BD55" s="150"/>
      <c r="BE55" s="151"/>
      <c r="BF55" s="151"/>
      <c r="BG55" s="151"/>
      <c r="BH55" s="151"/>
      <c r="BI55" s="152"/>
      <c r="BJ55" s="150"/>
      <c r="BK55" s="151"/>
      <c r="BL55" s="151"/>
      <c r="BM55" s="151"/>
      <c r="BN55" s="151"/>
      <c r="BO55" s="152"/>
      <c r="BP55" s="150"/>
      <c r="BQ55" s="151"/>
      <c r="BR55" s="151"/>
      <c r="BS55" s="151"/>
      <c r="BT55" s="151"/>
      <c r="BU55" s="152"/>
      <c r="BV55" s="150"/>
      <c r="BW55" s="151"/>
      <c r="BX55" s="151"/>
      <c r="BY55" s="151"/>
      <c r="BZ55" s="151"/>
      <c r="CA55" s="152"/>
      <c r="CB55" s="150"/>
      <c r="CC55" s="151"/>
      <c r="CD55" s="151"/>
      <c r="CE55" s="151"/>
      <c r="CF55" s="151"/>
      <c r="CG55" s="152"/>
      <c r="CH55" s="150"/>
      <c r="CI55" s="151"/>
      <c r="CJ55" s="151"/>
      <c r="CK55" s="151"/>
      <c r="CL55" s="151"/>
      <c r="CM55" s="152"/>
      <c r="CN55" s="150"/>
      <c r="CO55" s="151"/>
      <c r="CP55" s="151"/>
      <c r="CQ55" s="151"/>
      <c r="CR55" s="151"/>
      <c r="CS55" s="152"/>
      <c r="CT55" s="45">
        <v>4</v>
      </c>
      <c r="CU55" s="45">
        <v>3</v>
      </c>
      <c r="CV55" s="45"/>
      <c r="CW55" s="45"/>
      <c r="CX55" s="45"/>
      <c r="CY55" s="45"/>
      <c r="CZ55" s="55"/>
      <c r="DA55" s="53"/>
      <c r="DB55" s="53"/>
      <c r="DC55" s="53"/>
      <c r="DD55" s="53"/>
      <c r="DE55" s="56"/>
      <c r="DF55" s="51"/>
      <c r="DG55" s="83">
        <f t="shared" si="2"/>
        <v>0.55000000000000004</v>
      </c>
    </row>
    <row r="56" spans="1:111" s="65" customFormat="1" ht="23.25" customHeight="1" x14ac:dyDescent="0.2">
      <c r="A56" s="51"/>
      <c r="B56" s="31">
        <v>6</v>
      </c>
      <c r="C56" s="30">
        <f t="shared" si="0"/>
        <v>9</v>
      </c>
      <c r="D56" s="39">
        <f t="shared" si="1"/>
        <v>4.6511627906976747</v>
      </c>
      <c r="E56" s="42">
        <v>2</v>
      </c>
      <c r="F56" s="159" t="s">
        <v>67</v>
      </c>
      <c r="G56" s="160"/>
      <c r="H56" s="150" t="s">
        <v>0</v>
      </c>
      <c r="I56" s="151"/>
      <c r="J56" s="151"/>
      <c r="K56" s="151"/>
      <c r="L56" s="151"/>
      <c r="M56" s="152"/>
      <c r="N56" s="150" t="s">
        <v>0</v>
      </c>
      <c r="O56" s="151"/>
      <c r="P56" s="151"/>
      <c r="Q56" s="151"/>
      <c r="R56" s="151"/>
      <c r="S56" s="152"/>
      <c r="T56" s="150" t="s">
        <v>27</v>
      </c>
      <c r="U56" s="151"/>
      <c r="V56" s="151"/>
      <c r="W56" s="151"/>
      <c r="X56" s="151"/>
      <c r="Y56" s="152"/>
      <c r="Z56" s="150" t="s">
        <v>0</v>
      </c>
      <c r="AA56" s="151"/>
      <c r="AB56" s="151"/>
      <c r="AC56" s="151"/>
      <c r="AD56" s="151"/>
      <c r="AE56" s="152"/>
      <c r="AF56" s="150" t="s">
        <v>28</v>
      </c>
      <c r="AG56" s="151"/>
      <c r="AH56" s="151"/>
      <c r="AI56" s="151"/>
      <c r="AJ56" s="151"/>
      <c r="AK56" s="152"/>
      <c r="AL56" s="150" t="s">
        <v>28</v>
      </c>
      <c r="AM56" s="151"/>
      <c r="AN56" s="151"/>
      <c r="AO56" s="151"/>
      <c r="AP56" s="151"/>
      <c r="AQ56" s="152"/>
      <c r="AR56" s="150"/>
      <c r="AS56" s="151"/>
      <c r="AT56" s="151"/>
      <c r="AU56" s="151"/>
      <c r="AV56" s="151"/>
      <c r="AW56" s="152"/>
      <c r="AX56" s="150"/>
      <c r="AY56" s="151"/>
      <c r="AZ56" s="151"/>
      <c r="BA56" s="151"/>
      <c r="BB56" s="151"/>
      <c r="BC56" s="152"/>
      <c r="BD56" s="150"/>
      <c r="BE56" s="151"/>
      <c r="BF56" s="151"/>
      <c r="BG56" s="151"/>
      <c r="BH56" s="151"/>
      <c r="BI56" s="152"/>
      <c r="BJ56" s="150"/>
      <c r="BK56" s="151"/>
      <c r="BL56" s="151"/>
      <c r="BM56" s="151"/>
      <c r="BN56" s="151"/>
      <c r="BO56" s="152"/>
      <c r="BP56" s="150"/>
      <c r="BQ56" s="151"/>
      <c r="BR56" s="151"/>
      <c r="BS56" s="151"/>
      <c r="BT56" s="151"/>
      <c r="BU56" s="152"/>
      <c r="BV56" s="150"/>
      <c r="BW56" s="151"/>
      <c r="BX56" s="151"/>
      <c r="BY56" s="151"/>
      <c r="BZ56" s="151"/>
      <c r="CA56" s="152"/>
      <c r="CB56" s="150"/>
      <c r="CC56" s="151"/>
      <c r="CD56" s="151"/>
      <c r="CE56" s="151"/>
      <c r="CF56" s="151"/>
      <c r="CG56" s="152"/>
      <c r="CH56" s="150"/>
      <c r="CI56" s="151"/>
      <c r="CJ56" s="151"/>
      <c r="CK56" s="151"/>
      <c r="CL56" s="151"/>
      <c r="CM56" s="152"/>
      <c r="CN56" s="150"/>
      <c r="CO56" s="151"/>
      <c r="CP56" s="151"/>
      <c r="CQ56" s="151"/>
      <c r="CR56" s="151"/>
      <c r="CS56" s="152"/>
      <c r="CT56" s="45">
        <v>4</v>
      </c>
      <c r="CU56" s="45">
        <v>5</v>
      </c>
      <c r="CV56" s="45"/>
      <c r="CW56" s="45"/>
      <c r="CX56" s="45"/>
      <c r="CY56" s="45"/>
      <c r="CZ56" s="55"/>
      <c r="DA56" s="53"/>
      <c r="DB56" s="53"/>
      <c r="DC56" s="53"/>
      <c r="DD56" s="53"/>
      <c r="DE56" s="56"/>
      <c r="DF56" s="51"/>
      <c r="DG56" s="83">
        <f t="shared" si="2"/>
        <v>0.45</v>
      </c>
    </row>
    <row r="57" spans="1:111" s="65" customFormat="1" ht="23.25" customHeight="1" x14ac:dyDescent="0.2">
      <c r="A57" s="51"/>
      <c r="B57" s="31">
        <v>7</v>
      </c>
      <c r="C57" s="30">
        <f t="shared" si="0"/>
        <v>3</v>
      </c>
      <c r="D57" s="39">
        <f t="shared" si="1"/>
        <v>6.9767441860465116</v>
      </c>
      <c r="E57" s="42">
        <v>3</v>
      </c>
      <c r="F57" s="159" t="s">
        <v>68</v>
      </c>
      <c r="G57" s="160"/>
      <c r="H57" s="150" t="s">
        <v>0</v>
      </c>
      <c r="I57" s="151"/>
      <c r="J57" s="151"/>
      <c r="K57" s="151"/>
      <c r="L57" s="151"/>
      <c r="M57" s="152"/>
      <c r="N57" s="150" t="s">
        <v>0</v>
      </c>
      <c r="O57" s="151"/>
      <c r="P57" s="151"/>
      <c r="Q57" s="151"/>
      <c r="R57" s="151"/>
      <c r="S57" s="152"/>
      <c r="T57" s="150" t="s">
        <v>27</v>
      </c>
      <c r="U57" s="151"/>
      <c r="V57" s="151"/>
      <c r="W57" s="151"/>
      <c r="X57" s="151"/>
      <c r="Y57" s="152"/>
      <c r="Z57" s="150" t="s">
        <v>0</v>
      </c>
      <c r="AA57" s="151"/>
      <c r="AB57" s="151"/>
      <c r="AC57" s="151"/>
      <c r="AD57" s="151"/>
      <c r="AE57" s="152"/>
      <c r="AF57" s="150"/>
      <c r="AG57" s="151"/>
      <c r="AH57" s="151"/>
      <c r="AI57" s="151"/>
      <c r="AJ57" s="151"/>
      <c r="AK57" s="152"/>
      <c r="AL57" s="150"/>
      <c r="AM57" s="151"/>
      <c r="AN57" s="151"/>
      <c r="AO57" s="151"/>
      <c r="AP57" s="151"/>
      <c r="AQ57" s="152"/>
      <c r="AR57" s="150" t="s">
        <v>0</v>
      </c>
      <c r="AS57" s="151"/>
      <c r="AT57" s="151"/>
      <c r="AU57" s="151"/>
      <c r="AV57" s="151"/>
      <c r="AW57" s="152"/>
      <c r="AX57" s="150"/>
      <c r="AY57" s="151"/>
      <c r="AZ57" s="151"/>
      <c r="BA57" s="151"/>
      <c r="BB57" s="151"/>
      <c r="BC57" s="152"/>
      <c r="BD57" s="150"/>
      <c r="BE57" s="151"/>
      <c r="BF57" s="151"/>
      <c r="BG57" s="151"/>
      <c r="BH57" s="151"/>
      <c r="BI57" s="152"/>
      <c r="BJ57" s="150"/>
      <c r="BK57" s="151"/>
      <c r="BL57" s="151"/>
      <c r="BM57" s="151"/>
      <c r="BN57" s="151"/>
      <c r="BO57" s="152"/>
      <c r="BP57" s="150"/>
      <c r="BQ57" s="151"/>
      <c r="BR57" s="151"/>
      <c r="BS57" s="151"/>
      <c r="BT57" s="151"/>
      <c r="BU57" s="152"/>
      <c r="BV57" s="150"/>
      <c r="BW57" s="151"/>
      <c r="BX57" s="151"/>
      <c r="BY57" s="151"/>
      <c r="BZ57" s="151"/>
      <c r="CA57" s="152"/>
      <c r="CB57" s="150"/>
      <c r="CC57" s="151"/>
      <c r="CD57" s="151"/>
      <c r="CE57" s="151"/>
      <c r="CF57" s="151"/>
      <c r="CG57" s="152"/>
      <c r="CH57" s="150"/>
      <c r="CI57" s="151"/>
      <c r="CJ57" s="151"/>
      <c r="CK57" s="151"/>
      <c r="CL57" s="151"/>
      <c r="CM57" s="152"/>
      <c r="CN57" s="150"/>
      <c r="CO57" s="151"/>
      <c r="CP57" s="151"/>
      <c r="CQ57" s="151"/>
      <c r="CR57" s="151"/>
      <c r="CS57" s="152"/>
      <c r="CT57" s="45">
        <v>5</v>
      </c>
      <c r="CU57" s="45">
        <v>1</v>
      </c>
      <c r="CV57" s="45"/>
      <c r="CW57" s="45"/>
      <c r="CX57" s="45"/>
      <c r="CY57" s="45"/>
      <c r="CZ57" s="55"/>
      <c r="DA57" s="53"/>
      <c r="DB57" s="53"/>
      <c r="DC57" s="53"/>
      <c r="DD57" s="53"/>
      <c r="DE57" s="56"/>
      <c r="DF57" s="51"/>
      <c r="DG57" s="83">
        <f t="shared" si="2"/>
        <v>0.35</v>
      </c>
    </row>
    <row r="58" spans="1:111" s="65" customFormat="1" ht="23.25" customHeight="1" x14ac:dyDescent="0.2">
      <c r="A58" s="51"/>
      <c r="B58" s="31">
        <v>8</v>
      </c>
      <c r="C58" s="30">
        <f t="shared" si="0"/>
        <v>0</v>
      </c>
      <c r="D58" s="39" t="str">
        <f t="shared" si="1"/>
        <v/>
      </c>
      <c r="E58" s="42"/>
      <c r="F58" s="159"/>
      <c r="G58" s="160"/>
      <c r="H58" s="150"/>
      <c r="I58" s="151"/>
      <c r="J58" s="151"/>
      <c r="K58" s="151"/>
      <c r="L58" s="151"/>
      <c r="M58" s="152"/>
      <c r="N58" s="150"/>
      <c r="O58" s="151"/>
      <c r="P58" s="151"/>
      <c r="Q58" s="151"/>
      <c r="R58" s="151"/>
      <c r="S58" s="152"/>
      <c r="T58" s="150"/>
      <c r="U58" s="151"/>
      <c r="V58" s="151"/>
      <c r="W58" s="151"/>
      <c r="X58" s="151"/>
      <c r="Y58" s="152"/>
      <c r="Z58" s="150"/>
      <c r="AA58" s="151"/>
      <c r="AB58" s="151"/>
      <c r="AC58" s="151"/>
      <c r="AD58" s="151"/>
      <c r="AE58" s="152"/>
      <c r="AF58" s="150"/>
      <c r="AG58" s="151"/>
      <c r="AH58" s="151"/>
      <c r="AI58" s="151"/>
      <c r="AJ58" s="151"/>
      <c r="AK58" s="152"/>
      <c r="AL58" s="150"/>
      <c r="AM58" s="151"/>
      <c r="AN58" s="151"/>
      <c r="AO58" s="151"/>
      <c r="AP58" s="151"/>
      <c r="AQ58" s="152"/>
      <c r="AR58" s="150"/>
      <c r="AS58" s="151"/>
      <c r="AT58" s="151"/>
      <c r="AU58" s="151"/>
      <c r="AV58" s="151"/>
      <c r="AW58" s="152"/>
      <c r="AX58" s="150"/>
      <c r="AY58" s="151"/>
      <c r="AZ58" s="151"/>
      <c r="BA58" s="151"/>
      <c r="BB58" s="151"/>
      <c r="BC58" s="152"/>
      <c r="BD58" s="150"/>
      <c r="BE58" s="151"/>
      <c r="BF58" s="151"/>
      <c r="BG58" s="151"/>
      <c r="BH58" s="151"/>
      <c r="BI58" s="152"/>
      <c r="BJ58" s="150"/>
      <c r="BK58" s="151"/>
      <c r="BL58" s="151"/>
      <c r="BM58" s="151"/>
      <c r="BN58" s="151"/>
      <c r="BO58" s="152"/>
      <c r="BP58" s="150"/>
      <c r="BQ58" s="151"/>
      <c r="BR58" s="151"/>
      <c r="BS58" s="151"/>
      <c r="BT58" s="151"/>
      <c r="BU58" s="152"/>
      <c r="BV58" s="150"/>
      <c r="BW58" s="151"/>
      <c r="BX58" s="151"/>
      <c r="BY58" s="151"/>
      <c r="BZ58" s="151"/>
      <c r="CA58" s="152"/>
      <c r="CB58" s="150"/>
      <c r="CC58" s="151"/>
      <c r="CD58" s="151"/>
      <c r="CE58" s="151"/>
      <c r="CF58" s="151"/>
      <c r="CG58" s="152"/>
      <c r="CH58" s="150"/>
      <c r="CI58" s="151"/>
      <c r="CJ58" s="151"/>
      <c r="CK58" s="151"/>
      <c r="CL58" s="151"/>
      <c r="CM58" s="152"/>
      <c r="CN58" s="150"/>
      <c r="CO58" s="151"/>
      <c r="CP58" s="151"/>
      <c r="CQ58" s="151"/>
      <c r="CR58" s="151"/>
      <c r="CS58" s="152"/>
      <c r="CT58" s="45"/>
      <c r="CU58" s="45"/>
      <c r="CV58" s="45"/>
      <c r="CW58" s="45"/>
      <c r="CX58" s="45"/>
      <c r="CY58" s="45"/>
      <c r="CZ58" s="55"/>
      <c r="DA58" s="53"/>
      <c r="DB58" s="53"/>
      <c r="DC58" s="53"/>
      <c r="DD58" s="53"/>
      <c r="DE58" s="56"/>
      <c r="DF58" s="51"/>
      <c r="DG58" s="83">
        <f t="shared" si="2"/>
        <v>0.25</v>
      </c>
    </row>
    <row r="59" spans="1:111" s="65" customFormat="1" ht="23.25" customHeight="1" x14ac:dyDescent="0.2">
      <c r="A59" s="51"/>
      <c r="B59" s="31">
        <v>9</v>
      </c>
      <c r="C59" s="30">
        <f t="shared" si="0"/>
        <v>0</v>
      </c>
      <c r="D59" s="39" t="str">
        <f t="shared" si="1"/>
        <v/>
      </c>
      <c r="E59" s="42"/>
      <c r="F59" s="159"/>
      <c r="G59" s="160"/>
      <c r="H59" s="150"/>
      <c r="I59" s="151"/>
      <c r="J59" s="151"/>
      <c r="K59" s="151"/>
      <c r="L59" s="151"/>
      <c r="M59" s="152"/>
      <c r="N59" s="150"/>
      <c r="O59" s="151"/>
      <c r="P59" s="151"/>
      <c r="Q59" s="151"/>
      <c r="R59" s="151"/>
      <c r="S59" s="152"/>
      <c r="T59" s="150"/>
      <c r="U59" s="151"/>
      <c r="V59" s="151"/>
      <c r="W59" s="151"/>
      <c r="X59" s="151"/>
      <c r="Y59" s="152"/>
      <c r="Z59" s="150"/>
      <c r="AA59" s="151"/>
      <c r="AB59" s="151"/>
      <c r="AC59" s="151"/>
      <c r="AD59" s="151"/>
      <c r="AE59" s="152"/>
      <c r="AF59" s="150"/>
      <c r="AG59" s="151"/>
      <c r="AH59" s="151"/>
      <c r="AI59" s="151"/>
      <c r="AJ59" s="151"/>
      <c r="AK59" s="152"/>
      <c r="AL59" s="150"/>
      <c r="AM59" s="151"/>
      <c r="AN59" s="151"/>
      <c r="AO59" s="151"/>
      <c r="AP59" s="151"/>
      <c r="AQ59" s="152"/>
      <c r="AR59" s="150"/>
      <c r="AS59" s="151"/>
      <c r="AT59" s="151"/>
      <c r="AU59" s="151"/>
      <c r="AV59" s="151"/>
      <c r="AW59" s="152"/>
      <c r="AX59" s="150"/>
      <c r="AY59" s="151"/>
      <c r="AZ59" s="151"/>
      <c r="BA59" s="151"/>
      <c r="BB59" s="151"/>
      <c r="BC59" s="152"/>
      <c r="BD59" s="150"/>
      <c r="BE59" s="151"/>
      <c r="BF59" s="151"/>
      <c r="BG59" s="151"/>
      <c r="BH59" s="151"/>
      <c r="BI59" s="152"/>
      <c r="BJ59" s="150"/>
      <c r="BK59" s="151"/>
      <c r="BL59" s="151"/>
      <c r="BM59" s="151"/>
      <c r="BN59" s="151"/>
      <c r="BO59" s="152"/>
      <c r="BP59" s="150"/>
      <c r="BQ59" s="151"/>
      <c r="BR59" s="151"/>
      <c r="BS59" s="151"/>
      <c r="BT59" s="151"/>
      <c r="BU59" s="152"/>
      <c r="BV59" s="150"/>
      <c r="BW59" s="151"/>
      <c r="BX59" s="151"/>
      <c r="BY59" s="151"/>
      <c r="BZ59" s="151"/>
      <c r="CA59" s="152"/>
      <c r="CB59" s="150"/>
      <c r="CC59" s="151"/>
      <c r="CD59" s="151"/>
      <c r="CE59" s="151"/>
      <c r="CF59" s="151"/>
      <c r="CG59" s="152"/>
      <c r="CH59" s="150"/>
      <c r="CI59" s="151"/>
      <c r="CJ59" s="151"/>
      <c r="CK59" s="151"/>
      <c r="CL59" s="151"/>
      <c r="CM59" s="152"/>
      <c r="CN59" s="150"/>
      <c r="CO59" s="151"/>
      <c r="CP59" s="151"/>
      <c r="CQ59" s="151"/>
      <c r="CR59" s="151"/>
      <c r="CS59" s="152"/>
      <c r="CT59" s="45"/>
      <c r="CU59" s="45"/>
      <c r="CV59" s="45"/>
      <c r="CW59" s="45"/>
      <c r="CX59" s="45"/>
      <c r="CY59" s="45"/>
      <c r="CZ59" s="55"/>
      <c r="DA59" s="53"/>
      <c r="DB59" s="53"/>
      <c r="DC59" s="53"/>
      <c r="DD59" s="53"/>
      <c r="DE59" s="56"/>
      <c r="DF59" s="51"/>
      <c r="DG59" s="83">
        <f t="shared" si="2"/>
        <v>0.15</v>
      </c>
    </row>
    <row r="60" spans="1:111" s="65" customFormat="1" ht="23.25" customHeight="1" x14ac:dyDescent="0.2">
      <c r="A60" s="51"/>
      <c r="B60" s="31">
        <v>10</v>
      </c>
      <c r="C60" s="30">
        <f t="shared" si="0"/>
        <v>0</v>
      </c>
      <c r="D60" s="39" t="str">
        <f t="shared" si="1"/>
        <v/>
      </c>
      <c r="E60" s="42"/>
      <c r="F60" s="159"/>
      <c r="G60" s="160"/>
      <c r="H60" s="150"/>
      <c r="I60" s="151"/>
      <c r="J60" s="151"/>
      <c r="K60" s="151"/>
      <c r="L60" s="151"/>
      <c r="M60" s="152"/>
      <c r="N60" s="150"/>
      <c r="O60" s="151"/>
      <c r="P60" s="151"/>
      <c r="Q60" s="151"/>
      <c r="R60" s="151"/>
      <c r="S60" s="152"/>
      <c r="T60" s="150"/>
      <c r="U60" s="151"/>
      <c r="V60" s="151"/>
      <c r="W60" s="151"/>
      <c r="X60" s="151"/>
      <c r="Y60" s="152"/>
      <c r="Z60" s="150"/>
      <c r="AA60" s="151"/>
      <c r="AB60" s="151"/>
      <c r="AC60" s="151"/>
      <c r="AD60" s="151"/>
      <c r="AE60" s="152"/>
      <c r="AF60" s="150"/>
      <c r="AG60" s="151"/>
      <c r="AH60" s="151"/>
      <c r="AI60" s="151"/>
      <c r="AJ60" s="151"/>
      <c r="AK60" s="152"/>
      <c r="AL60" s="150"/>
      <c r="AM60" s="151"/>
      <c r="AN60" s="151"/>
      <c r="AO60" s="151"/>
      <c r="AP60" s="151"/>
      <c r="AQ60" s="152"/>
      <c r="AR60" s="150"/>
      <c r="AS60" s="151"/>
      <c r="AT60" s="151"/>
      <c r="AU60" s="151"/>
      <c r="AV60" s="151"/>
      <c r="AW60" s="152"/>
      <c r="AX60" s="150"/>
      <c r="AY60" s="151"/>
      <c r="AZ60" s="151"/>
      <c r="BA60" s="151"/>
      <c r="BB60" s="151"/>
      <c r="BC60" s="152"/>
      <c r="BD60" s="150"/>
      <c r="BE60" s="151"/>
      <c r="BF60" s="151"/>
      <c r="BG60" s="151"/>
      <c r="BH60" s="151"/>
      <c r="BI60" s="152"/>
      <c r="BJ60" s="150"/>
      <c r="BK60" s="151"/>
      <c r="BL60" s="151"/>
      <c r="BM60" s="151"/>
      <c r="BN60" s="151"/>
      <c r="BO60" s="152"/>
      <c r="BP60" s="150"/>
      <c r="BQ60" s="151"/>
      <c r="BR60" s="151"/>
      <c r="BS60" s="151"/>
      <c r="BT60" s="151"/>
      <c r="BU60" s="152"/>
      <c r="BV60" s="150"/>
      <c r="BW60" s="151"/>
      <c r="BX60" s="151"/>
      <c r="BY60" s="151"/>
      <c r="BZ60" s="151"/>
      <c r="CA60" s="152"/>
      <c r="CB60" s="150"/>
      <c r="CC60" s="151"/>
      <c r="CD60" s="151"/>
      <c r="CE60" s="151"/>
      <c r="CF60" s="151"/>
      <c r="CG60" s="152"/>
      <c r="CH60" s="150"/>
      <c r="CI60" s="151"/>
      <c r="CJ60" s="151"/>
      <c r="CK60" s="151"/>
      <c r="CL60" s="151"/>
      <c r="CM60" s="152"/>
      <c r="CN60" s="150"/>
      <c r="CO60" s="151"/>
      <c r="CP60" s="151"/>
      <c r="CQ60" s="151"/>
      <c r="CR60" s="151"/>
      <c r="CS60" s="152"/>
      <c r="CT60" s="45"/>
      <c r="CU60" s="45"/>
      <c r="CV60" s="45"/>
      <c r="CW60" s="45"/>
      <c r="CX60" s="45"/>
      <c r="CY60" s="45"/>
      <c r="CZ60" s="62"/>
      <c r="DA60" s="63"/>
      <c r="DB60" s="63"/>
      <c r="DC60" s="63"/>
      <c r="DD60" s="63"/>
      <c r="DE60" s="64"/>
      <c r="DF60" s="51"/>
      <c r="DG60" s="83">
        <f t="shared" si="2"/>
        <v>0.05</v>
      </c>
    </row>
    <row r="61" spans="1:111" s="65" customFormat="1" ht="84.75" customHeight="1" x14ac:dyDescent="0.2">
      <c r="A61" s="51"/>
      <c r="B61" s="51"/>
      <c r="C61" s="51"/>
      <c r="D61" s="52"/>
      <c r="E61" s="52"/>
      <c r="F61" s="157" t="s">
        <v>9</v>
      </c>
      <c r="G61" s="158"/>
      <c r="H61" s="164" t="s">
        <v>95</v>
      </c>
      <c r="I61" s="165"/>
      <c r="J61" s="165"/>
      <c r="K61" s="165"/>
      <c r="L61" s="165"/>
      <c r="M61" s="166"/>
      <c r="N61" s="164" t="s">
        <v>96</v>
      </c>
      <c r="O61" s="165"/>
      <c r="P61" s="165"/>
      <c r="Q61" s="165"/>
      <c r="R61" s="165"/>
      <c r="S61" s="166"/>
      <c r="T61" s="164" t="s">
        <v>97</v>
      </c>
      <c r="U61" s="165"/>
      <c r="V61" s="165"/>
      <c r="W61" s="165"/>
      <c r="X61" s="165"/>
      <c r="Y61" s="166"/>
      <c r="Z61" s="164" t="s">
        <v>98</v>
      </c>
      <c r="AA61" s="165"/>
      <c r="AB61" s="165"/>
      <c r="AC61" s="165"/>
      <c r="AD61" s="165"/>
      <c r="AE61" s="166"/>
      <c r="AF61" s="164" t="s">
        <v>99</v>
      </c>
      <c r="AG61" s="165"/>
      <c r="AH61" s="165"/>
      <c r="AI61" s="165"/>
      <c r="AJ61" s="165"/>
      <c r="AK61" s="166"/>
      <c r="AL61" s="164" t="s">
        <v>99</v>
      </c>
      <c r="AM61" s="165"/>
      <c r="AN61" s="165"/>
      <c r="AO61" s="165"/>
      <c r="AP61" s="165"/>
      <c r="AQ61" s="166"/>
      <c r="AR61" s="164" t="s">
        <v>100</v>
      </c>
      <c r="AS61" s="165"/>
      <c r="AT61" s="165"/>
      <c r="AU61" s="165"/>
      <c r="AV61" s="165"/>
      <c r="AW61" s="166"/>
      <c r="AX61" s="164"/>
      <c r="AY61" s="165"/>
      <c r="AZ61" s="165"/>
      <c r="BA61" s="165"/>
      <c r="BB61" s="165"/>
      <c r="BC61" s="166"/>
      <c r="BD61" s="164"/>
      <c r="BE61" s="165"/>
      <c r="BF61" s="165"/>
      <c r="BG61" s="165"/>
      <c r="BH61" s="165"/>
      <c r="BI61" s="166"/>
      <c r="BJ61" s="164"/>
      <c r="BK61" s="165"/>
      <c r="BL61" s="165"/>
      <c r="BM61" s="165"/>
      <c r="BN61" s="165"/>
      <c r="BO61" s="166"/>
      <c r="BP61" s="164"/>
      <c r="BQ61" s="165"/>
      <c r="BR61" s="165"/>
      <c r="BS61" s="165"/>
      <c r="BT61" s="165"/>
      <c r="BU61" s="166"/>
      <c r="BV61" s="164"/>
      <c r="BW61" s="165"/>
      <c r="BX61" s="165"/>
      <c r="BY61" s="165"/>
      <c r="BZ61" s="165"/>
      <c r="CA61" s="166"/>
      <c r="CB61" s="164"/>
      <c r="CC61" s="165"/>
      <c r="CD61" s="165"/>
      <c r="CE61" s="165"/>
      <c r="CF61" s="165"/>
      <c r="CG61" s="166"/>
      <c r="CH61" s="164"/>
      <c r="CI61" s="165"/>
      <c r="CJ61" s="165"/>
      <c r="CK61" s="165"/>
      <c r="CL61" s="165"/>
      <c r="CM61" s="166"/>
      <c r="CN61" s="188"/>
      <c r="CO61" s="188"/>
      <c r="CP61" s="188"/>
      <c r="CQ61" s="188"/>
      <c r="CR61" s="188"/>
      <c r="CS61" s="188"/>
      <c r="CT61" s="51"/>
      <c r="CU61" s="51"/>
      <c r="CV61" s="51"/>
      <c r="CW61" s="51"/>
      <c r="CX61" s="51"/>
      <c r="CY61" s="51"/>
      <c r="CZ61" s="51"/>
      <c r="DA61" s="51"/>
      <c r="DB61" s="51"/>
      <c r="DC61" s="51"/>
      <c r="DD61" s="51"/>
      <c r="DE61" s="51"/>
      <c r="DF61" s="51"/>
      <c r="DG61" s="84"/>
    </row>
    <row r="62" spans="1:111" s="65" customFormat="1" ht="22.5" customHeight="1" x14ac:dyDescent="0.2">
      <c r="A62" s="51"/>
      <c r="B62" s="51"/>
      <c r="C62" s="51"/>
      <c r="D62" s="52"/>
      <c r="E62" s="52"/>
      <c r="F62" s="155" t="s">
        <v>31</v>
      </c>
      <c r="G62" s="156"/>
      <c r="H62" s="176">
        <v>6</v>
      </c>
      <c r="I62" s="177"/>
      <c r="J62" s="177"/>
      <c r="K62" s="177"/>
      <c r="L62" s="177"/>
      <c r="M62" s="178"/>
      <c r="N62" s="176">
        <v>1</v>
      </c>
      <c r="O62" s="177"/>
      <c r="P62" s="177"/>
      <c r="Q62" s="177"/>
      <c r="R62" s="177"/>
      <c r="S62" s="178"/>
      <c r="T62" s="176">
        <v>3</v>
      </c>
      <c r="U62" s="177"/>
      <c r="V62" s="177"/>
      <c r="W62" s="177"/>
      <c r="X62" s="177"/>
      <c r="Y62" s="178"/>
      <c r="Z62" s="176">
        <v>1</v>
      </c>
      <c r="AA62" s="177"/>
      <c r="AB62" s="177"/>
      <c r="AC62" s="177"/>
      <c r="AD62" s="177"/>
      <c r="AE62" s="178"/>
      <c r="AF62" s="176">
        <v>8</v>
      </c>
      <c r="AG62" s="177"/>
      <c r="AH62" s="177"/>
      <c r="AI62" s="177"/>
      <c r="AJ62" s="177"/>
      <c r="AK62" s="178"/>
      <c r="AL62" s="176">
        <v>8</v>
      </c>
      <c r="AM62" s="177"/>
      <c r="AN62" s="177"/>
      <c r="AO62" s="177"/>
      <c r="AP62" s="177"/>
      <c r="AQ62" s="178"/>
      <c r="AR62" s="176">
        <v>5</v>
      </c>
      <c r="AS62" s="177"/>
      <c r="AT62" s="177"/>
      <c r="AU62" s="177"/>
      <c r="AV62" s="177"/>
      <c r="AW62" s="178"/>
      <c r="AX62" s="176"/>
      <c r="AY62" s="177"/>
      <c r="AZ62" s="177"/>
      <c r="BA62" s="177"/>
      <c r="BB62" s="177"/>
      <c r="BC62" s="178"/>
      <c r="BD62" s="176"/>
      <c r="BE62" s="177"/>
      <c r="BF62" s="177"/>
      <c r="BG62" s="177"/>
      <c r="BH62" s="177"/>
      <c r="BI62" s="178"/>
      <c r="BJ62" s="176"/>
      <c r="BK62" s="177"/>
      <c r="BL62" s="177"/>
      <c r="BM62" s="177"/>
      <c r="BN62" s="177"/>
      <c r="BO62" s="178"/>
      <c r="BP62" s="176"/>
      <c r="BQ62" s="177"/>
      <c r="BR62" s="177"/>
      <c r="BS62" s="177"/>
      <c r="BT62" s="177"/>
      <c r="BU62" s="178"/>
      <c r="BV62" s="176"/>
      <c r="BW62" s="177"/>
      <c r="BX62" s="177"/>
      <c r="BY62" s="177"/>
      <c r="BZ62" s="177"/>
      <c r="CA62" s="178"/>
      <c r="CB62" s="176"/>
      <c r="CC62" s="177"/>
      <c r="CD62" s="177"/>
      <c r="CE62" s="177"/>
      <c r="CF62" s="177"/>
      <c r="CG62" s="178"/>
      <c r="CH62" s="176"/>
      <c r="CI62" s="177"/>
      <c r="CJ62" s="177"/>
      <c r="CK62" s="177"/>
      <c r="CL62" s="177"/>
      <c r="CM62" s="178"/>
      <c r="CN62" s="187"/>
      <c r="CO62" s="187"/>
      <c r="CP62" s="187"/>
      <c r="CQ62" s="187"/>
      <c r="CR62" s="187"/>
      <c r="CS62" s="187"/>
      <c r="CT62" s="51"/>
      <c r="CU62" s="51"/>
      <c r="CV62" s="51"/>
      <c r="CW62" s="51"/>
      <c r="CX62" s="51"/>
      <c r="CY62" s="51"/>
      <c r="CZ62" s="51"/>
      <c r="DA62" s="51"/>
      <c r="DB62" s="51"/>
      <c r="DC62" s="51"/>
      <c r="DD62" s="51"/>
      <c r="DE62" s="51"/>
      <c r="DF62" s="51"/>
      <c r="DG62" s="85"/>
    </row>
    <row r="63" spans="1:111" s="65" customFormat="1" ht="14.25" customHeight="1" x14ac:dyDescent="0.2">
      <c r="A63" s="51"/>
      <c r="B63" s="51"/>
      <c r="C63" s="51"/>
      <c r="D63" s="52"/>
      <c r="E63" s="52"/>
      <c r="F63" s="155" t="s">
        <v>3</v>
      </c>
      <c r="G63" s="156"/>
      <c r="H63" s="179">
        <f>MAX(H69:M78)</f>
        <v>9</v>
      </c>
      <c r="I63" s="180"/>
      <c r="J63" s="180"/>
      <c r="K63" s="180"/>
      <c r="L63" s="180"/>
      <c r="M63" s="181"/>
      <c r="N63" s="179">
        <f>MAX(N69:S78)</f>
        <v>9</v>
      </c>
      <c r="O63" s="180"/>
      <c r="P63" s="180"/>
      <c r="Q63" s="180"/>
      <c r="R63" s="180"/>
      <c r="S63" s="181"/>
      <c r="T63" s="179">
        <f>MAX(T69:Y78)</f>
        <v>9</v>
      </c>
      <c r="U63" s="180"/>
      <c r="V63" s="180"/>
      <c r="W63" s="180"/>
      <c r="X63" s="180"/>
      <c r="Y63" s="181"/>
      <c r="Z63" s="179">
        <f>MAX(Z69:AE78)</f>
        <v>3</v>
      </c>
      <c r="AA63" s="180"/>
      <c r="AB63" s="180"/>
      <c r="AC63" s="180"/>
      <c r="AD63" s="180"/>
      <c r="AE63" s="181"/>
      <c r="AF63" s="179">
        <f>MAX(AF69:AK78)</f>
        <v>9</v>
      </c>
      <c r="AG63" s="180"/>
      <c r="AH63" s="180"/>
      <c r="AI63" s="180"/>
      <c r="AJ63" s="180"/>
      <c r="AK63" s="181"/>
      <c r="AL63" s="179">
        <f>MAX(AL69:AQ78)</f>
        <v>9</v>
      </c>
      <c r="AM63" s="180"/>
      <c r="AN63" s="180"/>
      <c r="AO63" s="180"/>
      <c r="AP63" s="180"/>
      <c r="AQ63" s="181"/>
      <c r="AR63" s="179">
        <f>MAX(AR69:AW78)</f>
        <v>3</v>
      </c>
      <c r="AS63" s="180"/>
      <c r="AT63" s="180"/>
      <c r="AU63" s="180"/>
      <c r="AV63" s="180"/>
      <c r="AW63" s="181"/>
      <c r="AX63" s="179">
        <f>MAX(AX69:BC78)</f>
        <v>0</v>
      </c>
      <c r="AY63" s="180"/>
      <c r="AZ63" s="180"/>
      <c r="BA63" s="180"/>
      <c r="BB63" s="180"/>
      <c r="BC63" s="181"/>
      <c r="BD63" s="179">
        <f>MAX(BD69:BI78)</f>
        <v>0</v>
      </c>
      <c r="BE63" s="180"/>
      <c r="BF63" s="180"/>
      <c r="BG63" s="180"/>
      <c r="BH63" s="180"/>
      <c r="BI63" s="181"/>
      <c r="BJ63" s="179">
        <f>MAX(BJ69:BO78)</f>
        <v>0</v>
      </c>
      <c r="BK63" s="180"/>
      <c r="BL63" s="180"/>
      <c r="BM63" s="180"/>
      <c r="BN63" s="180"/>
      <c r="BO63" s="181"/>
      <c r="BP63" s="179">
        <f>MAX(BP69:BU78)</f>
        <v>0</v>
      </c>
      <c r="BQ63" s="180"/>
      <c r="BR63" s="180"/>
      <c r="BS63" s="180"/>
      <c r="BT63" s="180"/>
      <c r="BU63" s="181"/>
      <c r="BV63" s="179">
        <f>MAX(BV69:CA78)</f>
        <v>0</v>
      </c>
      <c r="BW63" s="180"/>
      <c r="BX63" s="180"/>
      <c r="BY63" s="180"/>
      <c r="BZ63" s="180"/>
      <c r="CA63" s="181"/>
      <c r="CB63" s="179">
        <f>MAX(CB69:CG78)</f>
        <v>0</v>
      </c>
      <c r="CC63" s="180"/>
      <c r="CD63" s="180"/>
      <c r="CE63" s="180"/>
      <c r="CF63" s="180"/>
      <c r="CG63" s="181"/>
      <c r="CH63" s="179">
        <f>MAX(CH69:CM78)</f>
        <v>0</v>
      </c>
      <c r="CI63" s="180"/>
      <c r="CJ63" s="180"/>
      <c r="CK63" s="180"/>
      <c r="CL63" s="180"/>
      <c r="CM63" s="181"/>
      <c r="CN63" s="179">
        <f>MAX(CN69:CS78)</f>
        <v>0</v>
      </c>
      <c r="CO63" s="180"/>
      <c r="CP63" s="180"/>
      <c r="CQ63" s="180"/>
      <c r="CR63" s="180"/>
      <c r="CS63" s="181"/>
      <c r="CT63" s="51"/>
      <c r="CU63" s="51"/>
      <c r="CV63" s="51"/>
      <c r="CW63" s="51"/>
      <c r="CX63" s="51"/>
      <c r="CY63" s="51"/>
      <c r="CZ63" s="51"/>
      <c r="DA63" s="51"/>
      <c r="DB63" s="51"/>
      <c r="DC63" s="51"/>
      <c r="DD63" s="51"/>
      <c r="DE63" s="51"/>
      <c r="DF63" s="51"/>
      <c r="DG63" s="86"/>
    </row>
    <row r="64" spans="1:111" s="65" customFormat="1" ht="14.25" customHeight="1" x14ac:dyDescent="0.2">
      <c r="A64" s="51"/>
      <c r="B64" s="51"/>
      <c r="C64" s="51"/>
      <c r="D64" s="52"/>
      <c r="E64" s="52"/>
      <c r="F64" s="155" t="s">
        <v>24</v>
      </c>
      <c r="G64" s="156"/>
      <c r="H64" s="182">
        <f>SUM($D69*H69,$D70*H70,$D71*H71,$D72*H72,$D73*H73,$D74*H74,$D75*H75,$D76*H76,$D77*H77,$D78*H78)</f>
        <v>411.62790697674421</v>
      </c>
      <c r="I64" s="183"/>
      <c r="J64" s="183"/>
      <c r="K64" s="183"/>
      <c r="L64" s="183"/>
      <c r="M64" s="184"/>
      <c r="N64" s="182">
        <f>SUM($D69*N69,$D70*N70,$D71*N71,$D72*N72,$D73*N73,$D74*N74,$D75*N75,$D76*N76,$D77*N77,$D78*N78)</f>
        <v>411.62790697674421</v>
      </c>
      <c r="O64" s="183"/>
      <c r="P64" s="183"/>
      <c r="Q64" s="183"/>
      <c r="R64" s="183"/>
      <c r="S64" s="184"/>
      <c r="T64" s="182">
        <f>SUM($D69*T69,$D70*T70,$D71*T71,$D72*T72,$D73*T73,$D74*T74,$D75*T75,$D76*T76,$D77*T77,$D78*T78)</f>
        <v>362.79069767441865</v>
      </c>
      <c r="U64" s="183"/>
      <c r="V64" s="183"/>
      <c r="W64" s="183"/>
      <c r="X64" s="183"/>
      <c r="Y64" s="184"/>
      <c r="Z64" s="182">
        <f>SUM($D69*Z69,$D70*Z70,$D71*Z71,$D72*Z72,$D73*Z73,$D74*Z74,$D75*Z75,$D76*Z76,$D77*Z77,$D78*Z78)</f>
        <v>165.11627906976744</v>
      </c>
      <c r="AA64" s="183"/>
      <c r="AB64" s="183"/>
      <c r="AC64" s="183"/>
      <c r="AD64" s="183"/>
      <c r="AE64" s="184"/>
      <c r="AF64" s="182">
        <f>SUM($D69*AF69,$D70*AF70,$D71*AF71,$D72*AF72,$D73*AF73,$D74*AF74,$D75*AF75,$D76*AF76,$D77*AF77,$D78*AF78)</f>
        <v>104.65116279069767</v>
      </c>
      <c r="AG64" s="183"/>
      <c r="AH64" s="183"/>
      <c r="AI64" s="183"/>
      <c r="AJ64" s="183"/>
      <c r="AK64" s="184"/>
      <c r="AL64" s="182">
        <f>SUM($D69*AL69,$D70*AL70,$D71*AL71,$D72*AL72,$D73*AL73,$D74*AL74,$D75*AL75,$D76*AL76,$D77*AL77,$D78*AL78)</f>
        <v>125.58139534883722</v>
      </c>
      <c r="AM64" s="183"/>
      <c r="AN64" s="183"/>
      <c r="AO64" s="183"/>
      <c r="AP64" s="183"/>
      <c r="AQ64" s="184"/>
      <c r="AR64" s="182">
        <f>SUM($D69*AR69,$D70*AR70,$D71*AR71,$D72*AR72,$D73*AR73,$D74*AR74,$D75*AR75,$D76*AR76,$D77*AR77,$D78*AR78)</f>
        <v>134.88372093023256</v>
      </c>
      <c r="AS64" s="183"/>
      <c r="AT64" s="183"/>
      <c r="AU64" s="183"/>
      <c r="AV64" s="183"/>
      <c r="AW64" s="184"/>
      <c r="AX64" s="182">
        <f>SUM($D69*AX69,$D70*AX70,$D71*AX71,$D72*AX72,$D73*AX73,$D74*AX74,$D75*AX75,$D76*AX76,$D77*AX77,$D78*AX78)</f>
        <v>0</v>
      </c>
      <c r="AY64" s="183"/>
      <c r="AZ64" s="183"/>
      <c r="BA64" s="183"/>
      <c r="BB64" s="183"/>
      <c r="BC64" s="184"/>
      <c r="BD64" s="182">
        <f>SUM($D69*BD69,$D70*BD70,$D71*BD71,$D72*BD72,$D73*BD73,$D74*BD74,$D75*BD75,$D76*BD76,$D77*BD77,$D78*BD78)</f>
        <v>0</v>
      </c>
      <c r="BE64" s="183"/>
      <c r="BF64" s="183"/>
      <c r="BG64" s="183"/>
      <c r="BH64" s="183"/>
      <c r="BI64" s="184"/>
      <c r="BJ64" s="182">
        <f>SUM($D69*BJ69,$D70*BJ70,$D71*BJ71,$D72*BJ72,$D73*BJ73,$D74*BJ74,$D75*BJ75,$D76*BJ76,$D77*BJ77,$D78*BJ78)</f>
        <v>0</v>
      </c>
      <c r="BK64" s="183"/>
      <c r="BL64" s="183"/>
      <c r="BM64" s="183"/>
      <c r="BN64" s="183"/>
      <c r="BO64" s="184"/>
      <c r="BP64" s="182">
        <f>SUM($D69*BP69,$D70*BP70,$D71*BP71,$D72*BP72,$D73*BP73,$D74*BP74,$D75*BP75,$D76*BP76,$D77*BP77,$D78*BP78)</f>
        <v>0</v>
      </c>
      <c r="BQ64" s="183"/>
      <c r="BR64" s="183"/>
      <c r="BS64" s="183"/>
      <c r="BT64" s="183"/>
      <c r="BU64" s="184"/>
      <c r="BV64" s="182">
        <f>SUM($D69*BV69,$D70*BV70,$D71*BV71,$D72*BV72,$D73*BV73,$D74*BV74,$D75*BV75,$D76*BV76,$D77*BV77,$D78*BV78)</f>
        <v>0</v>
      </c>
      <c r="BW64" s="183"/>
      <c r="BX64" s="183"/>
      <c r="BY64" s="183"/>
      <c r="BZ64" s="183"/>
      <c r="CA64" s="184"/>
      <c r="CB64" s="182">
        <f>SUM($D69*CB69,$D70*CB70,$D71*CB71,$D72*CB72,$D73*CB73,$D74*CB74,$D75*CB75,$D76*CB76,$D77*CB77,$D78*CB78)</f>
        <v>0</v>
      </c>
      <c r="CC64" s="183"/>
      <c r="CD64" s="183"/>
      <c r="CE64" s="183"/>
      <c r="CF64" s="183"/>
      <c r="CG64" s="184"/>
      <c r="CH64" s="182">
        <f>SUM($D69*CH69,$D70*CH70,$D71*CH71,$D72*CH72,$D73*CH73,$D74*CH74,$D75*CH75,$D76*CH76,$D77*CH77,$D78*CH78)</f>
        <v>0</v>
      </c>
      <c r="CI64" s="183"/>
      <c r="CJ64" s="183"/>
      <c r="CK64" s="183"/>
      <c r="CL64" s="183"/>
      <c r="CM64" s="184"/>
      <c r="CN64" s="182">
        <f>SUM($D69*CN69,$D70*CN70,$D71*CN71,$D72*CN72,$D73*CN73,$D74*CN74,$D75*CN75,$D76*CN76,$D77*CN77,$D78*CN78)</f>
        <v>0</v>
      </c>
      <c r="CO64" s="183"/>
      <c r="CP64" s="183"/>
      <c r="CQ64" s="183"/>
      <c r="CR64" s="183"/>
      <c r="CS64" s="184"/>
      <c r="CT64" s="51"/>
      <c r="CU64" s="51"/>
      <c r="CV64" s="51"/>
      <c r="CW64" s="51"/>
      <c r="CX64" s="51"/>
      <c r="CY64" s="51"/>
      <c r="CZ64" s="51"/>
      <c r="DA64" s="51"/>
      <c r="DB64" s="51"/>
      <c r="DC64" s="51"/>
      <c r="DD64" s="51"/>
      <c r="DE64" s="51"/>
      <c r="DF64" s="51"/>
      <c r="DG64" s="87"/>
    </row>
    <row r="65" spans="1:111" s="65" customFormat="1" ht="14.25" customHeight="1" x14ac:dyDescent="0.2">
      <c r="A65" s="51"/>
      <c r="B65" s="51"/>
      <c r="C65" s="51"/>
      <c r="D65" s="52"/>
      <c r="E65" s="52"/>
      <c r="F65" s="155" t="s">
        <v>1</v>
      </c>
      <c r="G65" s="156"/>
      <c r="H65" s="173">
        <f>IF(H$64&gt;0,(H$64/SUM($64:$64))*100, "")</f>
        <v>23.983739837398375</v>
      </c>
      <c r="I65" s="174"/>
      <c r="J65" s="174"/>
      <c r="K65" s="174"/>
      <c r="L65" s="174"/>
      <c r="M65" s="175"/>
      <c r="N65" s="173">
        <f>IF(N$64&gt;0,(N$64/SUM($64:$64))*100, "")</f>
        <v>23.983739837398375</v>
      </c>
      <c r="O65" s="174"/>
      <c r="P65" s="174"/>
      <c r="Q65" s="174"/>
      <c r="R65" s="174"/>
      <c r="S65" s="175"/>
      <c r="T65" s="173">
        <f>IF(T$64&gt;0,(T$64/SUM($64:$64))*100, "")</f>
        <v>21.138211382113823</v>
      </c>
      <c r="U65" s="174"/>
      <c r="V65" s="174"/>
      <c r="W65" s="174"/>
      <c r="X65" s="174"/>
      <c r="Y65" s="175"/>
      <c r="Z65" s="173">
        <f>IF(Z$64&gt;0,(Z$64/SUM($64:$64))*100, "")</f>
        <v>9.6205962059620589</v>
      </c>
      <c r="AA65" s="174"/>
      <c r="AB65" s="174"/>
      <c r="AC65" s="174"/>
      <c r="AD65" s="174"/>
      <c r="AE65" s="175"/>
      <c r="AF65" s="173">
        <f>IF(AF$64&gt;0,(AF$64/SUM($64:$64))*100, "")</f>
        <v>6.0975609756097553</v>
      </c>
      <c r="AG65" s="174"/>
      <c r="AH65" s="174"/>
      <c r="AI65" s="174"/>
      <c r="AJ65" s="174"/>
      <c r="AK65" s="175"/>
      <c r="AL65" s="173">
        <f>IF(AL$64&gt;0,(AL$64/SUM($64:$64))*100, "")</f>
        <v>7.3170731707317067</v>
      </c>
      <c r="AM65" s="174"/>
      <c r="AN65" s="174"/>
      <c r="AO65" s="174"/>
      <c r="AP65" s="174"/>
      <c r="AQ65" s="175"/>
      <c r="AR65" s="173">
        <f>IF(AR$64&gt;0,(AR$64/SUM($64:$64))*100, "")</f>
        <v>7.8590785907859075</v>
      </c>
      <c r="AS65" s="174"/>
      <c r="AT65" s="174"/>
      <c r="AU65" s="174"/>
      <c r="AV65" s="174"/>
      <c r="AW65" s="175"/>
      <c r="AX65" s="173" t="str">
        <f>IF(AX$64&gt;0,(AX$64/SUM($64:$64))*100, "")</f>
        <v/>
      </c>
      <c r="AY65" s="174"/>
      <c r="AZ65" s="174"/>
      <c r="BA65" s="174"/>
      <c r="BB65" s="174"/>
      <c r="BC65" s="175"/>
      <c r="BD65" s="173" t="str">
        <f>IF(BD$64&gt;0,(BD$64/SUM($64:$64))*100, "")</f>
        <v/>
      </c>
      <c r="BE65" s="174"/>
      <c r="BF65" s="174"/>
      <c r="BG65" s="174"/>
      <c r="BH65" s="174"/>
      <c r="BI65" s="175"/>
      <c r="BJ65" s="173" t="str">
        <f>IF(BJ$64&gt;0,(BJ$64/SUM($64:$64))*100, "")</f>
        <v/>
      </c>
      <c r="BK65" s="174"/>
      <c r="BL65" s="174"/>
      <c r="BM65" s="174"/>
      <c r="BN65" s="174"/>
      <c r="BO65" s="175"/>
      <c r="BP65" s="173" t="str">
        <f>IF(BP$64&gt;0,(BP$64/SUM($64:$64))*100, "")</f>
        <v/>
      </c>
      <c r="BQ65" s="174"/>
      <c r="BR65" s="174"/>
      <c r="BS65" s="174"/>
      <c r="BT65" s="174"/>
      <c r="BU65" s="175"/>
      <c r="BV65" s="173" t="str">
        <f>IF(BV$64&gt;0,(BV$64/SUM($64:$64))*100, "")</f>
        <v/>
      </c>
      <c r="BW65" s="174"/>
      <c r="BX65" s="174"/>
      <c r="BY65" s="174"/>
      <c r="BZ65" s="174"/>
      <c r="CA65" s="175"/>
      <c r="CB65" s="173" t="str">
        <f>IF(CB$64&gt;0,(CB$64/SUM($64:$64))*100, "")</f>
        <v/>
      </c>
      <c r="CC65" s="174"/>
      <c r="CD65" s="174"/>
      <c r="CE65" s="174"/>
      <c r="CF65" s="174"/>
      <c r="CG65" s="175"/>
      <c r="CH65" s="173" t="str">
        <f>IF(CH$64&gt;0,(CH$64/SUM($64:$64))*100, "")</f>
        <v/>
      </c>
      <c r="CI65" s="174"/>
      <c r="CJ65" s="174"/>
      <c r="CK65" s="174"/>
      <c r="CL65" s="174"/>
      <c r="CM65" s="175"/>
      <c r="CN65" s="173" t="str">
        <f>IF(CN$64&gt;0,(CN$64/SUM($64:$64))*100, "")</f>
        <v/>
      </c>
      <c r="CO65" s="174"/>
      <c r="CP65" s="174"/>
      <c r="CQ65" s="174"/>
      <c r="CR65" s="174"/>
      <c r="CS65" s="175"/>
      <c r="CT65" s="51"/>
      <c r="CU65" s="211" t="s">
        <v>43</v>
      </c>
      <c r="CV65" s="211"/>
      <c r="CW65" s="211"/>
      <c r="CX65" s="211"/>
      <c r="CY65" s="211"/>
      <c r="CZ65" s="211"/>
      <c r="DA65" s="211"/>
      <c r="DB65" s="211"/>
      <c r="DC65" s="211"/>
      <c r="DD65" s="211"/>
      <c r="DE65" s="211"/>
      <c r="DF65" s="51"/>
      <c r="DG65" s="88"/>
    </row>
    <row r="66" spans="1:111" ht="23.25" customHeight="1" x14ac:dyDescent="0.2">
      <c r="A66" s="17"/>
      <c r="B66" s="47"/>
      <c r="C66" s="47"/>
      <c r="D66" s="48"/>
      <c r="E66" s="48"/>
      <c r="F66" s="186"/>
      <c r="G66" s="186"/>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17"/>
      <c r="CU66" s="17"/>
      <c r="CV66" s="17"/>
      <c r="CW66" s="17"/>
      <c r="CX66" s="17"/>
      <c r="CY66" s="17"/>
      <c r="CZ66" s="17"/>
      <c r="DA66" s="17"/>
      <c r="DB66" s="17"/>
      <c r="DC66" s="17"/>
      <c r="DD66" s="17"/>
      <c r="DE66" s="17"/>
      <c r="DF66" s="17"/>
      <c r="DG66" s="66"/>
    </row>
    <row r="67" spans="1:111" ht="23.25" customHeight="1" x14ac:dyDescent="0.2">
      <c r="B67" s="29"/>
      <c r="C67" s="29"/>
      <c r="D67" s="40"/>
      <c r="E67" s="40"/>
      <c r="F67" s="185"/>
      <c r="G67" s="185"/>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DG67" s="66"/>
    </row>
    <row r="68" spans="1:111" ht="23.25" hidden="1" customHeight="1" x14ac:dyDescent="0.2">
      <c r="B68" s="29"/>
      <c r="C68" s="29"/>
      <c r="D68" s="208" t="s">
        <v>45</v>
      </c>
      <c r="E68" s="209"/>
      <c r="F68" s="209"/>
      <c r="G68" s="209"/>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c r="BX68" s="209"/>
      <c r="BY68" s="209"/>
      <c r="BZ68" s="209"/>
      <c r="CA68" s="209"/>
      <c r="CB68" s="209"/>
      <c r="CC68" s="209"/>
      <c r="CD68" s="209"/>
      <c r="CE68" s="209"/>
      <c r="CF68" s="209"/>
      <c r="CG68" s="209"/>
      <c r="CH68" s="209"/>
      <c r="CI68" s="209"/>
      <c r="CJ68" s="209"/>
      <c r="CK68" s="209"/>
      <c r="CL68" s="209"/>
      <c r="CM68" s="209"/>
      <c r="CN68" s="209"/>
      <c r="CO68" s="209"/>
      <c r="CP68" s="209"/>
      <c r="CQ68" s="209"/>
      <c r="CR68" s="209"/>
      <c r="CS68" s="210"/>
      <c r="DG68" s="66"/>
    </row>
    <row r="69" spans="1:111" s="46" customFormat="1" ht="23.25" hidden="1" customHeight="1" x14ac:dyDescent="0.2">
      <c r="B69" s="78"/>
      <c r="C69" s="78"/>
      <c r="D69" s="43">
        <f t="shared" ref="D69:D78" si="3">IF($D51&lt;&gt;"",$D51,0)</f>
        <v>11.627906976744185</v>
      </c>
      <c r="E69" s="44"/>
      <c r="F69" s="148"/>
      <c r="G69" s="149"/>
      <c r="H69" s="143">
        <f t="shared" ref="H69:H78" si="4">IF(H51="Θ", 9, IF(H51="Ο", 3, IF(H51="▲", 1, "0")))</f>
        <v>9</v>
      </c>
      <c r="I69" s="146"/>
      <c r="J69" s="146"/>
      <c r="K69" s="146"/>
      <c r="L69" s="146"/>
      <c r="M69" s="147"/>
      <c r="N69" s="143">
        <f t="shared" ref="N69:N78" si="5">IF(N51="Θ", 9, IF(N51="Ο", 3, IF(N51="▲", 1, "0")))</f>
        <v>9</v>
      </c>
      <c r="O69" s="146"/>
      <c r="P69" s="146"/>
      <c r="Q69" s="146"/>
      <c r="R69" s="146"/>
      <c r="S69" s="147"/>
      <c r="T69" s="143">
        <f t="shared" ref="T69:T78" si="6">IF(T51="Θ", 9, IF(T51="Ο", 3, IF(T51="▲", 1, "0")))</f>
        <v>3</v>
      </c>
      <c r="U69" s="146"/>
      <c r="V69" s="146"/>
      <c r="W69" s="146"/>
      <c r="X69" s="146"/>
      <c r="Y69" s="147"/>
      <c r="Z69" s="143">
        <f t="shared" ref="Z69:Z78" si="7">IF(Z51="Θ", 9, IF(Z51="Ο", 3, IF(Z51="▲", 1, "0")))</f>
        <v>3</v>
      </c>
      <c r="AA69" s="146"/>
      <c r="AB69" s="146"/>
      <c r="AC69" s="146"/>
      <c r="AD69" s="146"/>
      <c r="AE69" s="147"/>
      <c r="AF69" s="143" t="str">
        <f t="shared" ref="AF69:AF78" si="8">IF(AF51="Θ", 9, IF(AF51="Ο", 3, IF(AF51="▲", 1, "0")))</f>
        <v>0</v>
      </c>
      <c r="AG69" s="146"/>
      <c r="AH69" s="146"/>
      <c r="AI69" s="146"/>
      <c r="AJ69" s="146"/>
      <c r="AK69" s="147"/>
      <c r="AL69" s="143">
        <f t="shared" ref="AL69:AL78" si="9">IF(AL51="Θ", 9, IF(AL51="Ο", 3, IF(AL51="▲", 1, "0")))</f>
        <v>1</v>
      </c>
      <c r="AM69" s="146"/>
      <c r="AN69" s="146"/>
      <c r="AO69" s="146"/>
      <c r="AP69" s="146"/>
      <c r="AQ69" s="147"/>
      <c r="AR69" s="143">
        <f t="shared" ref="AR69:AR78" si="10">IF(AR51="Θ", 9, IF(AR51="Ο", 3, IF(AR51="▲", 1, "0")))</f>
        <v>3</v>
      </c>
      <c r="AS69" s="146"/>
      <c r="AT69" s="146"/>
      <c r="AU69" s="146"/>
      <c r="AV69" s="146"/>
      <c r="AW69" s="147"/>
      <c r="AX69" s="143" t="str">
        <f t="shared" ref="AX69:AX78" si="11">IF(AX51="Θ", 9, IF(AX51="Ο", 3, IF(AX51="▲", 1, "0")))</f>
        <v>0</v>
      </c>
      <c r="AY69" s="146"/>
      <c r="AZ69" s="146"/>
      <c r="BA69" s="146"/>
      <c r="BB69" s="146"/>
      <c r="BC69" s="147"/>
      <c r="BD69" s="143" t="str">
        <f t="shared" ref="BD69:BD78" si="12">IF(BD51="Θ", 9, IF(BD51="Ο", 3, IF(BD51="▲", 1, "0")))</f>
        <v>0</v>
      </c>
      <c r="BE69" s="146"/>
      <c r="BF69" s="146"/>
      <c r="BG69" s="146"/>
      <c r="BH69" s="146"/>
      <c r="BI69" s="147"/>
      <c r="BJ69" s="143" t="str">
        <f t="shared" ref="BJ69:BJ78" si="13">IF(BJ51="Θ", 9, IF(BJ51="Ο", 3, IF(BJ51="▲", 1, "0")))</f>
        <v>0</v>
      </c>
      <c r="BK69" s="146"/>
      <c r="BL69" s="146"/>
      <c r="BM69" s="146"/>
      <c r="BN69" s="146"/>
      <c r="BO69" s="147"/>
      <c r="BP69" s="143" t="str">
        <f t="shared" ref="BP69:BP78" si="14">IF(BP51="Θ", 9, IF(BP51="Ο", 3, IF(BP51="▲", 1, "0")))</f>
        <v>0</v>
      </c>
      <c r="BQ69" s="146"/>
      <c r="BR69" s="146"/>
      <c r="BS69" s="146"/>
      <c r="BT69" s="146"/>
      <c r="BU69" s="147"/>
      <c r="BV69" s="143" t="str">
        <f t="shared" ref="BV69:BV78" si="15">IF(BV51="Θ", 9, IF(BV51="Ο", 3, IF(BV51="▲", 1, "0")))</f>
        <v>0</v>
      </c>
      <c r="BW69" s="146"/>
      <c r="BX69" s="146"/>
      <c r="BY69" s="146"/>
      <c r="BZ69" s="146"/>
      <c r="CA69" s="147"/>
      <c r="CB69" s="143" t="str">
        <f t="shared" ref="CB69:CB78" si="16">IF(CB51="Θ", 9, IF(CB51="Ο", 3, IF(CB51="▲", 1, "0")))</f>
        <v>0</v>
      </c>
      <c r="CC69" s="146"/>
      <c r="CD69" s="146"/>
      <c r="CE69" s="146"/>
      <c r="CF69" s="146"/>
      <c r="CG69" s="147"/>
      <c r="CH69" s="143" t="str">
        <f t="shared" ref="CH69:CH78" si="17">IF(CH51="Θ", 9, IF(CH51="Ο", 3, IF(CH51="▲", 1, "0")))</f>
        <v>0</v>
      </c>
      <c r="CI69" s="146"/>
      <c r="CJ69" s="146"/>
      <c r="CK69" s="146"/>
      <c r="CL69" s="146"/>
      <c r="CM69" s="147"/>
      <c r="CN69" s="143" t="str">
        <f t="shared" ref="CN69:CN78" si="18">IF(CN51="Θ", 9, IF(CN51="Ο", 3, IF(CN51="▲", 1, "0")))</f>
        <v>0</v>
      </c>
      <c r="CO69" s="146"/>
      <c r="CP69" s="146"/>
      <c r="CQ69" s="146"/>
      <c r="CR69" s="146"/>
      <c r="CS69" s="147"/>
      <c r="CT69" s="71"/>
      <c r="CU69" s="71"/>
      <c r="CV69" s="71"/>
      <c r="CW69" s="71"/>
      <c r="CX69" s="71"/>
      <c r="CY69" s="72"/>
      <c r="CZ69" s="70"/>
      <c r="DA69" s="70"/>
      <c r="DB69" s="70"/>
      <c r="DC69" s="70"/>
      <c r="DD69" s="70"/>
      <c r="DE69" s="70"/>
      <c r="DF69" s="70"/>
      <c r="DG69" s="76"/>
    </row>
    <row r="70" spans="1:111" s="46" customFormat="1" ht="23.25" hidden="1" customHeight="1" x14ac:dyDescent="0.2">
      <c r="B70" s="78"/>
      <c r="C70" s="78"/>
      <c r="D70" s="43">
        <f t="shared" si="3"/>
        <v>16.279069767441861</v>
      </c>
      <c r="E70" s="44"/>
      <c r="F70" s="148"/>
      <c r="G70" s="149"/>
      <c r="H70" s="143">
        <f t="shared" si="4"/>
        <v>1</v>
      </c>
      <c r="I70" s="146"/>
      <c r="J70" s="146"/>
      <c r="K70" s="146"/>
      <c r="L70" s="146"/>
      <c r="M70" s="147"/>
      <c r="N70" s="143">
        <f t="shared" si="5"/>
        <v>1</v>
      </c>
      <c r="O70" s="146"/>
      <c r="P70" s="146"/>
      <c r="Q70" s="146"/>
      <c r="R70" s="146"/>
      <c r="S70" s="147"/>
      <c r="T70" s="143" t="str">
        <f t="shared" si="6"/>
        <v>0</v>
      </c>
      <c r="U70" s="146"/>
      <c r="V70" s="146"/>
      <c r="W70" s="146"/>
      <c r="X70" s="146"/>
      <c r="Y70" s="147"/>
      <c r="Z70" s="143">
        <f t="shared" si="7"/>
        <v>3</v>
      </c>
      <c r="AA70" s="146"/>
      <c r="AB70" s="146"/>
      <c r="AC70" s="146"/>
      <c r="AD70" s="146"/>
      <c r="AE70" s="147"/>
      <c r="AF70" s="143">
        <f t="shared" si="8"/>
        <v>1</v>
      </c>
      <c r="AG70" s="146"/>
      <c r="AH70" s="146"/>
      <c r="AI70" s="146"/>
      <c r="AJ70" s="146"/>
      <c r="AK70" s="147"/>
      <c r="AL70" s="143">
        <f t="shared" si="9"/>
        <v>3</v>
      </c>
      <c r="AM70" s="146"/>
      <c r="AN70" s="146"/>
      <c r="AO70" s="146"/>
      <c r="AP70" s="146"/>
      <c r="AQ70" s="147"/>
      <c r="AR70" s="143" t="str">
        <f t="shared" si="10"/>
        <v>0</v>
      </c>
      <c r="AS70" s="146"/>
      <c r="AT70" s="146"/>
      <c r="AU70" s="146"/>
      <c r="AV70" s="146"/>
      <c r="AW70" s="147"/>
      <c r="AX70" s="143" t="str">
        <f t="shared" si="11"/>
        <v>0</v>
      </c>
      <c r="AY70" s="146"/>
      <c r="AZ70" s="146"/>
      <c r="BA70" s="146"/>
      <c r="BB70" s="146"/>
      <c r="BC70" s="147"/>
      <c r="BD70" s="143" t="str">
        <f t="shared" si="12"/>
        <v>0</v>
      </c>
      <c r="BE70" s="146"/>
      <c r="BF70" s="146"/>
      <c r="BG70" s="146"/>
      <c r="BH70" s="146"/>
      <c r="BI70" s="147"/>
      <c r="BJ70" s="143" t="str">
        <f t="shared" si="13"/>
        <v>0</v>
      </c>
      <c r="BK70" s="146"/>
      <c r="BL70" s="146"/>
      <c r="BM70" s="146"/>
      <c r="BN70" s="146"/>
      <c r="BO70" s="147"/>
      <c r="BP70" s="143" t="str">
        <f t="shared" si="14"/>
        <v>0</v>
      </c>
      <c r="BQ70" s="146"/>
      <c r="BR70" s="146"/>
      <c r="BS70" s="146"/>
      <c r="BT70" s="146"/>
      <c r="BU70" s="147"/>
      <c r="BV70" s="143" t="str">
        <f t="shared" si="15"/>
        <v>0</v>
      </c>
      <c r="BW70" s="146"/>
      <c r="BX70" s="146"/>
      <c r="BY70" s="146"/>
      <c r="BZ70" s="146"/>
      <c r="CA70" s="147"/>
      <c r="CB70" s="143" t="str">
        <f t="shared" si="16"/>
        <v>0</v>
      </c>
      <c r="CC70" s="146"/>
      <c r="CD70" s="146"/>
      <c r="CE70" s="146"/>
      <c r="CF70" s="146"/>
      <c r="CG70" s="147"/>
      <c r="CH70" s="143" t="str">
        <f t="shared" si="17"/>
        <v>0</v>
      </c>
      <c r="CI70" s="146"/>
      <c r="CJ70" s="146"/>
      <c r="CK70" s="146"/>
      <c r="CL70" s="146"/>
      <c r="CM70" s="147"/>
      <c r="CN70" s="143" t="str">
        <f t="shared" si="18"/>
        <v>0</v>
      </c>
      <c r="CO70" s="146"/>
      <c r="CP70" s="146"/>
      <c r="CQ70" s="146"/>
      <c r="CR70" s="146"/>
      <c r="CS70" s="147"/>
      <c r="CT70" s="71"/>
      <c r="CU70" s="71"/>
      <c r="CV70" s="71"/>
      <c r="CW70" s="71"/>
      <c r="CX70" s="71"/>
      <c r="CY70" s="72"/>
      <c r="CZ70" s="70"/>
      <c r="DA70" s="70"/>
      <c r="DB70" s="70"/>
      <c r="DC70" s="70"/>
      <c r="DD70" s="70"/>
      <c r="DE70" s="70"/>
      <c r="DF70" s="70"/>
      <c r="DG70" s="76"/>
    </row>
    <row r="71" spans="1:111" s="46" customFormat="1" ht="23.25" hidden="1" customHeight="1" x14ac:dyDescent="0.2">
      <c r="B71" s="78"/>
      <c r="C71" s="78"/>
      <c r="D71" s="43">
        <f t="shared" si="3"/>
        <v>23.255813953488371</v>
      </c>
      <c r="E71" s="44"/>
      <c r="F71" s="148"/>
      <c r="G71" s="149"/>
      <c r="H71" s="143">
        <f t="shared" si="4"/>
        <v>3</v>
      </c>
      <c r="I71" s="146"/>
      <c r="J71" s="146"/>
      <c r="K71" s="146"/>
      <c r="L71" s="146"/>
      <c r="M71" s="147"/>
      <c r="N71" s="143">
        <f t="shared" si="5"/>
        <v>3</v>
      </c>
      <c r="O71" s="146"/>
      <c r="P71" s="146"/>
      <c r="Q71" s="146"/>
      <c r="R71" s="146"/>
      <c r="S71" s="147"/>
      <c r="T71" s="143">
        <f t="shared" si="6"/>
        <v>9</v>
      </c>
      <c r="U71" s="146"/>
      <c r="V71" s="146"/>
      <c r="W71" s="146"/>
      <c r="X71" s="146"/>
      <c r="Y71" s="147"/>
      <c r="Z71" s="143" t="str">
        <f t="shared" si="7"/>
        <v>0</v>
      </c>
      <c r="AA71" s="146"/>
      <c r="AB71" s="146"/>
      <c r="AC71" s="146"/>
      <c r="AD71" s="146"/>
      <c r="AE71" s="147"/>
      <c r="AF71" s="143">
        <f t="shared" si="8"/>
        <v>1</v>
      </c>
      <c r="AG71" s="146"/>
      <c r="AH71" s="146"/>
      <c r="AI71" s="146"/>
      <c r="AJ71" s="146"/>
      <c r="AK71" s="147"/>
      <c r="AL71" s="143" t="str">
        <f t="shared" si="9"/>
        <v>0</v>
      </c>
      <c r="AM71" s="146"/>
      <c r="AN71" s="146"/>
      <c r="AO71" s="146"/>
      <c r="AP71" s="146"/>
      <c r="AQ71" s="147"/>
      <c r="AR71" s="143">
        <f t="shared" si="10"/>
        <v>1</v>
      </c>
      <c r="AS71" s="146"/>
      <c r="AT71" s="146"/>
      <c r="AU71" s="146"/>
      <c r="AV71" s="146"/>
      <c r="AW71" s="147"/>
      <c r="AX71" s="143" t="str">
        <f t="shared" si="11"/>
        <v>0</v>
      </c>
      <c r="AY71" s="146"/>
      <c r="AZ71" s="146"/>
      <c r="BA71" s="146"/>
      <c r="BB71" s="146"/>
      <c r="BC71" s="147"/>
      <c r="BD71" s="143" t="str">
        <f t="shared" si="12"/>
        <v>0</v>
      </c>
      <c r="BE71" s="146"/>
      <c r="BF71" s="146"/>
      <c r="BG71" s="146"/>
      <c r="BH71" s="146"/>
      <c r="BI71" s="147"/>
      <c r="BJ71" s="143" t="str">
        <f t="shared" si="13"/>
        <v>0</v>
      </c>
      <c r="BK71" s="146"/>
      <c r="BL71" s="146"/>
      <c r="BM71" s="146"/>
      <c r="BN71" s="146"/>
      <c r="BO71" s="147"/>
      <c r="BP71" s="143" t="str">
        <f t="shared" si="14"/>
        <v>0</v>
      </c>
      <c r="BQ71" s="146"/>
      <c r="BR71" s="146"/>
      <c r="BS71" s="146"/>
      <c r="BT71" s="146"/>
      <c r="BU71" s="147"/>
      <c r="BV71" s="143" t="str">
        <f t="shared" si="15"/>
        <v>0</v>
      </c>
      <c r="BW71" s="146"/>
      <c r="BX71" s="146"/>
      <c r="BY71" s="146"/>
      <c r="BZ71" s="146"/>
      <c r="CA71" s="147"/>
      <c r="CB71" s="143" t="str">
        <f t="shared" si="16"/>
        <v>0</v>
      </c>
      <c r="CC71" s="146"/>
      <c r="CD71" s="146"/>
      <c r="CE71" s="146"/>
      <c r="CF71" s="146"/>
      <c r="CG71" s="147"/>
      <c r="CH71" s="143" t="str">
        <f t="shared" si="17"/>
        <v>0</v>
      </c>
      <c r="CI71" s="146"/>
      <c r="CJ71" s="146"/>
      <c r="CK71" s="146"/>
      <c r="CL71" s="146"/>
      <c r="CM71" s="147"/>
      <c r="CN71" s="143" t="str">
        <f t="shared" si="18"/>
        <v>0</v>
      </c>
      <c r="CO71" s="146"/>
      <c r="CP71" s="146"/>
      <c r="CQ71" s="146"/>
      <c r="CR71" s="146"/>
      <c r="CS71" s="147"/>
      <c r="CT71" s="71"/>
      <c r="CU71" s="71"/>
      <c r="CV71" s="71"/>
      <c r="CW71" s="71"/>
      <c r="CX71" s="71"/>
      <c r="CY71" s="72"/>
      <c r="CZ71" s="70"/>
      <c r="DA71" s="70"/>
      <c r="DB71" s="70"/>
      <c r="DC71" s="70"/>
      <c r="DD71" s="70"/>
      <c r="DE71" s="70"/>
      <c r="DF71" s="70"/>
      <c r="DG71" s="76"/>
    </row>
    <row r="72" spans="1:111" s="46" customFormat="1" ht="23.25" hidden="1" customHeight="1" x14ac:dyDescent="0.2">
      <c r="B72" s="78"/>
      <c r="C72" s="78"/>
      <c r="D72" s="43">
        <f t="shared" si="3"/>
        <v>23.255813953488371</v>
      </c>
      <c r="E72" s="44"/>
      <c r="F72" s="148"/>
      <c r="G72" s="149"/>
      <c r="H72" s="143">
        <f t="shared" si="4"/>
        <v>9</v>
      </c>
      <c r="I72" s="146"/>
      <c r="J72" s="146"/>
      <c r="K72" s="146"/>
      <c r="L72" s="146"/>
      <c r="M72" s="147"/>
      <c r="N72" s="143">
        <f t="shared" si="5"/>
        <v>9</v>
      </c>
      <c r="O72" s="146"/>
      <c r="P72" s="146"/>
      <c r="Q72" s="146"/>
      <c r="R72" s="146"/>
      <c r="S72" s="147"/>
      <c r="T72" s="143">
        <f t="shared" si="6"/>
        <v>3</v>
      </c>
      <c r="U72" s="146"/>
      <c r="V72" s="146"/>
      <c r="W72" s="146"/>
      <c r="X72" s="146"/>
      <c r="Y72" s="147"/>
      <c r="Z72" s="143">
        <f t="shared" si="7"/>
        <v>3</v>
      </c>
      <c r="AA72" s="146"/>
      <c r="AB72" s="146"/>
      <c r="AC72" s="146"/>
      <c r="AD72" s="146"/>
      <c r="AE72" s="147"/>
      <c r="AF72" s="143">
        <f t="shared" si="8"/>
        <v>1</v>
      </c>
      <c r="AG72" s="146"/>
      <c r="AH72" s="146"/>
      <c r="AI72" s="146"/>
      <c r="AJ72" s="146"/>
      <c r="AK72" s="147"/>
      <c r="AL72" s="143">
        <f t="shared" si="9"/>
        <v>1</v>
      </c>
      <c r="AM72" s="146"/>
      <c r="AN72" s="146"/>
      <c r="AO72" s="146"/>
      <c r="AP72" s="146"/>
      <c r="AQ72" s="147"/>
      <c r="AR72" s="143">
        <f t="shared" si="10"/>
        <v>3</v>
      </c>
      <c r="AS72" s="146"/>
      <c r="AT72" s="146"/>
      <c r="AU72" s="146"/>
      <c r="AV72" s="146"/>
      <c r="AW72" s="147"/>
      <c r="AX72" s="143" t="str">
        <f t="shared" si="11"/>
        <v>0</v>
      </c>
      <c r="AY72" s="146"/>
      <c r="AZ72" s="146"/>
      <c r="BA72" s="146"/>
      <c r="BB72" s="146"/>
      <c r="BC72" s="147"/>
      <c r="BD72" s="143" t="str">
        <f t="shared" si="12"/>
        <v>0</v>
      </c>
      <c r="BE72" s="146"/>
      <c r="BF72" s="146"/>
      <c r="BG72" s="146"/>
      <c r="BH72" s="146"/>
      <c r="BI72" s="147"/>
      <c r="BJ72" s="143" t="str">
        <f t="shared" si="13"/>
        <v>0</v>
      </c>
      <c r="BK72" s="146"/>
      <c r="BL72" s="146"/>
      <c r="BM72" s="146"/>
      <c r="BN72" s="146"/>
      <c r="BO72" s="147"/>
      <c r="BP72" s="143" t="str">
        <f t="shared" si="14"/>
        <v>0</v>
      </c>
      <c r="BQ72" s="146"/>
      <c r="BR72" s="146"/>
      <c r="BS72" s="146"/>
      <c r="BT72" s="146"/>
      <c r="BU72" s="147"/>
      <c r="BV72" s="143" t="str">
        <f t="shared" si="15"/>
        <v>0</v>
      </c>
      <c r="BW72" s="146"/>
      <c r="BX72" s="146"/>
      <c r="BY72" s="146"/>
      <c r="BZ72" s="146"/>
      <c r="CA72" s="147"/>
      <c r="CB72" s="143" t="str">
        <f t="shared" si="16"/>
        <v>0</v>
      </c>
      <c r="CC72" s="146"/>
      <c r="CD72" s="146"/>
      <c r="CE72" s="146"/>
      <c r="CF72" s="146"/>
      <c r="CG72" s="147"/>
      <c r="CH72" s="143" t="str">
        <f t="shared" si="17"/>
        <v>0</v>
      </c>
      <c r="CI72" s="146"/>
      <c r="CJ72" s="146"/>
      <c r="CK72" s="146"/>
      <c r="CL72" s="146"/>
      <c r="CM72" s="147"/>
      <c r="CN72" s="143" t="str">
        <f t="shared" si="18"/>
        <v>0</v>
      </c>
      <c r="CO72" s="146"/>
      <c r="CP72" s="146"/>
      <c r="CQ72" s="146"/>
      <c r="CR72" s="146"/>
      <c r="CS72" s="147"/>
      <c r="CT72" s="71"/>
      <c r="CU72" s="71"/>
      <c r="CV72" s="71"/>
      <c r="CW72" s="71"/>
      <c r="CX72" s="71"/>
      <c r="CY72" s="72"/>
      <c r="CZ72" s="70"/>
      <c r="DA72" s="70"/>
      <c r="DB72" s="70"/>
      <c r="DC72" s="70"/>
      <c r="DD72" s="70"/>
      <c r="DE72" s="70"/>
      <c r="DF72" s="70"/>
      <c r="DG72" s="76"/>
    </row>
    <row r="73" spans="1:111" s="46" customFormat="1" ht="23.25" hidden="1" customHeight="1" x14ac:dyDescent="0.2">
      <c r="B73" s="78"/>
      <c r="C73" s="78"/>
      <c r="D73" s="43">
        <f t="shared" si="3"/>
        <v>13.953488372093023</v>
      </c>
      <c r="E73" s="44"/>
      <c r="F73" s="148"/>
      <c r="G73" s="149"/>
      <c r="H73" s="143" t="str">
        <f t="shared" si="4"/>
        <v>0</v>
      </c>
      <c r="I73" s="146"/>
      <c r="J73" s="146"/>
      <c r="K73" s="146"/>
      <c r="L73" s="146"/>
      <c r="M73" s="147"/>
      <c r="N73" s="143" t="str">
        <f t="shared" si="5"/>
        <v>0</v>
      </c>
      <c r="O73" s="146"/>
      <c r="P73" s="146"/>
      <c r="Q73" s="146"/>
      <c r="R73" s="146"/>
      <c r="S73" s="147"/>
      <c r="T73" s="143">
        <f t="shared" si="6"/>
        <v>1</v>
      </c>
      <c r="U73" s="146"/>
      <c r="V73" s="146"/>
      <c r="W73" s="146"/>
      <c r="X73" s="146"/>
      <c r="Y73" s="147"/>
      <c r="Z73" s="143" t="str">
        <f t="shared" si="7"/>
        <v>0</v>
      </c>
      <c r="AA73" s="146"/>
      <c r="AB73" s="146"/>
      <c r="AC73" s="146"/>
      <c r="AD73" s="146"/>
      <c r="AE73" s="147"/>
      <c r="AF73" s="143" t="str">
        <f t="shared" si="8"/>
        <v>0</v>
      </c>
      <c r="AG73" s="146"/>
      <c r="AH73" s="146"/>
      <c r="AI73" s="146"/>
      <c r="AJ73" s="146"/>
      <c r="AK73" s="147"/>
      <c r="AL73" s="143" t="str">
        <f t="shared" si="9"/>
        <v>0</v>
      </c>
      <c r="AM73" s="146"/>
      <c r="AN73" s="146"/>
      <c r="AO73" s="146"/>
      <c r="AP73" s="146"/>
      <c r="AQ73" s="147"/>
      <c r="AR73" s="143" t="str">
        <f t="shared" si="10"/>
        <v>0</v>
      </c>
      <c r="AS73" s="146"/>
      <c r="AT73" s="146"/>
      <c r="AU73" s="146"/>
      <c r="AV73" s="146"/>
      <c r="AW73" s="147"/>
      <c r="AX73" s="143" t="str">
        <f t="shared" si="11"/>
        <v>0</v>
      </c>
      <c r="AY73" s="146"/>
      <c r="AZ73" s="146"/>
      <c r="BA73" s="146"/>
      <c r="BB73" s="146"/>
      <c r="BC73" s="147"/>
      <c r="BD73" s="143" t="str">
        <f t="shared" si="12"/>
        <v>0</v>
      </c>
      <c r="BE73" s="146"/>
      <c r="BF73" s="146"/>
      <c r="BG73" s="146"/>
      <c r="BH73" s="146"/>
      <c r="BI73" s="147"/>
      <c r="BJ73" s="143" t="str">
        <f t="shared" si="13"/>
        <v>0</v>
      </c>
      <c r="BK73" s="146"/>
      <c r="BL73" s="146"/>
      <c r="BM73" s="146"/>
      <c r="BN73" s="146"/>
      <c r="BO73" s="147"/>
      <c r="BP73" s="143" t="str">
        <f t="shared" si="14"/>
        <v>0</v>
      </c>
      <c r="BQ73" s="146"/>
      <c r="BR73" s="146"/>
      <c r="BS73" s="146"/>
      <c r="BT73" s="146"/>
      <c r="BU73" s="147"/>
      <c r="BV73" s="143" t="str">
        <f t="shared" si="15"/>
        <v>0</v>
      </c>
      <c r="BW73" s="146"/>
      <c r="BX73" s="146"/>
      <c r="BY73" s="146"/>
      <c r="BZ73" s="146"/>
      <c r="CA73" s="147"/>
      <c r="CB73" s="143" t="str">
        <f t="shared" si="16"/>
        <v>0</v>
      </c>
      <c r="CC73" s="146"/>
      <c r="CD73" s="146"/>
      <c r="CE73" s="146"/>
      <c r="CF73" s="146"/>
      <c r="CG73" s="147"/>
      <c r="CH73" s="143" t="str">
        <f t="shared" si="17"/>
        <v>0</v>
      </c>
      <c r="CI73" s="146"/>
      <c r="CJ73" s="146"/>
      <c r="CK73" s="146"/>
      <c r="CL73" s="146"/>
      <c r="CM73" s="147"/>
      <c r="CN73" s="143" t="str">
        <f t="shared" si="18"/>
        <v>0</v>
      </c>
      <c r="CO73" s="146"/>
      <c r="CP73" s="146"/>
      <c r="CQ73" s="146"/>
      <c r="CR73" s="146"/>
      <c r="CS73" s="147"/>
      <c r="CT73" s="71"/>
      <c r="CU73" s="71"/>
      <c r="CV73" s="71"/>
      <c r="CW73" s="71"/>
      <c r="CX73" s="71"/>
      <c r="CY73" s="72"/>
      <c r="CZ73" s="70"/>
      <c r="DA73" s="70"/>
      <c r="DB73" s="70"/>
      <c r="DC73" s="70"/>
      <c r="DD73" s="70"/>
      <c r="DE73" s="70"/>
      <c r="DF73" s="70"/>
      <c r="DG73" s="76"/>
    </row>
    <row r="74" spans="1:111" s="46" customFormat="1" ht="23.25" hidden="1" customHeight="1" x14ac:dyDescent="0.2">
      <c r="B74" s="78"/>
      <c r="C74" s="78"/>
      <c r="D74" s="43">
        <f t="shared" si="3"/>
        <v>4.6511627906976747</v>
      </c>
      <c r="E74" s="44"/>
      <c r="F74" s="148"/>
      <c r="G74" s="149"/>
      <c r="H74" s="143">
        <f t="shared" si="4"/>
        <v>1</v>
      </c>
      <c r="I74" s="146"/>
      <c r="J74" s="146"/>
      <c r="K74" s="146"/>
      <c r="L74" s="146"/>
      <c r="M74" s="147"/>
      <c r="N74" s="143">
        <f t="shared" si="5"/>
        <v>1</v>
      </c>
      <c r="O74" s="146"/>
      <c r="P74" s="146"/>
      <c r="Q74" s="146"/>
      <c r="R74" s="146"/>
      <c r="S74" s="147"/>
      <c r="T74" s="143">
        <f t="shared" si="6"/>
        <v>3</v>
      </c>
      <c r="U74" s="146"/>
      <c r="V74" s="146"/>
      <c r="W74" s="146"/>
      <c r="X74" s="146"/>
      <c r="Y74" s="147"/>
      <c r="Z74" s="143">
        <f t="shared" si="7"/>
        <v>1</v>
      </c>
      <c r="AA74" s="146"/>
      <c r="AB74" s="146"/>
      <c r="AC74" s="146"/>
      <c r="AD74" s="146"/>
      <c r="AE74" s="147"/>
      <c r="AF74" s="143">
        <f t="shared" si="8"/>
        <v>9</v>
      </c>
      <c r="AG74" s="146"/>
      <c r="AH74" s="146"/>
      <c r="AI74" s="146"/>
      <c r="AJ74" s="146"/>
      <c r="AK74" s="147"/>
      <c r="AL74" s="143">
        <f t="shared" si="9"/>
        <v>9</v>
      </c>
      <c r="AM74" s="146"/>
      <c r="AN74" s="146"/>
      <c r="AO74" s="146"/>
      <c r="AP74" s="146"/>
      <c r="AQ74" s="147"/>
      <c r="AR74" s="143" t="str">
        <f t="shared" si="10"/>
        <v>0</v>
      </c>
      <c r="AS74" s="146"/>
      <c r="AT74" s="146"/>
      <c r="AU74" s="146"/>
      <c r="AV74" s="146"/>
      <c r="AW74" s="147"/>
      <c r="AX74" s="143" t="str">
        <f t="shared" si="11"/>
        <v>0</v>
      </c>
      <c r="AY74" s="146"/>
      <c r="AZ74" s="146"/>
      <c r="BA74" s="146"/>
      <c r="BB74" s="146"/>
      <c r="BC74" s="147"/>
      <c r="BD74" s="143" t="str">
        <f t="shared" si="12"/>
        <v>0</v>
      </c>
      <c r="BE74" s="146"/>
      <c r="BF74" s="146"/>
      <c r="BG74" s="146"/>
      <c r="BH74" s="146"/>
      <c r="BI74" s="147"/>
      <c r="BJ74" s="143" t="str">
        <f t="shared" si="13"/>
        <v>0</v>
      </c>
      <c r="BK74" s="146"/>
      <c r="BL74" s="146"/>
      <c r="BM74" s="146"/>
      <c r="BN74" s="146"/>
      <c r="BO74" s="147"/>
      <c r="BP74" s="143" t="str">
        <f t="shared" si="14"/>
        <v>0</v>
      </c>
      <c r="BQ74" s="146"/>
      <c r="BR74" s="146"/>
      <c r="BS74" s="146"/>
      <c r="BT74" s="146"/>
      <c r="BU74" s="147"/>
      <c r="BV74" s="143" t="str">
        <f t="shared" si="15"/>
        <v>0</v>
      </c>
      <c r="BW74" s="146"/>
      <c r="BX74" s="146"/>
      <c r="BY74" s="146"/>
      <c r="BZ74" s="146"/>
      <c r="CA74" s="147"/>
      <c r="CB74" s="143" t="str">
        <f t="shared" si="16"/>
        <v>0</v>
      </c>
      <c r="CC74" s="146"/>
      <c r="CD74" s="146"/>
      <c r="CE74" s="146"/>
      <c r="CF74" s="146"/>
      <c r="CG74" s="147"/>
      <c r="CH74" s="143" t="str">
        <f t="shared" si="17"/>
        <v>0</v>
      </c>
      <c r="CI74" s="146"/>
      <c r="CJ74" s="146"/>
      <c r="CK74" s="146"/>
      <c r="CL74" s="146"/>
      <c r="CM74" s="147"/>
      <c r="CN74" s="143" t="str">
        <f t="shared" si="18"/>
        <v>0</v>
      </c>
      <c r="CO74" s="146"/>
      <c r="CP74" s="146"/>
      <c r="CQ74" s="146"/>
      <c r="CR74" s="146"/>
      <c r="CS74" s="147"/>
      <c r="CT74" s="71"/>
      <c r="CU74" s="71"/>
      <c r="CV74" s="71"/>
      <c r="CW74" s="71"/>
      <c r="CX74" s="71"/>
      <c r="CY74" s="72"/>
      <c r="CZ74" s="70"/>
      <c r="DA74" s="70"/>
      <c r="DB74" s="70"/>
      <c r="DC74" s="70"/>
      <c r="DD74" s="70"/>
      <c r="DE74" s="70"/>
      <c r="DF74" s="70"/>
      <c r="DG74" s="76"/>
    </row>
    <row r="75" spans="1:111" s="46" customFormat="1" ht="23.25" hidden="1" customHeight="1" x14ac:dyDescent="0.2">
      <c r="B75" s="78"/>
      <c r="C75" s="78"/>
      <c r="D75" s="43">
        <f t="shared" si="3"/>
        <v>6.9767441860465116</v>
      </c>
      <c r="E75" s="44"/>
      <c r="F75" s="148"/>
      <c r="G75" s="149"/>
      <c r="H75" s="143">
        <f t="shared" si="4"/>
        <v>1</v>
      </c>
      <c r="I75" s="146"/>
      <c r="J75" s="146"/>
      <c r="K75" s="146"/>
      <c r="L75" s="146"/>
      <c r="M75" s="147"/>
      <c r="N75" s="143">
        <f t="shared" si="5"/>
        <v>1</v>
      </c>
      <c r="O75" s="146"/>
      <c r="P75" s="146"/>
      <c r="Q75" s="146"/>
      <c r="R75" s="146"/>
      <c r="S75" s="147"/>
      <c r="T75" s="143">
        <f t="shared" si="6"/>
        <v>3</v>
      </c>
      <c r="U75" s="146"/>
      <c r="V75" s="146"/>
      <c r="W75" s="146"/>
      <c r="X75" s="146"/>
      <c r="Y75" s="147"/>
      <c r="Z75" s="143">
        <f t="shared" si="7"/>
        <v>1</v>
      </c>
      <c r="AA75" s="146"/>
      <c r="AB75" s="146"/>
      <c r="AC75" s="146"/>
      <c r="AD75" s="146"/>
      <c r="AE75" s="147"/>
      <c r="AF75" s="143" t="str">
        <f t="shared" si="8"/>
        <v>0</v>
      </c>
      <c r="AG75" s="146"/>
      <c r="AH75" s="146"/>
      <c r="AI75" s="146"/>
      <c r="AJ75" s="146"/>
      <c r="AK75" s="147"/>
      <c r="AL75" s="143" t="str">
        <f t="shared" si="9"/>
        <v>0</v>
      </c>
      <c r="AM75" s="146"/>
      <c r="AN75" s="146"/>
      <c r="AO75" s="146"/>
      <c r="AP75" s="146"/>
      <c r="AQ75" s="147"/>
      <c r="AR75" s="143">
        <f t="shared" si="10"/>
        <v>1</v>
      </c>
      <c r="AS75" s="146"/>
      <c r="AT75" s="146"/>
      <c r="AU75" s="146"/>
      <c r="AV75" s="146"/>
      <c r="AW75" s="147"/>
      <c r="AX75" s="143" t="str">
        <f t="shared" si="11"/>
        <v>0</v>
      </c>
      <c r="AY75" s="146"/>
      <c r="AZ75" s="146"/>
      <c r="BA75" s="146"/>
      <c r="BB75" s="146"/>
      <c r="BC75" s="147"/>
      <c r="BD75" s="143" t="str">
        <f t="shared" si="12"/>
        <v>0</v>
      </c>
      <c r="BE75" s="146"/>
      <c r="BF75" s="146"/>
      <c r="BG75" s="146"/>
      <c r="BH75" s="146"/>
      <c r="BI75" s="147"/>
      <c r="BJ75" s="143" t="str">
        <f t="shared" si="13"/>
        <v>0</v>
      </c>
      <c r="BK75" s="146"/>
      <c r="BL75" s="146"/>
      <c r="BM75" s="146"/>
      <c r="BN75" s="146"/>
      <c r="BO75" s="147"/>
      <c r="BP75" s="143" t="str">
        <f t="shared" si="14"/>
        <v>0</v>
      </c>
      <c r="BQ75" s="146"/>
      <c r="BR75" s="146"/>
      <c r="BS75" s="146"/>
      <c r="BT75" s="146"/>
      <c r="BU75" s="147"/>
      <c r="BV75" s="143" t="str">
        <f t="shared" si="15"/>
        <v>0</v>
      </c>
      <c r="BW75" s="146"/>
      <c r="BX75" s="146"/>
      <c r="BY75" s="146"/>
      <c r="BZ75" s="146"/>
      <c r="CA75" s="147"/>
      <c r="CB75" s="143" t="str">
        <f t="shared" si="16"/>
        <v>0</v>
      </c>
      <c r="CC75" s="146"/>
      <c r="CD75" s="146"/>
      <c r="CE75" s="146"/>
      <c r="CF75" s="146"/>
      <c r="CG75" s="147"/>
      <c r="CH75" s="143" t="str">
        <f t="shared" si="17"/>
        <v>0</v>
      </c>
      <c r="CI75" s="146"/>
      <c r="CJ75" s="146"/>
      <c r="CK75" s="146"/>
      <c r="CL75" s="146"/>
      <c r="CM75" s="147"/>
      <c r="CN75" s="143" t="str">
        <f t="shared" si="18"/>
        <v>0</v>
      </c>
      <c r="CO75" s="146"/>
      <c r="CP75" s="146"/>
      <c r="CQ75" s="146"/>
      <c r="CR75" s="146"/>
      <c r="CS75" s="147"/>
      <c r="CT75" s="71"/>
      <c r="CU75" s="71"/>
      <c r="CV75" s="71"/>
      <c r="CW75" s="71"/>
      <c r="CX75" s="71"/>
      <c r="CY75" s="72"/>
      <c r="CZ75" s="70"/>
      <c r="DA75" s="70"/>
      <c r="DB75" s="70"/>
      <c r="DC75" s="70"/>
      <c r="DD75" s="70"/>
      <c r="DE75" s="70"/>
      <c r="DF75" s="70"/>
      <c r="DG75" s="76"/>
    </row>
    <row r="76" spans="1:111" s="46" customFormat="1" ht="23.25" hidden="1" customHeight="1" x14ac:dyDescent="0.2">
      <c r="B76" s="78"/>
      <c r="C76" s="78"/>
      <c r="D76" s="43">
        <f t="shared" si="3"/>
        <v>0</v>
      </c>
      <c r="E76" s="44"/>
      <c r="F76" s="148"/>
      <c r="G76" s="149"/>
      <c r="H76" s="143" t="str">
        <f t="shared" si="4"/>
        <v>0</v>
      </c>
      <c r="I76" s="146"/>
      <c r="J76" s="146"/>
      <c r="K76" s="146"/>
      <c r="L76" s="146"/>
      <c r="M76" s="147"/>
      <c r="N76" s="143" t="str">
        <f t="shared" si="5"/>
        <v>0</v>
      </c>
      <c r="O76" s="146"/>
      <c r="P76" s="146"/>
      <c r="Q76" s="146"/>
      <c r="R76" s="146"/>
      <c r="S76" s="147"/>
      <c r="T76" s="143" t="str">
        <f t="shared" si="6"/>
        <v>0</v>
      </c>
      <c r="U76" s="146"/>
      <c r="V76" s="146"/>
      <c r="W76" s="146"/>
      <c r="X76" s="146"/>
      <c r="Y76" s="147"/>
      <c r="Z76" s="143" t="str">
        <f t="shared" si="7"/>
        <v>0</v>
      </c>
      <c r="AA76" s="146"/>
      <c r="AB76" s="146"/>
      <c r="AC76" s="146"/>
      <c r="AD76" s="146"/>
      <c r="AE76" s="147"/>
      <c r="AF76" s="143" t="str">
        <f t="shared" si="8"/>
        <v>0</v>
      </c>
      <c r="AG76" s="146"/>
      <c r="AH76" s="146"/>
      <c r="AI76" s="146"/>
      <c r="AJ76" s="146"/>
      <c r="AK76" s="147"/>
      <c r="AL76" s="143" t="str">
        <f t="shared" si="9"/>
        <v>0</v>
      </c>
      <c r="AM76" s="146"/>
      <c r="AN76" s="146"/>
      <c r="AO76" s="146"/>
      <c r="AP76" s="146"/>
      <c r="AQ76" s="147"/>
      <c r="AR76" s="143" t="str">
        <f t="shared" si="10"/>
        <v>0</v>
      </c>
      <c r="AS76" s="146"/>
      <c r="AT76" s="146"/>
      <c r="AU76" s="146"/>
      <c r="AV76" s="146"/>
      <c r="AW76" s="147"/>
      <c r="AX76" s="143" t="str">
        <f t="shared" si="11"/>
        <v>0</v>
      </c>
      <c r="AY76" s="146"/>
      <c r="AZ76" s="146"/>
      <c r="BA76" s="146"/>
      <c r="BB76" s="146"/>
      <c r="BC76" s="147"/>
      <c r="BD76" s="143" t="str">
        <f t="shared" si="12"/>
        <v>0</v>
      </c>
      <c r="BE76" s="146"/>
      <c r="BF76" s="146"/>
      <c r="BG76" s="146"/>
      <c r="BH76" s="146"/>
      <c r="BI76" s="147"/>
      <c r="BJ76" s="143" t="str">
        <f t="shared" si="13"/>
        <v>0</v>
      </c>
      <c r="BK76" s="146"/>
      <c r="BL76" s="146"/>
      <c r="BM76" s="146"/>
      <c r="BN76" s="146"/>
      <c r="BO76" s="147"/>
      <c r="BP76" s="143" t="str">
        <f t="shared" si="14"/>
        <v>0</v>
      </c>
      <c r="BQ76" s="146"/>
      <c r="BR76" s="146"/>
      <c r="BS76" s="146"/>
      <c r="BT76" s="146"/>
      <c r="BU76" s="147"/>
      <c r="BV76" s="143" t="str">
        <f t="shared" si="15"/>
        <v>0</v>
      </c>
      <c r="BW76" s="146"/>
      <c r="BX76" s="146"/>
      <c r="BY76" s="146"/>
      <c r="BZ76" s="146"/>
      <c r="CA76" s="147"/>
      <c r="CB76" s="143" t="str">
        <f t="shared" si="16"/>
        <v>0</v>
      </c>
      <c r="CC76" s="146"/>
      <c r="CD76" s="146"/>
      <c r="CE76" s="146"/>
      <c r="CF76" s="146"/>
      <c r="CG76" s="147"/>
      <c r="CH76" s="143" t="str">
        <f t="shared" si="17"/>
        <v>0</v>
      </c>
      <c r="CI76" s="146"/>
      <c r="CJ76" s="146"/>
      <c r="CK76" s="146"/>
      <c r="CL76" s="146"/>
      <c r="CM76" s="147"/>
      <c r="CN76" s="143" t="str">
        <f t="shared" si="18"/>
        <v>0</v>
      </c>
      <c r="CO76" s="146"/>
      <c r="CP76" s="146"/>
      <c r="CQ76" s="146"/>
      <c r="CR76" s="146"/>
      <c r="CS76" s="147"/>
      <c r="CT76" s="71"/>
      <c r="CU76" s="71"/>
      <c r="CV76" s="71"/>
      <c r="CW76" s="71"/>
      <c r="CX76" s="71"/>
      <c r="CY76" s="72"/>
      <c r="CZ76" s="70"/>
      <c r="DA76" s="70"/>
      <c r="DB76" s="70"/>
      <c r="DC76" s="70"/>
      <c r="DD76" s="70"/>
      <c r="DE76" s="70"/>
      <c r="DF76" s="70"/>
      <c r="DG76" s="76"/>
    </row>
    <row r="77" spans="1:111" s="46" customFormat="1" ht="23.25" hidden="1" customHeight="1" x14ac:dyDescent="0.2">
      <c r="B77" s="78"/>
      <c r="C77" s="78"/>
      <c r="D77" s="43">
        <f t="shared" si="3"/>
        <v>0</v>
      </c>
      <c r="E77" s="44"/>
      <c r="F77" s="148"/>
      <c r="G77" s="149"/>
      <c r="H77" s="143" t="str">
        <f t="shared" si="4"/>
        <v>0</v>
      </c>
      <c r="I77" s="146"/>
      <c r="J77" s="146"/>
      <c r="K77" s="146"/>
      <c r="L77" s="146"/>
      <c r="M77" s="147"/>
      <c r="N77" s="143" t="str">
        <f t="shared" si="5"/>
        <v>0</v>
      </c>
      <c r="O77" s="146"/>
      <c r="P77" s="146"/>
      <c r="Q77" s="146"/>
      <c r="R77" s="146"/>
      <c r="S77" s="147"/>
      <c r="T77" s="143" t="str">
        <f t="shared" si="6"/>
        <v>0</v>
      </c>
      <c r="U77" s="146"/>
      <c r="V77" s="146"/>
      <c r="W77" s="146"/>
      <c r="X77" s="146"/>
      <c r="Y77" s="147"/>
      <c r="Z77" s="143" t="str">
        <f t="shared" si="7"/>
        <v>0</v>
      </c>
      <c r="AA77" s="146"/>
      <c r="AB77" s="146"/>
      <c r="AC77" s="146"/>
      <c r="AD77" s="146"/>
      <c r="AE77" s="147"/>
      <c r="AF77" s="143" t="str">
        <f t="shared" si="8"/>
        <v>0</v>
      </c>
      <c r="AG77" s="146"/>
      <c r="AH77" s="146"/>
      <c r="AI77" s="146"/>
      <c r="AJ77" s="146"/>
      <c r="AK77" s="147"/>
      <c r="AL77" s="143" t="str">
        <f t="shared" si="9"/>
        <v>0</v>
      </c>
      <c r="AM77" s="146"/>
      <c r="AN77" s="146"/>
      <c r="AO77" s="146"/>
      <c r="AP77" s="146"/>
      <c r="AQ77" s="147"/>
      <c r="AR77" s="143" t="str">
        <f t="shared" si="10"/>
        <v>0</v>
      </c>
      <c r="AS77" s="146"/>
      <c r="AT77" s="146"/>
      <c r="AU77" s="146"/>
      <c r="AV77" s="146"/>
      <c r="AW77" s="147"/>
      <c r="AX77" s="143" t="str">
        <f t="shared" si="11"/>
        <v>0</v>
      </c>
      <c r="AY77" s="146"/>
      <c r="AZ77" s="146"/>
      <c r="BA77" s="146"/>
      <c r="BB77" s="146"/>
      <c r="BC77" s="147"/>
      <c r="BD77" s="143" t="str">
        <f t="shared" si="12"/>
        <v>0</v>
      </c>
      <c r="BE77" s="146"/>
      <c r="BF77" s="146"/>
      <c r="BG77" s="146"/>
      <c r="BH77" s="146"/>
      <c r="BI77" s="147"/>
      <c r="BJ77" s="143" t="str">
        <f t="shared" si="13"/>
        <v>0</v>
      </c>
      <c r="BK77" s="146"/>
      <c r="BL77" s="146"/>
      <c r="BM77" s="146"/>
      <c r="BN77" s="146"/>
      <c r="BO77" s="147"/>
      <c r="BP77" s="143" t="str">
        <f t="shared" si="14"/>
        <v>0</v>
      </c>
      <c r="BQ77" s="146"/>
      <c r="BR77" s="146"/>
      <c r="BS77" s="146"/>
      <c r="BT77" s="146"/>
      <c r="BU77" s="147"/>
      <c r="BV77" s="143" t="str">
        <f t="shared" si="15"/>
        <v>0</v>
      </c>
      <c r="BW77" s="146"/>
      <c r="BX77" s="146"/>
      <c r="BY77" s="146"/>
      <c r="BZ77" s="146"/>
      <c r="CA77" s="147"/>
      <c r="CB77" s="143" t="str">
        <f t="shared" si="16"/>
        <v>0</v>
      </c>
      <c r="CC77" s="146"/>
      <c r="CD77" s="146"/>
      <c r="CE77" s="146"/>
      <c r="CF77" s="146"/>
      <c r="CG77" s="147"/>
      <c r="CH77" s="143" t="str">
        <f t="shared" si="17"/>
        <v>0</v>
      </c>
      <c r="CI77" s="146"/>
      <c r="CJ77" s="146"/>
      <c r="CK77" s="146"/>
      <c r="CL77" s="146"/>
      <c r="CM77" s="147"/>
      <c r="CN77" s="143" t="str">
        <f t="shared" si="18"/>
        <v>0</v>
      </c>
      <c r="CO77" s="146"/>
      <c r="CP77" s="146"/>
      <c r="CQ77" s="146"/>
      <c r="CR77" s="146"/>
      <c r="CS77" s="147"/>
      <c r="CT77" s="71"/>
      <c r="CU77" s="71"/>
      <c r="CV77" s="71"/>
      <c r="CW77" s="71"/>
      <c r="CX77" s="71"/>
      <c r="CY77" s="72"/>
      <c r="CZ77" s="70"/>
      <c r="DA77" s="70"/>
      <c r="DB77" s="70"/>
      <c r="DC77" s="70"/>
      <c r="DD77" s="70"/>
      <c r="DE77" s="70"/>
      <c r="DF77" s="70"/>
      <c r="DG77" s="76"/>
    </row>
    <row r="78" spans="1:111" s="46" customFormat="1" ht="23.25" hidden="1" customHeight="1" x14ac:dyDescent="0.2">
      <c r="B78" s="78"/>
      <c r="C78" s="78"/>
      <c r="D78" s="43">
        <f t="shared" si="3"/>
        <v>0</v>
      </c>
      <c r="E78" s="44"/>
      <c r="F78" s="148"/>
      <c r="G78" s="149"/>
      <c r="H78" s="143" t="str">
        <f t="shared" si="4"/>
        <v>0</v>
      </c>
      <c r="I78" s="144"/>
      <c r="J78" s="144"/>
      <c r="K78" s="144"/>
      <c r="L78" s="144"/>
      <c r="M78" s="145"/>
      <c r="N78" s="143" t="str">
        <f t="shared" si="5"/>
        <v>0</v>
      </c>
      <c r="O78" s="144"/>
      <c r="P78" s="144"/>
      <c r="Q78" s="144"/>
      <c r="R78" s="144"/>
      <c r="S78" s="145"/>
      <c r="T78" s="143" t="str">
        <f t="shared" si="6"/>
        <v>0</v>
      </c>
      <c r="U78" s="144"/>
      <c r="V78" s="144"/>
      <c r="W78" s="144"/>
      <c r="X78" s="144"/>
      <c r="Y78" s="145"/>
      <c r="Z78" s="143" t="str">
        <f t="shared" si="7"/>
        <v>0</v>
      </c>
      <c r="AA78" s="144"/>
      <c r="AB78" s="144"/>
      <c r="AC78" s="144"/>
      <c r="AD78" s="144"/>
      <c r="AE78" s="145"/>
      <c r="AF78" s="143" t="str">
        <f t="shared" si="8"/>
        <v>0</v>
      </c>
      <c r="AG78" s="144"/>
      <c r="AH78" s="144"/>
      <c r="AI78" s="144"/>
      <c r="AJ78" s="144"/>
      <c r="AK78" s="145"/>
      <c r="AL78" s="143" t="str">
        <f t="shared" si="9"/>
        <v>0</v>
      </c>
      <c r="AM78" s="144"/>
      <c r="AN78" s="144"/>
      <c r="AO78" s="144"/>
      <c r="AP78" s="144"/>
      <c r="AQ78" s="145"/>
      <c r="AR78" s="143" t="str">
        <f t="shared" si="10"/>
        <v>0</v>
      </c>
      <c r="AS78" s="144"/>
      <c r="AT78" s="144"/>
      <c r="AU78" s="144"/>
      <c r="AV78" s="144"/>
      <c r="AW78" s="145"/>
      <c r="AX78" s="143" t="str">
        <f t="shared" si="11"/>
        <v>0</v>
      </c>
      <c r="AY78" s="144"/>
      <c r="AZ78" s="144"/>
      <c r="BA78" s="144"/>
      <c r="BB78" s="144"/>
      <c r="BC78" s="145"/>
      <c r="BD78" s="143" t="str">
        <f t="shared" si="12"/>
        <v>0</v>
      </c>
      <c r="BE78" s="144"/>
      <c r="BF78" s="144"/>
      <c r="BG78" s="144"/>
      <c r="BH78" s="144"/>
      <c r="BI78" s="145"/>
      <c r="BJ78" s="143" t="str">
        <f t="shared" si="13"/>
        <v>0</v>
      </c>
      <c r="BK78" s="144"/>
      <c r="BL78" s="144"/>
      <c r="BM78" s="144"/>
      <c r="BN78" s="144"/>
      <c r="BO78" s="145"/>
      <c r="BP78" s="143" t="str">
        <f t="shared" si="14"/>
        <v>0</v>
      </c>
      <c r="BQ78" s="144"/>
      <c r="BR78" s="144"/>
      <c r="BS78" s="144"/>
      <c r="BT78" s="144"/>
      <c r="BU78" s="145"/>
      <c r="BV78" s="143" t="str">
        <f t="shared" si="15"/>
        <v>0</v>
      </c>
      <c r="BW78" s="144"/>
      <c r="BX78" s="144"/>
      <c r="BY78" s="144"/>
      <c r="BZ78" s="144"/>
      <c r="CA78" s="145"/>
      <c r="CB78" s="143" t="str">
        <f t="shared" si="16"/>
        <v>0</v>
      </c>
      <c r="CC78" s="144"/>
      <c r="CD78" s="144"/>
      <c r="CE78" s="144"/>
      <c r="CF78" s="144"/>
      <c r="CG78" s="145"/>
      <c r="CH78" s="143" t="str">
        <f t="shared" si="17"/>
        <v>0</v>
      </c>
      <c r="CI78" s="144"/>
      <c r="CJ78" s="144"/>
      <c r="CK78" s="144"/>
      <c r="CL78" s="144"/>
      <c r="CM78" s="145"/>
      <c r="CN78" s="143" t="str">
        <f t="shared" si="18"/>
        <v>0</v>
      </c>
      <c r="CO78" s="144"/>
      <c r="CP78" s="144"/>
      <c r="CQ78" s="144"/>
      <c r="CR78" s="144"/>
      <c r="CS78" s="145"/>
      <c r="CT78" s="73"/>
      <c r="CU78" s="73"/>
      <c r="CV78" s="73"/>
      <c r="CW78" s="73"/>
      <c r="CX78" s="73"/>
      <c r="CY78" s="74"/>
      <c r="CZ78" s="70"/>
      <c r="DA78" s="70"/>
      <c r="DB78" s="70"/>
      <c r="DC78" s="70"/>
      <c r="DD78" s="70"/>
      <c r="DE78" s="70"/>
      <c r="DF78" s="70"/>
      <c r="DG78" s="77"/>
    </row>
    <row r="79" spans="1:111" ht="23.25" customHeight="1" x14ac:dyDescent="0.2">
      <c r="B79" s="29"/>
      <c r="C79" s="29"/>
      <c r="D79" s="40"/>
      <c r="E79" s="40"/>
      <c r="F79" s="185"/>
      <c r="G79" s="185"/>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DG79" s="66"/>
    </row>
    <row r="80" spans="1:111" ht="23.25" customHeight="1" x14ac:dyDescent="0.2">
      <c r="B80" s="29"/>
      <c r="C80" s="29"/>
      <c r="D80" s="40"/>
      <c r="E80" s="40"/>
      <c r="F80" s="185"/>
      <c r="G80" s="185"/>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DG80" s="66"/>
    </row>
    <row r="81" spans="2:111" ht="23.25" customHeight="1" x14ac:dyDescent="0.2">
      <c r="B81" s="29"/>
      <c r="C81" s="29"/>
      <c r="D81" s="40"/>
      <c r="E81" s="40"/>
      <c r="F81" s="185"/>
      <c r="G81" s="185"/>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DG81" s="66"/>
    </row>
    <row r="82" spans="2:111" ht="23.25" customHeight="1" x14ac:dyDescent="0.2">
      <c r="B82" s="29"/>
      <c r="C82" s="29"/>
      <c r="D82" s="40"/>
      <c r="E82" s="40"/>
      <c r="F82" s="185"/>
      <c r="G82" s="185"/>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DG82" s="66"/>
    </row>
    <row r="83" spans="2:111" ht="23.25" customHeight="1" x14ac:dyDescent="0.2">
      <c r="B83" s="29"/>
      <c r="C83" s="29"/>
      <c r="D83" s="40"/>
      <c r="E83" s="40"/>
      <c r="F83" s="185"/>
      <c r="G83" s="185"/>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DG83" s="66"/>
    </row>
    <row r="84" spans="2:111" ht="23.25" customHeight="1" x14ac:dyDescent="0.2">
      <c r="B84" s="29"/>
      <c r="C84" s="29"/>
      <c r="D84" s="40"/>
      <c r="E84" s="40"/>
      <c r="F84" s="185"/>
      <c r="G84" s="185"/>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DG84" s="66"/>
    </row>
    <row r="85" spans="2:111" ht="23.25" customHeight="1" x14ac:dyDescent="0.2">
      <c r="B85" s="29"/>
      <c r="C85" s="29"/>
      <c r="D85" s="40"/>
      <c r="E85" s="40"/>
      <c r="F85" s="185"/>
      <c r="G85" s="185"/>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DG85" s="66"/>
    </row>
    <row r="86" spans="2:111" ht="23.25" customHeight="1" x14ac:dyDescent="0.2">
      <c r="B86" s="29"/>
      <c r="C86" s="29"/>
      <c r="D86" s="40"/>
      <c r="E86" s="40"/>
      <c r="F86" s="185"/>
      <c r="G86" s="185"/>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DG86" s="66"/>
    </row>
    <row r="87" spans="2:111" ht="23.25" customHeight="1" x14ac:dyDescent="0.2">
      <c r="B87" s="29"/>
      <c r="C87" s="29"/>
      <c r="D87" s="40"/>
      <c r="E87" s="40"/>
      <c r="F87" s="185"/>
      <c r="G87" s="185"/>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DG87" s="66"/>
    </row>
    <row r="88" spans="2:111" ht="23.25" customHeight="1" x14ac:dyDescent="0.2">
      <c r="B88" s="29"/>
      <c r="C88" s="29"/>
      <c r="D88" s="40"/>
      <c r="E88" s="40"/>
      <c r="F88" s="185"/>
      <c r="G88" s="185"/>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DG88" s="66"/>
    </row>
    <row r="89" spans="2:111" ht="23.25" customHeight="1" x14ac:dyDescent="0.2">
      <c r="B89" s="29"/>
      <c r="C89" s="29"/>
      <c r="D89" s="40"/>
      <c r="E89" s="40"/>
      <c r="F89" s="185"/>
      <c r="G89" s="185"/>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DG89" s="66"/>
    </row>
    <row r="90" spans="2:111" ht="23.25" customHeight="1" x14ac:dyDescent="0.2">
      <c r="B90" s="29"/>
      <c r="C90" s="29"/>
      <c r="D90" s="40"/>
      <c r="E90" s="40"/>
      <c r="F90" s="185"/>
      <c r="G90" s="185"/>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DG90" s="66"/>
    </row>
    <row r="91" spans="2:111" ht="23.25" customHeight="1" x14ac:dyDescent="0.2">
      <c r="B91" s="29"/>
      <c r="C91" s="29"/>
      <c r="D91" s="40"/>
      <c r="E91" s="40"/>
      <c r="F91" s="185"/>
      <c r="G91" s="185"/>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DG91" s="66"/>
    </row>
    <row r="92" spans="2:111" ht="23.25" customHeight="1" x14ac:dyDescent="0.2">
      <c r="B92" s="29"/>
      <c r="C92" s="29"/>
      <c r="D92" s="40"/>
      <c r="E92" s="40"/>
      <c r="F92" s="185"/>
      <c r="G92" s="185"/>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DG92" s="66"/>
    </row>
    <row r="93" spans="2:111" ht="23.25" customHeight="1" x14ac:dyDescent="0.2">
      <c r="B93" s="29"/>
      <c r="C93" s="29"/>
      <c r="D93" s="40"/>
      <c r="E93" s="40"/>
      <c r="F93" s="185"/>
      <c r="G93" s="185"/>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DG93" s="66"/>
    </row>
    <row r="94" spans="2:111" ht="23.25" customHeight="1" x14ac:dyDescent="0.2">
      <c r="B94" s="29"/>
      <c r="C94" s="29"/>
      <c r="D94" s="40"/>
      <c r="E94" s="40"/>
      <c r="F94" s="185"/>
      <c r="G94" s="185"/>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DG94" s="66"/>
    </row>
    <row r="95" spans="2:111" ht="23.25" customHeight="1" x14ac:dyDescent="0.2">
      <c r="B95" s="29"/>
      <c r="C95" s="29"/>
      <c r="D95" s="40"/>
      <c r="E95" s="40"/>
      <c r="F95" s="185"/>
      <c r="G95" s="185"/>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DG95" s="66"/>
    </row>
    <row r="96" spans="2:111" ht="23.25" customHeight="1" x14ac:dyDescent="0.2">
      <c r="B96" s="29"/>
      <c r="C96" s="29"/>
      <c r="D96" s="40"/>
      <c r="E96" s="40"/>
      <c r="F96" s="185"/>
      <c r="G96" s="185"/>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DG96" s="66"/>
    </row>
    <row r="97" spans="2:111" ht="23.25" customHeight="1" x14ac:dyDescent="0.2">
      <c r="B97" s="29"/>
      <c r="C97" s="29"/>
      <c r="D97" s="40"/>
      <c r="E97" s="40"/>
      <c r="F97" s="185"/>
      <c r="G97" s="185"/>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DG97" s="66"/>
    </row>
    <row r="98" spans="2:111" ht="23.25" customHeight="1" x14ac:dyDescent="0.2">
      <c r="B98" s="29"/>
      <c r="C98" s="29"/>
      <c r="D98" s="40"/>
      <c r="E98" s="40"/>
      <c r="F98" s="185"/>
      <c r="G98" s="185"/>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DG98" s="66"/>
    </row>
    <row r="99" spans="2:111" ht="23.25" customHeight="1" x14ac:dyDescent="0.2">
      <c r="B99" s="29"/>
      <c r="C99" s="29"/>
      <c r="D99" s="40"/>
      <c r="E99" s="40"/>
      <c r="F99" s="185"/>
      <c r="G99" s="185"/>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DG99" s="66"/>
    </row>
    <row r="100" spans="2:111" ht="23.25" customHeight="1" x14ac:dyDescent="0.2">
      <c r="B100" s="29"/>
      <c r="C100" s="29"/>
      <c r="D100" s="40"/>
      <c r="E100" s="40"/>
      <c r="F100" s="185"/>
      <c r="G100" s="185"/>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DG100" s="66"/>
    </row>
    <row r="101" spans="2:111" ht="23.25" customHeight="1" x14ac:dyDescent="0.2">
      <c r="B101" s="29"/>
      <c r="C101" s="29"/>
      <c r="D101" s="40"/>
      <c r="E101" s="40"/>
      <c r="F101" s="185"/>
      <c r="G101" s="185"/>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DG101" s="66"/>
    </row>
    <row r="102" spans="2:111" ht="23.25" customHeight="1" x14ac:dyDescent="0.2">
      <c r="B102" s="29"/>
      <c r="C102" s="29"/>
      <c r="D102" s="40"/>
      <c r="E102" s="40"/>
      <c r="F102" s="185"/>
      <c r="G102" s="185"/>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DG102" s="66"/>
    </row>
    <row r="103" spans="2:111" ht="23.25" customHeight="1" x14ac:dyDescent="0.2">
      <c r="B103" s="29"/>
      <c r="C103" s="29"/>
      <c r="D103" s="40"/>
      <c r="E103" s="40"/>
      <c r="F103" s="185"/>
      <c r="G103" s="185"/>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DG103" s="66"/>
    </row>
    <row r="104" spans="2:111" ht="23.25" customHeight="1" x14ac:dyDescent="0.2">
      <c r="B104" s="29"/>
      <c r="C104" s="29"/>
      <c r="D104" s="40"/>
      <c r="E104" s="40"/>
      <c r="F104" s="185"/>
      <c r="G104" s="185"/>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DG104" s="66"/>
    </row>
    <row r="105" spans="2:111" ht="23.25" customHeight="1" x14ac:dyDescent="0.2">
      <c r="B105" s="29"/>
      <c r="C105" s="29"/>
      <c r="D105" s="40"/>
      <c r="E105" s="40"/>
      <c r="F105" s="185"/>
      <c r="G105" s="185"/>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DG105" s="66"/>
    </row>
    <row r="106" spans="2:111" ht="23.25" customHeight="1" x14ac:dyDescent="0.2">
      <c r="B106" s="29"/>
      <c r="C106" s="29"/>
      <c r="D106" s="40"/>
      <c r="E106" s="40"/>
      <c r="F106" s="185"/>
      <c r="G106" s="185"/>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DG106" s="66"/>
    </row>
    <row r="107" spans="2:111" ht="23.25" customHeight="1" x14ac:dyDescent="0.2">
      <c r="B107" s="29"/>
      <c r="C107" s="29"/>
      <c r="D107" s="40"/>
      <c r="E107" s="40"/>
      <c r="F107" s="185"/>
      <c r="G107" s="185"/>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DG107" s="66"/>
    </row>
    <row r="108" spans="2:111" ht="23.25" customHeight="1" x14ac:dyDescent="0.2">
      <c r="B108" s="29"/>
      <c r="C108" s="29"/>
      <c r="D108" s="40"/>
      <c r="E108" s="40"/>
      <c r="F108" s="185"/>
      <c r="G108" s="185"/>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DG108" s="66"/>
    </row>
    <row r="109" spans="2:111" ht="23.25" customHeight="1" x14ac:dyDescent="0.2">
      <c r="B109" s="29"/>
      <c r="C109" s="29"/>
      <c r="D109" s="40"/>
      <c r="E109" s="40"/>
      <c r="F109" s="185"/>
      <c r="G109" s="185"/>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DG109" s="66"/>
    </row>
    <row r="110" spans="2:111" ht="23.25" customHeight="1" x14ac:dyDescent="0.2">
      <c r="B110" s="29"/>
      <c r="C110" s="29"/>
      <c r="D110" s="40"/>
      <c r="E110" s="40"/>
      <c r="F110" s="185"/>
      <c r="G110" s="185"/>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DG110" s="66"/>
    </row>
    <row r="111" spans="2:111" ht="23.25" customHeight="1" x14ac:dyDescent="0.2">
      <c r="B111" s="29"/>
      <c r="C111" s="29"/>
      <c r="D111" s="40"/>
      <c r="E111" s="40"/>
      <c r="F111" s="185"/>
      <c r="G111" s="185"/>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DG111" s="66"/>
    </row>
    <row r="112" spans="2:111" ht="23.25" customHeight="1" x14ac:dyDescent="0.2">
      <c r="B112" s="29"/>
      <c r="C112" s="29"/>
      <c r="D112" s="40"/>
      <c r="E112" s="40"/>
      <c r="F112" s="185"/>
      <c r="G112" s="185"/>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DG112" s="66"/>
    </row>
    <row r="113" spans="2:111" ht="23.25" customHeight="1" x14ac:dyDescent="0.2">
      <c r="B113" s="29"/>
      <c r="C113" s="29"/>
      <c r="D113" s="40"/>
      <c r="E113" s="40"/>
      <c r="F113" s="185"/>
      <c r="G113" s="185"/>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DG113" s="66"/>
    </row>
    <row r="114" spans="2:111" ht="23.25" customHeight="1" x14ac:dyDescent="0.2">
      <c r="B114" s="29"/>
      <c r="C114" s="29"/>
      <c r="D114" s="40"/>
      <c r="E114" s="40"/>
      <c r="F114" s="185"/>
      <c r="G114" s="185"/>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DG114" s="66"/>
    </row>
    <row r="115" spans="2:111" ht="23.25" customHeight="1" x14ac:dyDescent="0.2">
      <c r="B115" s="29"/>
      <c r="C115" s="29"/>
      <c r="D115" s="40"/>
      <c r="E115" s="40"/>
      <c r="F115" s="185"/>
      <c r="G115" s="185"/>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DG115" s="66"/>
    </row>
    <row r="116" spans="2:111" ht="23.25" customHeight="1" x14ac:dyDescent="0.2">
      <c r="B116" s="29"/>
      <c r="C116" s="29"/>
      <c r="D116" s="40"/>
      <c r="E116" s="40"/>
      <c r="F116" s="185"/>
      <c r="G116" s="185"/>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DG116" s="66"/>
    </row>
    <row r="117" spans="2:111" ht="23.25" customHeight="1" x14ac:dyDescent="0.2">
      <c r="B117" s="29"/>
      <c r="C117" s="29"/>
      <c r="D117" s="40"/>
      <c r="E117" s="40"/>
      <c r="F117" s="185"/>
      <c r="G117" s="185"/>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DG117" s="66"/>
    </row>
    <row r="118" spans="2:111" ht="23.25" customHeight="1" x14ac:dyDescent="0.2">
      <c r="B118" s="29"/>
      <c r="C118" s="29"/>
      <c r="D118" s="40"/>
      <c r="E118" s="40"/>
      <c r="F118" s="185"/>
      <c r="G118" s="185"/>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DG118" s="66"/>
    </row>
    <row r="119" spans="2:111" ht="23.25" customHeight="1" x14ac:dyDescent="0.2">
      <c r="B119" s="29"/>
      <c r="C119" s="29"/>
      <c r="D119" s="40"/>
      <c r="E119" s="40"/>
      <c r="F119" s="185"/>
      <c r="G119" s="185"/>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DG119" s="66"/>
    </row>
    <row r="120" spans="2:111" ht="23.25" customHeight="1" x14ac:dyDescent="0.2">
      <c r="B120" s="29"/>
      <c r="C120" s="29"/>
      <c r="D120" s="40"/>
      <c r="E120" s="40"/>
      <c r="F120" s="185"/>
      <c r="G120" s="185"/>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DG120" s="66"/>
    </row>
    <row r="121" spans="2:111" ht="23.25" customHeight="1" x14ac:dyDescent="0.2">
      <c r="B121" s="29"/>
      <c r="C121" s="29"/>
      <c r="D121" s="40"/>
      <c r="E121" s="40"/>
      <c r="F121" s="185"/>
      <c r="G121" s="185"/>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DG121" s="66"/>
    </row>
    <row r="122" spans="2:111" ht="23.25" customHeight="1" x14ac:dyDescent="0.2">
      <c r="B122" s="29"/>
      <c r="C122" s="29"/>
      <c r="D122" s="40"/>
      <c r="E122" s="40"/>
      <c r="F122" s="185"/>
      <c r="G122" s="185"/>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DG122" s="66"/>
    </row>
    <row r="123" spans="2:111" ht="23.25" customHeight="1" x14ac:dyDescent="0.2">
      <c r="B123" s="29"/>
      <c r="C123" s="29"/>
      <c r="D123" s="40"/>
      <c r="E123" s="40"/>
      <c r="F123" s="185"/>
      <c r="G123" s="185"/>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DG123" s="66"/>
    </row>
    <row r="124" spans="2:111" ht="23.25" customHeight="1" x14ac:dyDescent="0.2">
      <c r="B124" s="29"/>
      <c r="C124" s="29"/>
      <c r="D124" s="40"/>
      <c r="E124" s="40"/>
      <c r="F124" s="185"/>
      <c r="G124" s="185"/>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DG124" s="66"/>
    </row>
    <row r="125" spans="2:111" ht="23.25" customHeight="1" x14ac:dyDescent="0.2">
      <c r="B125" s="29"/>
      <c r="C125" s="29"/>
      <c r="D125" s="40"/>
      <c r="E125" s="40"/>
      <c r="F125" s="185"/>
      <c r="G125" s="185"/>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DG125" s="66"/>
    </row>
    <row r="126" spans="2:111" ht="23.25" customHeight="1" x14ac:dyDescent="0.2">
      <c r="B126" s="29"/>
      <c r="C126" s="29"/>
      <c r="D126" s="40"/>
      <c r="E126" s="40"/>
      <c r="F126" s="185"/>
      <c r="G126" s="185"/>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DG126" s="66"/>
    </row>
    <row r="127" spans="2:111" ht="23.25" customHeight="1" x14ac:dyDescent="0.2">
      <c r="B127" s="29"/>
      <c r="C127" s="29"/>
      <c r="D127" s="40"/>
      <c r="E127" s="40"/>
      <c r="F127" s="185"/>
      <c r="G127" s="185"/>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DG127" s="66"/>
    </row>
    <row r="128" spans="2:111" ht="23.25" customHeight="1" x14ac:dyDescent="0.2">
      <c r="B128" s="29"/>
      <c r="C128" s="29"/>
      <c r="D128" s="40"/>
      <c r="E128" s="40"/>
      <c r="F128" s="185"/>
      <c r="G128" s="185"/>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DG128" s="66"/>
    </row>
    <row r="129" spans="2:111" ht="23.25" customHeight="1" x14ac:dyDescent="0.2">
      <c r="B129" s="29"/>
      <c r="C129" s="29"/>
      <c r="D129" s="40"/>
      <c r="E129" s="40"/>
      <c r="F129" s="185"/>
      <c r="G129" s="185"/>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DG129" s="66"/>
    </row>
    <row r="130" spans="2:111" ht="23.25" customHeight="1" x14ac:dyDescent="0.2">
      <c r="B130" s="29"/>
      <c r="C130" s="29"/>
      <c r="D130" s="40"/>
      <c r="E130" s="40"/>
      <c r="F130" s="185"/>
      <c r="G130" s="185"/>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DG130" s="66"/>
    </row>
    <row r="131" spans="2:111" ht="23.25" customHeight="1" x14ac:dyDescent="0.2">
      <c r="B131" s="29"/>
      <c r="C131" s="29"/>
      <c r="D131" s="40"/>
      <c r="E131" s="40"/>
      <c r="F131" s="185"/>
      <c r="G131" s="185"/>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DG131" s="66"/>
    </row>
    <row r="132" spans="2:111" ht="23.25" customHeight="1" x14ac:dyDescent="0.2">
      <c r="B132" s="29"/>
      <c r="C132" s="29"/>
      <c r="D132" s="40"/>
      <c r="E132" s="40"/>
      <c r="F132" s="185"/>
      <c r="G132" s="185"/>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DG132" s="66"/>
    </row>
    <row r="133" spans="2:111" ht="23.25" customHeight="1" x14ac:dyDescent="0.2">
      <c r="B133" s="29"/>
      <c r="C133" s="29"/>
      <c r="D133" s="40"/>
      <c r="E133" s="40"/>
      <c r="F133" s="185"/>
      <c r="G133" s="185"/>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DG133" s="66"/>
    </row>
    <row r="134" spans="2:111" ht="23.25" customHeight="1" x14ac:dyDescent="0.2">
      <c r="B134" s="29"/>
      <c r="C134" s="29"/>
      <c r="D134" s="40"/>
      <c r="E134" s="40"/>
      <c r="F134" s="185"/>
      <c r="G134" s="185"/>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DG134" s="66"/>
    </row>
    <row r="135" spans="2:111" ht="23.25" customHeight="1" x14ac:dyDescent="0.2">
      <c r="B135" s="29"/>
      <c r="C135" s="29"/>
      <c r="D135" s="40"/>
      <c r="E135" s="40"/>
      <c r="F135" s="185"/>
      <c r="G135" s="185"/>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DG135" s="66"/>
    </row>
    <row r="136" spans="2:111" ht="23.25" customHeight="1" x14ac:dyDescent="0.2">
      <c r="B136" s="29"/>
      <c r="C136" s="29"/>
      <c r="D136" s="40"/>
      <c r="E136" s="40"/>
      <c r="F136" s="185"/>
      <c r="G136" s="185"/>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DG136" s="66"/>
    </row>
    <row r="137" spans="2:111" ht="23.25" customHeight="1" x14ac:dyDescent="0.2">
      <c r="B137" s="29"/>
      <c r="C137" s="29"/>
      <c r="D137" s="40"/>
      <c r="E137" s="40"/>
      <c r="F137" s="185"/>
      <c r="G137" s="185"/>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DG137" s="66"/>
    </row>
    <row r="138" spans="2:111" ht="23.25" customHeight="1" x14ac:dyDescent="0.2">
      <c r="B138" s="29"/>
      <c r="C138" s="29"/>
      <c r="D138" s="40"/>
      <c r="E138" s="40"/>
      <c r="F138" s="185"/>
      <c r="G138" s="185"/>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DG138" s="66"/>
    </row>
    <row r="139" spans="2:111" ht="23.25" customHeight="1" x14ac:dyDescent="0.2">
      <c r="B139" s="29"/>
      <c r="C139" s="29"/>
      <c r="D139" s="40"/>
      <c r="E139" s="40"/>
      <c r="F139" s="185"/>
      <c r="G139" s="185"/>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DG139" s="66"/>
    </row>
    <row r="140" spans="2:111" ht="23.25" customHeight="1" x14ac:dyDescent="0.2">
      <c r="B140" s="29"/>
      <c r="C140" s="29"/>
      <c r="D140" s="40"/>
      <c r="E140" s="40"/>
      <c r="F140" s="185"/>
      <c r="G140" s="185"/>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DG140" s="66"/>
    </row>
    <row r="141" spans="2:111" ht="23.25" customHeight="1" x14ac:dyDescent="0.2">
      <c r="B141" s="29"/>
      <c r="C141" s="29"/>
      <c r="D141" s="40"/>
      <c r="E141" s="40"/>
      <c r="F141" s="185"/>
      <c r="G141" s="185"/>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DG141" s="66"/>
    </row>
    <row r="142" spans="2:111" ht="23.25" customHeight="1" x14ac:dyDescent="0.2">
      <c r="B142" s="29"/>
      <c r="C142" s="29"/>
      <c r="D142" s="40"/>
      <c r="E142" s="40"/>
      <c r="F142" s="185"/>
      <c r="G142" s="185"/>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DG142" s="66"/>
    </row>
    <row r="143" spans="2:111" ht="23.25" customHeight="1" x14ac:dyDescent="0.2">
      <c r="B143" s="29"/>
      <c r="C143" s="29"/>
      <c r="D143" s="40"/>
      <c r="E143" s="40"/>
      <c r="F143" s="185"/>
      <c r="G143" s="185"/>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DG143" s="66"/>
    </row>
    <row r="144" spans="2:111" ht="23.25" customHeight="1" x14ac:dyDescent="0.2">
      <c r="B144" s="29"/>
      <c r="C144" s="29"/>
      <c r="D144" s="40"/>
      <c r="E144" s="40"/>
      <c r="F144" s="185"/>
      <c r="G144" s="185"/>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DG144" s="66"/>
    </row>
    <row r="145" spans="2:111" ht="23.25" customHeight="1" x14ac:dyDescent="0.2">
      <c r="B145" s="29"/>
      <c r="C145" s="29"/>
      <c r="D145" s="40"/>
      <c r="E145" s="40"/>
      <c r="F145" s="185"/>
      <c r="G145" s="185"/>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DG145" s="66"/>
    </row>
    <row r="146" spans="2:111" ht="23.25" customHeight="1" x14ac:dyDescent="0.2">
      <c r="B146" s="29"/>
      <c r="C146" s="29"/>
      <c r="D146" s="40"/>
      <c r="E146" s="40"/>
      <c r="F146" s="185"/>
      <c r="G146" s="185"/>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DG146" s="66"/>
    </row>
    <row r="147" spans="2:111" ht="23.25" customHeight="1" x14ac:dyDescent="0.2">
      <c r="B147" s="29"/>
      <c r="C147" s="29"/>
      <c r="D147" s="40"/>
      <c r="E147" s="40"/>
      <c r="F147" s="185"/>
      <c r="G147" s="185"/>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DG147" s="66"/>
    </row>
    <row r="148" spans="2:111" ht="23.25" customHeight="1" x14ac:dyDescent="0.2">
      <c r="B148" s="29"/>
      <c r="C148" s="29"/>
      <c r="D148" s="40"/>
      <c r="E148" s="40"/>
      <c r="F148" s="185"/>
      <c r="G148" s="185"/>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DG148" s="66"/>
    </row>
    <row r="149" spans="2:111" ht="23.25" customHeight="1" x14ac:dyDescent="0.2">
      <c r="B149" s="29"/>
      <c r="C149" s="29"/>
      <c r="D149" s="40"/>
      <c r="E149" s="40"/>
      <c r="F149" s="185"/>
      <c r="G149" s="185"/>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DG149" s="66"/>
    </row>
    <row r="150" spans="2:111" ht="23.25" customHeight="1" x14ac:dyDescent="0.2">
      <c r="B150" s="29"/>
      <c r="C150" s="29"/>
      <c r="D150" s="40"/>
      <c r="E150" s="40"/>
      <c r="F150" s="185"/>
      <c r="G150" s="185"/>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DG150" s="66"/>
    </row>
    <row r="151" spans="2:111" ht="23.25" customHeight="1" x14ac:dyDescent="0.2">
      <c r="B151" s="29"/>
      <c r="C151" s="29"/>
      <c r="D151" s="40"/>
      <c r="E151" s="40"/>
      <c r="F151" s="185"/>
      <c r="G151" s="185"/>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DG151" s="66"/>
    </row>
    <row r="152" spans="2:111" ht="23.25" customHeight="1" x14ac:dyDescent="0.2">
      <c r="B152" s="29"/>
      <c r="C152" s="29"/>
      <c r="D152" s="40"/>
      <c r="E152" s="40"/>
      <c r="F152" s="185"/>
      <c r="G152" s="185"/>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DG152" s="66"/>
    </row>
    <row r="153" spans="2:111" ht="23.25" customHeight="1" x14ac:dyDescent="0.2">
      <c r="B153" s="29"/>
      <c r="C153" s="29"/>
      <c r="D153" s="40"/>
      <c r="E153" s="40"/>
      <c r="F153" s="185"/>
      <c r="G153" s="185"/>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DG153" s="66"/>
    </row>
    <row r="154" spans="2:111" ht="23.25" customHeight="1" x14ac:dyDescent="0.2">
      <c r="B154" s="29"/>
      <c r="C154" s="29"/>
      <c r="D154" s="40"/>
      <c r="E154" s="40"/>
      <c r="F154" s="185"/>
      <c r="G154" s="185"/>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DG154" s="66"/>
    </row>
    <row r="155" spans="2:111" ht="23.25" customHeight="1" x14ac:dyDescent="0.2">
      <c r="B155" s="29"/>
      <c r="C155" s="29"/>
      <c r="D155" s="40"/>
      <c r="E155" s="40"/>
      <c r="F155" s="185"/>
      <c r="G155" s="185"/>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DG155" s="66"/>
    </row>
    <row r="156" spans="2:111" ht="23.25" customHeight="1" x14ac:dyDescent="0.2">
      <c r="B156" s="29"/>
      <c r="C156" s="29"/>
      <c r="D156" s="40"/>
      <c r="E156" s="40"/>
      <c r="F156" s="185"/>
      <c r="G156" s="185"/>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DG156" s="66"/>
    </row>
    <row r="157" spans="2:111" ht="23.25" customHeight="1" x14ac:dyDescent="0.2">
      <c r="B157" s="29"/>
      <c r="C157" s="29"/>
      <c r="D157" s="40"/>
      <c r="E157" s="40"/>
      <c r="F157" s="185"/>
      <c r="G157" s="185"/>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DG157" s="66"/>
    </row>
    <row r="158" spans="2:111" ht="23.25" customHeight="1" x14ac:dyDescent="0.2">
      <c r="B158" s="29"/>
      <c r="C158" s="29"/>
      <c r="D158" s="40"/>
      <c r="E158" s="40"/>
      <c r="F158" s="185"/>
      <c r="G158" s="185"/>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DG158" s="66"/>
    </row>
    <row r="159" spans="2:111" ht="23.25" customHeight="1" x14ac:dyDescent="0.2">
      <c r="B159" s="29"/>
      <c r="C159" s="29"/>
      <c r="D159" s="40"/>
      <c r="E159" s="40"/>
      <c r="F159" s="185"/>
      <c r="G159" s="185"/>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DG159" s="66"/>
    </row>
    <row r="160" spans="2:111" ht="23.25" customHeight="1" x14ac:dyDescent="0.2">
      <c r="B160" s="29"/>
      <c r="C160" s="29"/>
      <c r="D160" s="40"/>
      <c r="E160" s="40"/>
      <c r="F160" s="185"/>
      <c r="G160" s="185"/>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DG160" s="66"/>
    </row>
    <row r="161" spans="2:111" ht="23.25" customHeight="1" x14ac:dyDescent="0.2">
      <c r="B161" s="29"/>
      <c r="C161" s="29"/>
      <c r="D161" s="40"/>
      <c r="E161" s="40"/>
      <c r="F161" s="185"/>
      <c r="G161" s="185"/>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DG161" s="66"/>
    </row>
    <row r="162" spans="2:111" ht="23.25" customHeight="1" x14ac:dyDescent="0.2">
      <c r="B162" s="29"/>
      <c r="C162" s="29"/>
      <c r="D162" s="40"/>
      <c r="E162" s="40"/>
      <c r="F162" s="185"/>
      <c r="G162" s="185"/>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DG162" s="66"/>
    </row>
    <row r="163" spans="2:111" ht="23.25" customHeight="1" x14ac:dyDescent="0.2">
      <c r="B163" s="29"/>
      <c r="C163" s="29"/>
      <c r="D163" s="40"/>
      <c r="E163" s="40"/>
      <c r="F163" s="185"/>
      <c r="G163" s="185"/>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DG163" s="66"/>
    </row>
    <row r="164" spans="2:111" ht="23.25" customHeight="1" x14ac:dyDescent="0.2">
      <c r="B164" s="29"/>
      <c r="C164" s="29"/>
      <c r="D164" s="40"/>
      <c r="E164" s="40"/>
      <c r="F164" s="185"/>
      <c r="G164" s="185"/>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DG164" s="66"/>
    </row>
    <row r="165" spans="2:111" ht="23.25" customHeight="1" x14ac:dyDescent="0.2">
      <c r="B165" s="29"/>
      <c r="C165" s="29"/>
      <c r="D165" s="40"/>
      <c r="E165" s="40"/>
      <c r="F165" s="185"/>
      <c r="G165" s="185"/>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DG165" s="66"/>
    </row>
    <row r="166" spans="2:111" ht="23.25" customHeight="1" x14ac:dyDescent="0.2">
      <c r="B166" s="29"/>
      <c r="C166" s="29"/>
      <c r="D166" s="40"/>
      <c r="E166" s="40"/>
      <c r="F166" s="185"/>
      <c r="G166" s="185"/>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DG166" s="66"/>
    </row>
    <row r="167" spans="2:111" ht="23.25" customHeight="1" x14ac:dyDescent="0.2">
      <c r="B167" s="29"/>
      <c r="C167" s="29"/>
      <c r="D167" s="40"/>
      <c r="E167" s="40"/>
      <c r="F167" s="185"/>
      <c r="G167" s="185"/>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DG167" s="66"/>
    </row>
    <row r="168" spans="2:111" ht="23.25" customHeight="1" x14ac:dyDescent="0.2">
      <c r="B168" s="29"/>
      <c r="C168" s="29"/>
      <c r="D168" s="40"/>
      <c r="E168" s="40"/>
      <c r="F168" s="185"/>
      <c r="G168" s="185"/>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DG168" s="66"/>
    </row>
    <row r="169" spans="2:111" ht="23.25" customHeight="1" x14ac:dyDescent="0.2">
      <c r="B169" s="29"/>
      <c r="C169" s="29"/>
      <c r="D169" s="40"/>
      <c r="E169" s="40"/>
      <c r="F169" s="185"/>
      <c r="G169" s="185"/>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DG169" s="66"/>
    </row>
    <row r="170" spans="2:111" ht="23.25" customHeight="1" x14ac:dyDescent="0.2">
      <c r="B170" s="29"/>
      <c r="C170" s="29"/>
      <c r="D170" s="40"/>
      <c r="E170" s="40"/>
      <c r="F170" s="185"/>
      <c r="G170" s="185"/>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DG170" s="66"/>
    </row>
    <row r="171" spans="2:111" ht="23.25" customHeight="1" x14ac:dyDescent="0.2">
      <c r="B171" s="29"/>
      <c r="C171" s="29"/>
      <c r="D171" s="40"/>
      <c r="E171" s="40"/>
      <c r="F171" s="185"/>
      <c r="G171" s="185"/>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DG171" s="66"/>
    </row>
    <row r="172" spans="2:111" ht="23.25" customHeight="1" x14ac:dyDescent="0.2">
      <c r="B172" s="29"/>
      <c r="C172" s="29"/>
      <c r="D172" s="40"/>
      <c r="E172" s="40"/>
      <c r="F172" s="185"/>
      <c r="G172" s="185"/>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DG172" s="66"/>
    </row>
    <row r="173" spans="2:111" ht="23.25" customHeight="1" x14ac:dyDescent="0.2">
      <c r="B173" s="29"/>
      <c r="C173" s="29"/>
      <c r="D173" s="40"/>
      <c r="E173" s="40"/>
      <c r="F173" s="185"/>
      <c r="G173" s="185"/>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DG173" s="66"/>
    </row>
    <row r="174" spans="2:111" ht="23.25" customHeight="1" x14ac:dyDescent="0.2">
      <c r="B174" s="29"/>
      <c r="C174" s="29"/>
      <c r="D174" s="40"/>
      <c r="E174" s="40"/>
      <c r="F174" s="185"/>
      <c r="G174" s="185"/>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DG174" s="66"/>
    </row>
    <row r="175" spans="2:111" ht="23.25" customHeight="1" x14ac:dyDescent="0.2">
      <c r="B175" s="29"/>
      <c r="C175" s="29"/>
      <c r="D175" s="40"/>
      <c r="E175" s="40"/>
      <c r="F175" s="185"/>
      <c r="G175" s="185"/>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DG175" s="66"/>
    </row>
    <row r="176" spans="2:111" ht="23.25" customHeight="1" x14ac:dyDescent="0.2">
      <c r="B176" s="29"/>
      <c r="C176" s="29"/>
      <c r="D176" s="40"/>
      <c r="E176" s="40"/>
      <c r="F176" s="185"/>
      <c r="G176" s="185"/>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DG176" s="66"/>
    </row>
    <row r="177" spans="2:111" ht="23.25" customHeight="1" x14ac:dyDescent="0.2">
      <c r="B177" s="29"/>
      <c r="C177" s="29"/>
      <c r="D177" s="40"/>
      <c r="E177" s="40"/>
      <c r="F177" s="185"/>
      <c r="G177" s="185"/>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DG177" s="66"/>
    </row>
    <row r="178" spans="2:111" ht="23.25" customHeight="1" x14ac:dyDescent="0.2">
      <c r="B178" s="29"/>
      <c r="C178" s="29"/>
      <c r="D178" s="40"/>
      <c r="E178" s="40"/>
      <c r="F178" s="185"/>
      <c r="G178" s="185"/>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DG178" s="66"/>
    </row>
    <row r="179" spans="2:111" ht="23.25" customHeight="1" x14ac:dyDescent="0.2">
      <c r="B179" s="29"/>
      <c r="C179" s="29"/>
      <c r="D179" s="40"/>
      <c r="E179" s="40"/>
      <c r="F179" s="185"/>
      <c r="G179" s="185"/>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DG179" s="66"/>
    </row>
    <row r="180" spans="2:111" ht="23.25" customHeight="1" x14ac:dyDescent="0.2">
      <c r="B180" s="29"/>
      <c r="C180" s="29"/>
      <c r="D180" s="40"/>
      <c r="E180" s="40"/>
      <c r="F180" s="185"/>
      <c r="G180" s="185"/>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DG180" s="66"/>
    </row>
    <row r="181" spans="2:111" ht="23.25" customHeight="1" x14ac:dyDescent="0.2">
      <c r="B181" s="29"/>
      <c r="C181" s="29"/>
      <c r="D181" s="40"/>
      <c r="E181" s="40"/>
      <c r="F181" s="185"/>
      <c r="G181" s="185"/>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DG181" s="66"/>
    </row>
    <row r="182" spans="2:111" ht="23.25" customHeight="1" x14ac:dyDescent="0.2">
      <c r="B182" s="29"/>
      <c r="C182" s="29"/>
      <c r="D182" s="40"/>
      <c r="E182" s="40"/>
      <c r="F182" s="185"/>
      <c r="G182" s="185"/>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DG182" s="66"/>
    </row>
    <row r="183" spans="2:111" ht="23.25" customHeight="1" x14ac:dyDescent="0.2">
      <c r="B183" s="29"/>
      <c r="C183" s="29"/>
      <c r="D183" s="40"/>
      <c r="E183" s="40"/>
      <c r="F183" s="185"/>
      <c r="G183" s="185"/>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DG183" s="66"/>
    </row>
    <row r="184" spans="2:111" ht="23.25" customHeight="1" x14ac:dyDescent="0.2">
      <c r="B184" s="29"/>
      <c r="C184" s="29"/>
      <c r="D184" s="40"/>
      <c r="E184" s="40"/>
      <c r="F184" s="185"/>
      <c r="G184" s="185"/>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DG184" s="66"/>
    </row>
    <row r="185" spans="2:111" ht="23.25" customHeight="1" x14ac:dyDescent="0.2">
      <c r="B185" s="29"/>
      <c r="C185" s="29"/>
      <c r="D185" s="40"/>
      <c r="E185" s="40"/>
      <c r="F185" s="185"/>
      <c r="G185" s="185"/>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DG185" s="66"/>
    </row>
    <row r="186" spans="2:111" ht="23.25" customHeight="1" x14ac:dyDescent="0.2">
      <c r="B186" s="29"/>
      <c r="C186" s="29"/>
      <c r="D186" s="40"/>
      <c r="E186" s="40"/>
      <c r="F186" s="185"/>
      <c r="G186" s="185"/>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DG186" s="66"/>
    </row>
    <row r="187" spans="2:111" ht="23.25" customHeight="1" x14ac:dyDescent="0.2">
      <c r="B187" s="29"/>
      <c r="C187" s="29"/>
      <c r="D187" s="40"/>
      <c r="E187" s="40"/>
      <c r="F187" s="185"/>
      <c r="G187" s="185"/>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DG187" s="66"/>
    </row>
    <row r="188" spans="2:111" ht="23.25" customHeight="1" x14ac:dyDescent="0.2">
      <c r="B188" s="29"/>
      <c r="C188" s="29"/>
      <c r="D188" s="40"/>
      <c r="E188" s="40"/>
      <c r="F188" s="185"/>
      <c r="G188" s="185"/>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DG188" s="66"/>
    </row>
    <row r="189" spans="2:111" ht="23.25" customHeight="1" x14ac:dyDescent="0.2">
      <c r="B189" s="29"/>
      <c r="C189" s="29"/>
      <c r="D189" s="40"/>
      <c r="E189" s="40"/>
      <c r="F189" s="185"/>
      <c r="G189" s="185"/>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DG189" s="66"/>
    </row>
    <row r="190" spans="2:111" ht="23.25" customHeight="1" x14ac:dyDescent="0.2">
      <c r="B190" s="29"/>
      <c r="C190" s="29"/>
      <c r="D190" s="40"/>
      <c r="E190" s="40"/>
      <c r="F190" s="185"/>
      <c r="G190" s="185"/>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DG190" s="66"/>
    </row>
    <row r="191" spans="2:111" ht="23.25" customHeight="1" x14ac:dyDescent="0.2">
      <c r="B191" s="29"/>
      <c r="C191" s="29"/>
      <c r="D191" s="40"/>
      <c r="E191" s="40"/>
      <c r="F191" s="185"/>
      <c r="G191" s="185"/>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DG191" s="66"/>
    </row>
    <row r="192" spans="2:111" ht="23.25" customHeight="1" x14ac:dyDescent="0.2">
      <c r="B192" s="29"/>
      <c r="C192" s="29"/>
      <c r="D192" s="40"/>
      <c r="E192" s="40"/>
      <c r="F192" s="185"/>
      <c r="G192" s="185"/>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DG192" s="66"/>
    </row>
    <row r="193" spans="2:111" ht="23.25" customHeight="1" x14ac:dyDescent="0.2">
      <c r="B193" s="29"/>
      <c r="C193" s="29"/>
      <c r="D193" s="40"/>
      <c r="E193" s="40"/>
      <c r="F193" s="185"/>
      <c r="G193" s="185"/>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DG193" s="66"/>
    </row>
    <row r="194" spans="2:111" ht="23.25" customHeight="1" x14ac:dyDescent="0.2">
      <c r="B194" s="29"/>
      <c r="C194" s="29"/>
      <c r="D194" s="40"/>
      <c r="E194" s="40"/>
      <c r="F194" s="185"/>
      <c r="G194" s="185"/>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DG194" s="66"/>
    </row>
    <row r="195" spans="2:111" ht="23.25" customHeight="1" x14ac:dyDescent="0.2">
      <c r="B195" s="29"/>
      <c r="C195" s="29"/>
      <c r="D195" s="40"/>
      <c r="E195" s="40"/>
      <c r="F195" s="185"/>
      <c r="G195" s="185"/>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DG195" s="66"/>
    </row>
    <row r="196" spans="2:111" ht="23.25" customHeight="1" x14ac:dyDescent="0.2">
      <c r="B196" s="29"/>
      <c r="C196" s="29"/>
      <c r="D196" s="40"/>
      <c r="E196" s="40"/>
      <c r="F196" s="185"/>
      <c r="G196" s="185"/>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DG196" s="66"/>
    </row>
    <row r="197" spans="2:111" ht="23.25" customHeight="1" x14ac:dyDescent="0.2">
      <c r="B197" s="29"/>
      <c r="C197" s="29"/>
      <c r="D197" s="40"/>
      <c r="E197" s="40"/>
      <c r="F197" s="185"/>
      <c r="G197" s="185"/>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DG197" s="66"/>
    </row>
    <row r="198" spans="2:111" ht="23.25" customHeight="1" x14ac:dyDescent="0.2">
      <c r="B198" s="29"/>
      <c r="C198" s="29"/>
      <c r="D198" s="40"/>
      <c r="E198" s="40"/>
      <c r="F198" s="185"/>
      <c r="G198" s="185"/>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DG198" s="66"/>
    </row>
    <row r="199" spans="2:111" ht="23.25" customHeight="1" x14ac:dyDescent="0.2">
      <c r="B199" s="29"/>
      <c r="C199" s="29"/>
      <c r="D199" s="40"/>
      <c r="E199" s="40"/>
      <c r="F199" s="185"/>
      <c r="G199" s="185"/>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DG199" s="66"/>
    </row>
    <row r="200" spans="2:111" ht="23.25" customHeight="1" x14ac:dyDescent="0.2">
      <c r="B200" s="29"/>
      <c r="C200" s="29"/>
      <c r="D200" s="40"/>
      <c r="E200" s="40"/>
      <c r="F200" s="185"/>
      <c r="G200" s="185"/>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DG200" s="66"/>
    </row>
    <row r="201" spans="2:111" ht="23.25" customHeight="1" x14ac:dyDescent="0.2">
      <c r="B201" s="29"/>
      <c r="C201" s="29"/>
      <c r="D201" s="40"/>
      <c r="E201" s="40"/>
      <c r="F201" s="185"/>
      <c r="G201" s="185"/>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DG201" s="66"/>
    </row>
    <row r="202" spans="2:111" ht="23.25" customHeight="1" x14ac:dyDescent="0.2">
      <c r="B202" s="29"/>
      <c r="C202" s="29"/>
      <c r="D202" s="40"/>
      <c r="E202" s="40"/>
      <c r="F202" s="185"/>
      <c r="G202" s="185"/>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DG202" s="66"/>
    </row>
    <row r="203" spans="2:111" ht="23.25" customHeight="1" x14ac:dyDescent="0.2">
      <c r="B203" s="29"/>
      <c r="C203" s="29"/>
      <c r="D203" s="40"/>
      <c r="E203" s="40"/>
      <c r="F203" s="185"/>
      <c r="G203" s="185"/>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DG203" s="66"/>
    </row>
    <row r="204" spans="2:111" ht="23.25" customHeight="1" x14ac:dyDescent="0.2">
      <c r="B204" s="29"/>
      <c r="C204" s="29"/>
      <c r="D204" s="40"/>
      <c r="E204" s="40"/>
      <c r="F204" s="185"/>
      <c r="G204" s="185"/>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DG204" s="66"/>
    </row>
    <row r="205" spans="2:111" ht="23.25" customHeight="1" x14ac:dyDescent="0.2">
      <c r="B205" s="29"/>
      <c r="C205" s="29"/>
      <c r="D205" s="40"/>
      <c r="E205" s="40"/>
      <c r="F205" s="185"/>
      <c r="G205" s="185"/>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DG205" s="66"/>
    </row>
    <row r="206" spans="2:111" ht="23.25" customHeight="1" x14ac:dyDescent="0.2">
      <c r="B206" s="29"/>
      <c r="C206" s="29"/>
      <c r="D206" s="40"/>
      <c r="E206" s="40"/>
      <c r="F206" s="185"/>
      <c r="G206" s="185"/>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DG206" s="66"/>
    </row>
    <row r="207" spans="2:111" ht="23.25" customHeight="1" x14ac:dyDescent="0.2">
      <c r="B207" s="29"/>
      <c r="C207" s="29"/>
      <c r="D207" s="40"/>
      <c r="E207" s="40"/>
      <c r="F207" s="185"/>
      <c r="G207" s="185"/>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DG207" s="66"/>
    </row>
    <row r="208" spans="2:111" ht="23.25" customHeight="1" x14ac:dyDescent="0.2">
      <c r="B208" s="29"/>
      <c r="C208" s="29"/>
      <c r="D208" s="40"/>
      <c r="E208" s="40"/>
      <c r="F208" s="185"/>
      <c r="G208" s="185"/>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DG208" s="66"/>
    </row>
    <row r="209" spans="2:111" ht="23.25" customHeight="1" x14ac:dyDescent="0.2">
      <c r="B209" s="29"/>
      <c r="C209" s="29"/>
      <c r="D209" s="40"/>
      <c r="E209" s="40"/>
      <c r="F209" s="185"/>
      <c r="G209" s="185"/>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DG209" s="66"/>
    </row>
    <row r="210" spans="2:111" ht="23.25" customHeight="1" x14ac:dyDescent="0.2">
      <c r="B210" s="29"/>
      <c r="C210" s="29"/>
      <c r="D210" s="40"/>
      <c r="E210" s="40"/>
      <c r="F210" s="185"/>
      <c r="G210" s="185"/>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DG210" s="66"/>
    </row>
    <row r="211" spans="2:111" ht="23.25" customHeight="1" x14ac:dyDescent="0.2">
      <c r="B211" s="29"/>
      <c r="C211" s="29"/>
      <c r="D211" s="40"/>
      <c r="E211" s="40"/>
      <c r="F211" s="185"/>
      <c r="G211" s="185"/>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DG211" s="66"/>
    </row>
    <row r="212" spans="2:111" ht="23.25" customHeight="1" x14ac:dyDescent="0.2">
      <c r="B212" s="29"/>
      <c r="C212" s="29"/>
      <c r="D212" s="40"/>
      <c r="E212" s="40"/>
      <c r="F212" s="185"/>
      <c r="G212" s="185"/>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DG212" s="66"/>
    </row>
    <row r="213" spans="2:111" ht="23.25" customHeight="1" x14ac:dyDescent="0.2">
      <c r="B213" s="29"/>
      <c r="C213" s="29"/>
      <c r="D213" s="40"/>
      <c r="E213" s="40"/>
      <c r="F213" s="185"/>
      <c r="G213" s="185"/>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DG213" s="66"/>
    </row>
    <row r="214" spans="2:111" ht="23.25" customHeight="1" x14ac:dyDescent="0.2">
      <c r="B214" s="29"/>
      <c r="C214" s="29"/>
      <c r="D214" s="40"/>
      <c r="E214" s="40"/>
      <c r="F214" s="185"/>
      <c r="G214" s="185"/>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DG214" s="66"/>
    </row>
    <row r="215" spans="2:111" ht="23.25" customHeight="1" x14ac:dyDescent="0.2">
      <c r="B215" s="29"/>
      <c r="C215" s="29"/>
      <c r="D215" s="40"/>
      <c r="E215" s="40"/>
      <c r="F215" s="185"/>
      <c r="G215" s="185"/>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DG215" s="66"/>
    </row>
    <row r="216" spans="2:111" ht="23.25" customHeight="1" x14ac:dyDescent="0.2">
      <c r="B216" s="29"/>
      <c r="C216" s="29"/>
      <c r="D216" s="40"/>
      <c r="E216" s="40"/>
      <c r="F216" s="185"/>
      <c r="G216" s="185"/>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DG216" s="66"/>
    </row>
    <row r="217" spans="2:111" ht="23.25" customHeight="1" x14ac:dyDescent="0.2">
      <c r="B217" s="29"/>
      <c r="C217" s="29"/>
      <c r="D217" s="40"/>
      <c r="E217" s="40"/>
      <c r="F217" s="185"/>
      <c r="G217" s="185"/>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DG217" s="66"/>
    </row>
    <row r="218" spans="2:111" ht="23.25" customHeight="1" x14ac:dyDescent="0.2">
      <c r="B218" s="29"/>
      <c r="C218" s="29"/>
      <c r="D218" s="40"/>
      <c r="E218" s="40"/>
      <c r="F218" s="185"/>
      <c r="G218" s="185"/>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DG218" s="66"/>
    </row>
    <row r="219" spans="2:111" ht="23.25" customHeight="1" x14ac:dyDescent="0.2">
      <c r="B219" s="29"/>
      <c r="C219" s="29"/>
      <c r="D219" s="40"/>
      <c r="E219" s="40"/>
      <c r="F219" s="185"/>
      <c r="G219" s="185"/>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DG219" s="66"/>
    </row>
    <row r="220" spans="2:111" ht="23.25" customHeight="1" x14ac:dyDescent="0.2">
      <c r="B220" s="29"/>
      <c r="C220" s="29"/>
      <c r="D220" s="40"/>
      <c r="E220" s="40"/>
      <c r="F220" s="185"/>
      <c r="G220" s="185"/>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DG220" s="66"/>
    </row>
    <row r="221" spans="2:111" ht="23.25" customHeight="1" x14ac:dyDescent="0.2">
      <c r="B221" s="29"/>
      <c r="C221" s="29"/>
      <c r="D221" s="40"/>
      <c r="E221" s="40"/>
      <c r="F221" s="185"/>
      <c r="G221" s="185"/>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DG221" s="66"/>
    </row>
    <row r="222" spans="2:111" ht="23.25" customHeight="1" x14ac:dyDescent="0.2">
      <c r="B222" s="29"/>
      <c r="C222" s="29"/>
      <c r="D222" s="40"/>
      <c r="E222" s="40"/>
      <c r="F222" s="185"/>
      <c r="G222" s="185"/>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DG222" s="66"/>
    </row>
    <row r="223" spans="2:111" ht="23.25" customHeight="1" x14ac:dyDescent="0.2">
      <c r="B223" s="29"/>
      <c r="C223" s="29"/>
      <c r="D223" s="40"/>
      <c r="E223" s="40"/>
      <c r="F223" s="185"/>
      <c r="G223" s="185"/>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DG223" s="66"/>
    </row>
    <row r="224" spans="2:111" ht="23.25" customHeight="1" x14ac:dyDescent="0.2">
      <c r="B224" s="29"/>
      <c r="C224" s="29"/>
      <c r="D224" s="40"/>
      <c r="E224" s="40"/>
      <c r="F224" s="185"/>
      <c r="G224" s="185"/>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DG224" s="66"/>
    </row>
    <row r="225" spans="2:111" ht="23.25" customHeight="1" x14ac:dyDescent="0.2">
      <c r="B225" s="29"/>
      <c r="C225" s="29"/>
      <c r="D225" s="40"/>
      <c r="E225" s="40"/>
      <c r="F225" s="185"/>
      <c r="G225" s="185"/>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DG225" s="66"/>
    </row>
    <row r="226" spans="2:111" ht="23.25" customHeight="1" x14ac:dyDescent="0.2">
      <c r="B226" s="29"/>
      <c r="C226" s="29"/>
      <c r="D226" s="40"/>
      <c r="E226" s="40"/>
      <c r="F226" s="185"/>
      <c r="G226" s="185"/>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DG226" s="66"/>
    </row>
    <row r="227" spans="2:111" ht="23.25" customHeight="1" x14ac:dyDescent="0.2">
      <c r="B227" s="29"/>
      <c r="C227" s="29"/>
      <c r="D227" s="40"/>
      <c r="E227" s="40"/>
      <c r="F227" s="185"/>
      <c r="G227" s="185"/>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DG227" s="66"/>
    </row>
    <row r="228" spans="2:111" ht="23.25" customHeight="1" x14ac:dyDescent="0.2">
      <c r="B228" s="29"/>
      <c r="C228" s="29"/>
      <c r="D228" s="40"/>
      <c r="E228" s="40"/>
      <c r="F228" s="185"/>
      <c r="G228" s="185"/>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DG228" s="66"/>
    </row>
    <row r="229" spans="2:111" ht="23.25" customHeight="1" x14ac:dyDescent="0.2">
      <c r="B229" s="29"/>
      <c r="C229" s="29"/>
      <c r="D229" s="40"/>
      <c r="E229" s="40"/>
      <c r="F229" s="185"/>
      <c r="G229" s="185"/>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DG229" s="66"/>
    </row>
    <row r="230" spans="2:111" ht="23.25" customHeight="1" x14ac:dyDescent="0.2">
      <c r="B230" s="29"/>
      <c r="C230" s="29"/>
      <c r="D230" s="40"/>
      <c r="E230" s="40"/>
      <c r="F230" s="185"/>
      <c r="G230" s="185"/>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DG230" s="66"/>
    </row>
    <row r="231" spans="2:111" ht="23.25" customHeight="1" x14ac:dyDescent="0.2">
      <c r="B231" s="29"/>
      <c r="C231" s="29"/>
      <c r="D231" s="40"/>
      <c r="E231" s="40"/>
      <c r="F231" s="185"/>
      <c r="G231" s="185"/>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DG231" s="66"/>
    </row>
    <row r="232" spans="2:111" ht="23.25" customHeight="1" x14ac:dyDescent="0.2">
      <c r="B232" s="29"/>
      <c r="C232" s="29"/>
      <c r="D232" s="40"/>
      <c r="E232" s="40"/>
      <c r="F232" s="185"/>
      <c r="G232" s="185"/>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DG232" s="66"/>
    </row>
    <row r="233" spans="2:111" ht="23.25" customHeight="1" x14ac:dyDescent="0.2">
      <c r="B233" s="29"/>
      <c r="C233" s="29"/>
      <c r="D233" s="40"/>
      <c r="E233" s="40"/>
      <c r="F233" s="185"/>
      <c r="G233" s="185"/>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DG233" s="66"/>
    </row>
    <row r="234" spans="2:111" ht="23.25" customHeight="1" x14ac:dyDescent="0.2">
      <c r="B234" s="29"/>
      <c r="C234" s="29"/>
      <c r="D234" s="40"/>
      <c r="E234" s="40"/>
      <c r="F234" s="185"/>
      <c r="G234" s="185"/>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DG234" s="66"/>
    </row>
    <row r="235" spans="2:111" ht="23.25" customHeight="1" x14ac:dyDescent="0.2">
      <c r="B235" s="29"/>
      <c r="C235" s="29"/>
      <c r="D235" s="40"/>
      <c r="E235" s="40"/>
      <c r="F235" s="185"/>
      <c r="G235" s="185"/>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DG235" s="66"/>
    </row>
    <row r="236" spans="2:111" ht="23.25" customHeight="1" x14ac:dyDescent="0.2">
      <c r="B236" s="29"/>
      <c r="C236" s="29"/>
      <c r="D236" s="40"/>
      <c r="E236" s="40"/>
      <c r="F236" s="185"/>
      <c r="G236" s="185"/>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DG236" s="66"/>
    </row>
    <row r="237" spans="2:111" ht="23.25" customHeight="1" x14ac:dyDescent="0.2">
      <c r="B237" s="29"/>
      <c r="C237" s="29"/>
      <c r="D237" s="40"/>
      <c r="E237" s="40"/>
      <c r="F237" s="185"/>
      <c r="G237" s="185"/>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DG237" s="66"/>
    </row>
    <row r="238" spans="2:111" ht="23.25" customHeight="1" x14ac:dyDescent="0.2">
      <c r="B238" s="29"/>
      <c r="C238" s="29"/>
      <c r="D238" s="40"/>
      <c r="E238" s="40"/>
      <c r="F238" s="185"/>
      <c r="G238" s="185"/>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DG238" s="66"/>
    </row>
    <row r="239" spans="2:111" ht="23.25" customHeight="1" x14ac:dyDescent="0.2">
      <c r="B239" s="29"/>
      <c r="C239" s="29"/>
      <c r="D239" s="40"/>
      <c r="E239" s="40"/>
      <c r="F239" s="185"/>
      <c r="G239" s="185"/>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DG239" s="66"/>
    </row>
    <row r="240" spans="2:111" ht="23.25" customHeight="1" x14ac:dyDescent="0.2">
      <c r="B240" s="29"/>
      <c r="C240" s="29"/>
      <c r="D240" s="40"/>
      <c r="E240" s="40"/>
      <c r="F240" s="185"/>
      <c r="G240" s="185"/>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DG240" s="66"/>
    </row>
    <row r="241" spans="2:111" ht="23.25" customHeight="1" x14ac:dyDescent="0.2">
      <c r="B241" s="29"/>
      <c r="C241" s="29"/>
      <c r="D241" s="40"/>
      <c r="E241" s="40"/>
      <c r="F241" s="185"/>
      <c r="G241" s="185"/>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DG241" s="66"/>
    </row>
    <row r="242" spans="2:111" ht="23.25" customHeight="1" x14ac:dyDescent="0.2">
      <c r="B242" s="29"/>
      <c r="C242" s="29"/>
      <c r="D242" s="40"/>
      <c r="E242" s="40"/>
      <c r="F242" s="185"/>
      <c r="G242" s="185"/>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DG242" s="66"/>
    </row>
    <row r="243" spans="2:111" ht="23.25" customHeight="1" x14ac:dyDescent="0.2">
      <c r="B243" s="29"/>
      <c r="C243" s="29"/>
      <c r="D243" s="40"/>
      <c r="E243" s="40"/>
      <c r="F243" s="185"/>
      <c r="G243" s="185"/>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DG243" s="66"/>
    </row>
    <row r="244" spans="2:111" ht="23.25" customHeight="1" x14ac:dyDescent="0.2">
      <c r="B244" s="29"/>
      <c r="C244" s="29"/>
      <c r="D244" s="40"/>
      <c r="E244" s="40"/>
      <c r="F244" s="185"/>
      <c r="G244" s="185"/>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DG244" s="66"/>
    </row>
    <row r="245" spans="2:111" ht="23.25" customHeight="1" x14ac:dyDescent="0.2">
      <c r="B245" s="29"/>
      <c r="C245" s="29"/>
      <c r="D245" s="40"/>
      <c r="E245" s="40"/>
      <c r="F245" s="185"/>
      <c r="G245" s="185"/>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DG245" s="66"/>
    </row>
    <row r="246" spans="2:111" ht="23.25" customHeight="1" x14ac:dyDescent="0.2">
      <c r="B246" s="29"/>
      <c r="C246" s="29"/>
      <c r="D246" s="40"/>
      <c r="E246" s="40"/>
      <c r="F246" s="185"/>
      <c r="G246" s="185"/>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DG246" s="66"/>
    </row>
    <row r="247" spans="2:111" ht="23.25" customHeight="1" x14ac:dyDescent="0.2">
      <c r="B247" s="29"/>
      <c r="C247" s="29"/>
      <c r="D247" s="40"/>
      <c r="E247" s="40"/>
      <c r="F247" s="185"/>
      <c r="G247" s="185"/>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DG247" s="66"/>
    </row>
    <row r="248" spans="2:111" ht="23.25" customHeight="1" x14ac:dyDescent="0.2">
      <c r="B248" s="29"/>
      <c r="C248" s="29"/>
      <c r="D248" s="40"/>
      <c r="E248" s="40"/>
      <c r="F248" s="185"/>
      <c r="G248" s="185"/>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DG248" s="66"/>
    </row>
    <row r="249" spans="2:111" ht="23.25" customHeight="1" x14ac:dyDescent="0.2">
      <c r="B249" s="29"/>
      <c r="C249" s="29"/>
      <c r="D249" s="40"/>
      <c r="E249" s="40"/>
      <c r="F249" s="185"/>
      <c r="G249" s="185"/>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DG249" s="66"/>
    </row>
    <row r="250" spans="2:111" ht="23.25" customHeight="1" x14ac:dyDescent="0.2">
      <c r="B250" s="29"/>
      <c r="C250" s="29"/>
      <c r="D250" s="40"/>
      <c r="E250" s="40"/>
      <c r="F250" s="185"/>
      <c r="G250" s="185"/>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DG250" s="66"/>
    </row>
    <row r="251" spans="2:111" ht="23.25" customHeight="1" x14ac:dyDescent="0.2">
      <c r="B251" s="29"/>
      <c r="C251" s="29"/>
      <c r="D251" s="40"/>
      <c r="E251" s="40"/>
      <c r="F251" s="185"/>
      <c r="G251" s="185"/>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DG251" s="66"/>
    </row>
    <row r="252" spans="2:111" ht="23.25" customHeight="1" x14ac:dyDescent="0.2">
      <c r="B252" s="29"/>
      <c r="C252" s="29"/>
      <c r="D252" s="40"/>
      <c r="E252" s="40"/>
      <c r="F252" s="185"/>
      <c r="G252" s="185"/>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DG252" s="66"/>
    </row>
    <row r="253" spans="2:111" ht="23.25" customHeight="1" x14ac:dyDescent="0.2">
      <c r="B253" s="29"/>
      <c r="C253" s="29"/>
      <c r="D253" s="40"/>
      <c r="E253" s="40"/>
      <c r="F253" s="185"/>
      <c r="G253" s="185"/>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DG253" s="66"/>
    </row>
    <row r="254" spans="2:111" ht="23.25" customHeight="1" x14ac:dyDescent="0.2">
      <c r="B254" s="29"/>
      <c r="C254" s="29"/>
      <c r="D254" s="40"/>
      <c r="E254" s="40"/>
      <c r="F254" s="185"/>
      <c r="G254" s="185"/>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DG254" s="66"/>
    </row>
    <row r="255" spans="2:111" ht="23.25" customHeight="1" x14ac:dyDescent="0.2">
      <c r="B255" s="29"/>
      <c r="C255" s="29"/>
      <c r="D255" s="40"/>
      <c r="E255" s="40"/>
      <c r="F255" s="185"/>
      <c r="G255" s="185"/>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DG255" s="66"/>
    </row>
    <row r="256" spans="2:111" ht="23.25" customHeight="1" x14ac:dyDescent="0.2">
      <c r="B256" s="29"/>
      <c r="C256" s="29"/>
      <c r="D256" s="40"/>
      <c r="E256" s="40"/>
      <c r="F256" s="185"/>
      <c r="G256" s="185"/>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DG256" s="66"/>
    </row>
    <row r="257" spans="2:111" ht="23.25" customHeight="1" x14ac:dyDescent="0.2">
      <c r="B257" s="29"/>
      <c r="C257" s="29"/>
      <c r="D257" s="40"/>
      <c r="E257" s="40"/>
      <c r="F257" s="185"/>
      <c r="G257" s="185"/>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DG257" s="66"/>
    </row>
    <row r="258" spans="2:111" ht="23.25" customHeight="1" x14ac:dyDescent="0.2">
      <c r="B258" s="29"/>
      <c r="C258" s="29"/>
      <c r="D258" s="40"/>
      <c r="E258" s="40"/>
      <c r="F258" s="185"/>
      <c r="G258" s="185"/>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DG258" s="66"/>
    </row>
    <row r="259" spans="2:111" ht="23.25" customHeight="1" x14ac:dyDescent="0.2">
      <c r="B259" s="29"/>
      <c r="C259" s="29"/>
      <c r="D259" s="40"/>
      <c r="E259" s="40"/>
      <c r="F259" s="185"/>
      <c r="G259" s="185"/>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DG259" s="66"/>
    </row>
    <row r="260" spans="2:111" ht="23.25" customHeight="1" x14ac:dyDescent="0.2">
      <c r="B260" s="29"/>
      <c r="C260" s="29"/>
      <c r="D260" s="40"/>
      <c r="E260" s="40"/>
      <c r="F260" s="185"/>
      <c r="G260" s="185"/>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DG260" s="66"/>
    </row>
    <row r="261" spans="2:111" ht="23.25" customHeight="1" x14ac:dyDescent="0.2">
      <c r="B261" s="29"/>
      <c r="C261" s="29"/>
      <c r="D261" s="40"/>
      <c r="E261" s="40"/>
      <c r="F261" s="185"/>
      <c r="G261" s="185"/>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DG261" s="66"/>
    </row>
    <row r="262" spans="2:111" ht="23.25" customHeight="1" x14ac:dyDescent="0.2">
      <c r="B262" s="29"/>
      <c r="C262" s="29"/>
      <c r="D262" s="40"/>
      <c r="E262" s="40"/>
      <c r="F262" s="185"/>
      <c r="G262" s="185"/>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DG262" s="66"/>
    </row>
    <row r="263" spans="2:111" ht="23.25" customHeight="1" x14ac:dyDescent="0.2">
      <c r="B263" s="29"/>
      <c r="C263" s="29"/>
      <c r="D263" s="40"/>
      <c r="E263" s="40"/>
      <c r="F263" s="185"/>
      <c r="G263" s="185"/>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DG263" s="66"/>
    </row>
    <row r="264" spans="2:111" ht="23.25" customHeight="1" x14ac:dyDescent="0.2">
      <c r="B264" s="29"/>
      <c r="C264" s="29"/>
      <c r="D264" s="40"/>
      <c r="E264" s="40"/>
      <c r="F264" s="185"/>
      <c r="G264" s="185"/>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DG264" s="66"/>
    </row>
    <row r="265" spans="2:111" ht="23.25" customHeight="1" x14ac:dyDescent="0.2">
      <c r="B265" s="29"/>
      <c r="C265" s="29"/>
      <c r="D265" s="40"/>
      <c r="E265" s="40"/>
      <c r="F265" s="185"/>
      <c r="G265" s="185"/>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DG265" s="66"/>
    </row>
    <row r="266" spans="2:111" ht="23.25" customHeight="1" x14ac:dyDescent="0.2">
      <c r="B266" s="29"/>
      <c r="C266" s="29"/>
      <c r="D266" s="40"/>
      <c r="E266" s="40"/>
      <c r="F266" s="185"/>
      <c r="G266" s="185"/>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DG266" s="66"/>
    </row>
    <row r="267" spans="2:111" ht="23.25" customHeight="1" x14ac:dyDescent="0.2">
      <c r="B267" s="29"/>
      <c r="C267" s="29"/>
      <c r="D267" s="40"/>
      <c r="E267" s="40"/>
      <c r="F267" s="185"/>
      <c r="G267" s="185"/>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DG267" s="66"/>
    </row>
    <row r="268" spans="2:111" ht="23.25" customHeight="1" x14ac:dyDescent="0.2">
      <c r="B268" s="29"/>
      <c r="C268" s="29"/>
      <c r="D268" s="40"/>
      <c r="E268" s="40"/>
      <c r="F268" s="185"/>
      <c r="G268" s="185"/>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DG268" s="66"/>
    </row>
    <row r="269" spans="2:111" ht="23.25" customHeight="1" x14ac:dyDescent="0.2">
      <c r="B269" s="29"/>
      <c r="C269" s="29"/>
      <c r="D269" s="40"/>
      <c r="E269" s="40"/>
      <c r="F269" s="185"/>
      <c r="G269" s="185"/>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DG269" s="66"/>
    </row>
    <row r="270" spans="2:111" ht="23.25" customHeight="1" x14ac:dyDescent="0.2">
      <c r="B270" s="29"/>
      <c r="C270" s="29"/>
      <c r="D270" s="40"/>
      <c r="E270" s="40"/>
      <c r="F270" s="185"/>
      <c r="G270" s="185"/>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DG270" s="66"/>
    </row>
    <row r="271" spans="2:111" ht="23.25" customHeight="1" x14ac:dyDescent="0.2">
      <c r="B271" s="29"/>
      <c r="C271" s="29"/>
      <c r="D271" s="40"/>
      <c r="E271" s="40"/>
      <c r="F271" s="185"/>
      <c r="G271" s="185"/>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DG271" s="66"/>
    </row>
    <row r="272" spans="2:111" ht="23.25" customHeight="1" x14ac:dyDescent="0.2">
      <c r="B272" s="29"/>
      <c r="C272" s="29"/>
      <c r="D272" s="40"/>
      <c r="E272" s="40"/>
      <c r="F272" s="185"/>
      <c r="G272" s="185"/>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DG272" s="66"/>
    </row>
    <row r="273" spans="2:111" ht="23.25" customHeight="1" x14ac:dyDescent="0.2">
      <c r="B273" s="29"/>
      <c r="C273" s="29"/>
      <c r="D273" s="40"/>
      <c r="E273" s="40"/>
      <c r="F273" s="185"/>
      <c r="G273" s="185"/>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DG273" s="66"/>
    </row>
    <row r="274" spans="2:111" ht="23.25" customHeight="1" x14ac:dyDescent="0.2">
      <c r="B274" s="29"/>
      <c r="C274" s="29"/>
      <c r="D274" s="40"/>
      <c r="E274" s="40"/>
      <c r="F274" s="185"/>
      <c r="G274" s="185"/>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DG274" s="66"/>
    </row>
    <row r="275" spans="2:111" ht="23.25" customHeight="1" x14ac:dyDescent="0.2">
      <c r="B275" s="29"/>
      <c r="C275" s="29"/>
      <c r="D275" s="40"/>
      <c r="E275" s="40"/>
      <c r="F275" s="185"/>
      <c r="G275" s="185"/>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DG275" s="66"/>
    </row>
    <row r="276" spans="2:111" ht="23.25" customHeight="1" x14ac:dyDescent="0.2">
      <c r="B276" s="29"/>
      <c r="C276" s="29"/>
      <c r="D276" s="40"/>
      <c r="E276" s="40"/>
      <c r="F276" s="185"/>
      <c r="G276" s="185"/>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DG276" s="66"/>
    </row>
    <row r="277" spans="2:111" ht="23.25" customHeight="1" x14ac:dyDescent="0.2">
      <c r="B277" s="29"/>
      <c r="C277" s="29"/>
      <c r="D277" s="40"/>
      <c r="E277" s="40"/>
      <c r="F277" s="185"/>
      <c r="G277" s="185"/>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DG277" s="66"/>
    </row>
    <row r="278" spans="2:111" ht="23.25" customHeight="1" x14ac:dyDescent="0.2">
      <c r="B278" s="29"/>
      <c r="C278" s="29"/>
      <c r="D278" s="40"/>
      <c r="E278" s="40"/>
      <c r="F278" s="185"/>
      <c r="G278" s="185"/>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DG278" s="66"/>
    </row>
    <row r="279" spans="2:111" ht="23.25" customHeight="1" x14ac:dyDescent="0.2">
      <c r="B279" s="29"/>
      <c r="C279" s="29"/>
      <c r="D279" s="40"/>
      <c r="E279" s="40"/>
      <c r="F279" s="185"/>
      <c r="G279" s="185"/>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DG279" s="66"/>
    </row>
    <row r="280" spans="2:111" ht="23.25" customHeight="1" x14ac:dyDescent="0.2">
      <c r="B280" s="29"/>
      <c r="C280" s="29"/>
      <c r="D280" s="40"/>
      <c r="E280" s="40"/>
      <c r="F280" s="185"/>
      <c r="G280" s="185"/>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DG280" s="66"/>
    </row>
    <row r="281" spans="2:111" ht="23.25" customHeight="1" x14ac:dyDescent="0.2">
      <c r="B281" s="29"/>
      <c r="C281" s="29"/>
      <c r="D281" s="40"/>
      <c r="E281" s="40"/>
      <c r="F281" s="185"/>
      <c r="G281" s="185"/>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DG281" s="66"/>
    </row>
    <row r="282" spans="2:111" ht="23.25" customHeight="1" x14ac:dyDescent="0.2">
      <c r="B282" s="29"/>
      <c r="C282" s="29"/>
      <c r="D282" s="40"/>
      <c r="E282" s="40"/>
      <c r="F282" s="185"/>
      <c r="G282" s="185"/>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DG282" s="66"/>
    </row>
    <row r="283" spans="2:111" ht="23.25" customHeight="1" x14ac:dyDescent="0.2">
      <c r="B283" s="29"/>
      <c r="C283" s="29"/>
      <c r="D283" s="40"/>
      <c r="E283" s="40"/>
      <c r="F283" s="185"/>
      <c r="G283" s="185"/>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DG283" s="66"/>
    </row>
    <row r="284" spans="2:111" ht="23.25" customHeight="1" x14ac:dyDescent="0.2">
      <c r="B284" s="29"/>
      <c r="C284" s="29"/>
      <c r="D284" s="40"/>
      <c r="E284" s="40"/>
      <c r="F284" s="185"/>
      <c r="G284" s="185"/>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DG284" s="66"/>
    </row>
    <row r="285" spans="2:111" ht="23.25" customHeight="1" x14ac:dyDescent="0.2">
      <c r="B285" s="29"/>
      <c r="C285" s="29"/>
      <c r="D285" s="40"/>
      <c r="E285" s="40"/>
      <c r="F285" s="185"/>
      <c r="G285" s="185"/>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DG285" s="66"/>
    </row>
    <row r="286" spans="2:111" ht="23.25" customHeight="1" x14ac:dyDescent="0.2">
      <c r="B286" s="29"/>
      <c r="C286" s="29"/>
      <c r="D286" s="40"/>
      <c r="E286" s="40"/>
      <c r="F286" s="185"/>
      <c r="G286" s="185"/>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DG286" s="66"/>
    </row>
    <row r="287" spans="2:111" ht="23.25" customHeight="1" x14ac:dyDescent="0.2">
      <c r="B287" s="29"/>
      <c r="C287" s="29"/>
      <c r="D287" s="40"/>
      <c r="E287" s="40"/>
      <c r="F287" s="185"/>
      <c r="G287" s="185"/>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DG287" s="66"/>
    </row>
    <row r="288" spans="2:111" ht="23.25" customHeight="1" x14ac:dyDescent="0.2">
      <c r="B288" s="29"/>
      <c r="C288" s="29"/>
      <c r="D288" s="40"/>
      <c r="E288" s="40"/>
      <c r="F288" s="185"/>
      <c r="G288" s="185"/>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DG288" s="66"/>
    </row>
    <row r="289" spans="2:111" ht="23.25" customHeight="1" x14ac:dyDescent="0.2">
      <c r="B289" s="29"/>
      <c r="C289" s="29"/>
      <c r="D289" s="40"/>
      <c r="E289" s="40"/>
      <c r="F289" s="185"/>
      <c r="G289" s="185"/>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DG289" s="66"/>
    </row>
    <row r="290" spans="2:111" ht="23.25" customHeight="1" x14ac:dyDescent="0.2">
      <c r="B290" s="29"/>
      <c r="C290" s="29"/>
      <c r="D290" s="40"/>
      <c r="E290" s="40"/>
      <c r="F290" s="185"/>
      <c r="G290" s="185"/>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DG290" s="66"/>
    </row>
    <row r="291" spans="2:111" ht="23.25" customHeight="1" x14ac:dyDescent="0.2">
      <c r="B291" s="29"/>
      <c r="C291" s="29"/>
      <c r="D291" s="40"/>
      <c r="E291" s="40"/>
      <c r="F291" s="185"/>
      <c r="G291" s="185"/>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DG291" s="66"/>
    </row>
    <row r="292" spans="2:111" ht="23.25" customHeight="1" x14ac:dyDescent="0.2">
      <c r="B292" s="29"/>
      <c r="C292" s="29"/>
      <c r="D292" s="40"/>
      <c r="E292" s="40"/>
      <c r="F292" s="185"/>
      <c r="G292" s="185"/>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DG292" s="66"/>
    </row>
    <row r="293" spans="2:111" ht="23.25" customHeight="1" x14ac:dyDescent="0.2">
      <c r="B293" s="29"/>
      <c r="C293" s="29"/>
      <c r="D293" s="40"/>
      <c r="E293" s="40"/>
      <c r="F293" s="185"/>
      <c r="G293" s="185"/>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DG293" s="66"/>
    </row>
    <row r="294" spans="2:111" ht="23.25" customHeight="1" x14ac:dyDescent="0.2">
      <c r="B294" s="29"/>
      <c r="C294" s="29"/>
      <c r="D294" s="40"/>
      <c r="E294" s="40"/>
      <c r="F294" s="185"/>
      <c r="G294" s="185"/>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DG294" s="66"/>
    </row>
    <row r="295" spans="2:111" ht="23.25" customHeight="1" x14ac:dyDescent="0.2">
      <c r="B295" s="29"/>
      <c r="C295" s="29"/>
      <c r="D295" s="40"/>
      <c r="E295" s="40"/>
      <c r="F295" s="185"/>
      <c r="G295" s="185"/>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DG295" s="66"/>
    </row>
    <row r="296" spans="2:111" ht="23.25" customHeight="1" x14ac:dyDescent="0.2">
      <c r="B296" s="29"/>
      <c r="C296" s="29"/>
      <c r="D296" s="40"/>
      <c r="E296" s="40"/>
      <c r="F296" s="185"/>
      <c r="G296" s="185"/>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DG296" s="66"/>
    </row>
    <row r="297" spans="2:111" ht="23.25" customHeight="1" x14ac:dyDescent="0.2">
      <c r="B297" s="29"/>
      <c r="C297" s="29"/>
      <c r="D297" s="40"/>
      <c r="E297" s="40"/>
      <c r="F297" s="185"/>
      <c r="G297" s="185"/>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DG297" s="66"/>
    </row>
    <row r="298" spans="2:111" ht="23.25" customHeight="1" x14ac:dyDescent="0.2">
      <c r="B298" s="29"/>
      <c r="C298" s="29"/>
      <c r="D298" s="40"/>
      <c r="E298" s="40"/>
      <c r="F298" s="185"/>
      <c r="G298" s="185"/>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DG298" s="66"/>
    </row>
    <row r="299" spans="2:111" ht="23.25" customHeight="1" x14ac:dyDescent="0.2">
      <c r="B299" s="29"/>
      <c r="C299" s="29"/>
      <c r="D299" s="40"/>
      <c r="E299" s="40"/>
      <c r="F299" s="185"/>
      <c r="G299" s="185"/>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DG299" s="66"/>
    </row>
    <row r="300" spans="2:111" ht="23.25" customHeight="1" x14ac:dyDescent="0.2">
      <c r="B300" s="29"/>
      <c r="C300" s="29"/>
      <c r="D300" s="40"/>
      <c r="E300" s="40"/>
      <c r="F300" s="185"/>
      <c r="G300" s="185"/>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DG300" s="66"/>
    </row>
    <row r="301" spans="2:111" ht="23.25" customHeight="1" x14ac:dyDescent="0.2">
      <c r="B301" s="29"/>
      <c r="C301" s="29"/>
      <c r="D301" s="40"/>
      <c r="E301" s="40"/>
      <c r="F301" s="185"/>
      <c r="G301" s="185"/>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DG301" s="66"/>
    </row>
    <row r="302" spans="2:111" ht="23.25" customHeight="1" x14ac:dyDescent="0.2">
      <c r="B302" s="29"/>
      <c r="C302" s="29"/>
      <c r="D302" s="40"/>
      <c r="E302" s="40"/>
      <c r="F302" s="185"/>
      <c r="G302" s="185"/>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DG302" s="66"/>
    </row>
    <row r="303" spans="2:111" ht="23.25" customHeight="1" x14ac:dyDescent="0.2">
      <c r="B303" s="29"/>
      <c r="C303" s="29"/>
      <c r="D303" s="40"/>
      <c r="E303" s="40"/>
      <c r="F303" s="185"/>
      <c r="G303" s="185"/>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DG303" s="66"/>
    </row>
    <row r="304" spans="2:111" ht="23.25" customHeight="1" x14ac:dyDescent="0.2">
      <c r="B304" s="29"/>
      <c r="C304" s="29"/>
      <c r="D304" s="40"/>
      <c r="E304" s="40"/>
      <c r="F304" s="185"/>
      <c r="G304" s="185"/>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DG304" s="66"/>
    </row>
    <row r="305" spans="2:111" ht="23.25" customHeight="1" x14ac:dyDescent="0.2">
      <c r="B305" s="29"/>
      <c r="C305" s="29"/>
      <c r="D305" s="40"/>
      <c r="E305" s="40"/>
      <c r="F305" s="185"/>
      <c r="G305" s="185"/>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DG305" s="66"/>
    </row>
    <row r="306" spans="2:111" ht="23.25" customHeight="1" x14ac:dyDescent="0.2">
      <c r="B306" s="29"/>
      <c r="C306" s="29"/>
      <c r="D306" s="40"/>
      <c r="E306" s="40"/>
      <c r="F306" s="185"/>
      <c r="G306" s="185"/>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DG306" s="66"/>
    </row>
  </sheetData>
  <sheetProtection password="CEF3" sheet="1" objects="1" scenarios="1" selectLockedCells="1"/>
  <mergeCells count="835">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 ref="DG49:DG50"/>
    <mergeCell ref="D68:CS68"/>
    <mergeCell ref="CU65:DE65"/>
    <mergeCell ref="CT49:CT50"/>
    <mergeCell ref="CU49:CU50"/>
    <mergeCell ref="CV49:CV50"/>
    <mergeCell ref="CW49:CW50"/>
    <mergeCell ref="CX49:CX50"/>
    <mergeCell ref="CY49:CY50"/>
    <mergeCell ref="AL61:AQ61"/>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AX65:BC65"/>
    <mergeCell ref="BD65:BI65"/>
    <mergeCell ref="N65:S65"/>
    <mergeCell ref="T61:Y61"/>
    <mergeCell ref="Z61:AE61"/>
    <mergeCell ref="AF61:AK61"/>
    <mergeCell ref="AL62:AQ62"/>
    <mergeCell ref="AR62:AW62"/>
    <mergeCell ref="AX62:BC62"/>
    <mergeCell ref="AR61:AW61"/>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F303:G303"/>
    <mergeCell ref="F304:G304"/>
    <mergeCell ref="F305:G305"/>
    <mergeCell ref="F291:G291"/>
    <mergeCell ref="F292:G292"/>
    <mergeCell ref="F293:G293"/>
    <mergeCell ref="F294:G294"/>
    <mergeCell ref="F279:G279"/>
    <mergeCell ref="F280:G280"/>
    <mergeCell ref="F281:G281"/>
    <mergeCell ref="F282:G282"/>
    <mergeCell ref="F275:G275"/>
    <mergeCell ref="F276:G276"/>
    <mergeCell ref="F277:G277"/>
    <mergeCell ref="F278:G278"/>
    <mergeCell ref="F287:G287"/>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57:G257"/>
    <mergeCell ref="F258:G258"/>
    <mergeCell ref="F251:G251"/>
    <mergeCell ref="F252:G252"/>
    <mergeCell ref="F253:G253"/>
    <mergeCell ref="F254:G254"/>
    <mergeCell ref="F263:G263"/>
    <mergeCell ref="F264:G264"/>
    <mergeCell ref="F265:G265"/>
    <mergeCell ref="F248:G248"/>
    <mergeCell ref="F249:G249"/>
    <mergeCell ref="F250:G250"/>
    <mergeCell ref="F243:G243"/>
    <mergeCell ref="F244:G244"/>
    <mergeCell ref="F245:G245"/>
    <mergeCell ref="F246:G246"/>
    <mergeCell ref="F255:G255"/>
    <mergeCell ref="F256:G256"/>
    <mergeCell ref="F239:G239"/>
    <mergeCell ref="F240:G240"/>
    <mergeCell ref="F241:G241"/>
    <mergeCell ref="F242:G242"/>
    <mergeCell ref="F235:G235"/>
    <mergeCell ref="F236:G236"/>
    <mergeCell ref="F237:G237"/>
    <mergeCell ref="F238:G238"/>
    <mergeCell ref="F247:G247"/>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17:G217"/>
    <mergeCell ref="F218:G218"/>
    <mergeCell ref="F211:G211"/>
    <mergeCell ref="F212:G212"/>
    <mergeCell ref="F213:G213"/>
    <mergeCell ref="F214:G214"/>
    <mergeCell ref="F223:G223"/>
    <mergeCell ref="F224:G224"/>
    <mergeCell ref="F225:G225"/>
    <mergeCell ref="F208:G208"/>
    <mergeCell ref="F209:G209"/>
    <mergeCell ref="F210:G210"/>
    <mergeCell ref="F203:G203"/>
    <mergeCell ref="F204:G204"/>
    <mergeCell ref="F205:G205"/>
    <mergeCell ref="F206:G206"/>
    <mergeCell ref="F215:G215"/>
    <mergeCell ref="F216:G216"/>
    <mergeCell ref="F199:G199"/>
    <mergeCell ref="F200:G200"/>
    <mergeCell ref="F201:G201"/>
    <mergeCell ref="F202:G202"/>
    <mergeCell ref="F195:G195"/>
    <mergeCell ref="F196:G196"/>
    <mergeCell ref="F197:G197"/>
    <mergeCell ref="F198:G198"/>
    <mergeCell ref="F207:G207"/>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77:G177"/>
    <mergeCell ref="F178:G178"/>
    <mergeCell ref="F171:G171"/>
    <mergeCell ref="F172:G172"/>
    <mergeCell ref="F173:G173"/>
    <mergeCell ref="F174:G174"/>
    <mergeCell ref="F183:G183"/>
    <mergeCell ref="F184:G184"/>
    <mergeCell ref="F185:G185"/>
    <mergeCell ref="F168:G168"/>
    <mergeCell ref="F169:G169"/>
    <mergeCell ref="F170:G170"/>
    <mergeCell ref="F163:G163"/>
    <mergeCell ref="F164:G164"/>
    <mergeCell ref="F165:G165"/>
    <mergeCell ref="F166:G166"/>
    <mergeCell ref="F175:G175"/>
    <mergeCell ref="F176:G176"/>
    <mergeCell ref="F159:G159"/>
    <mergeCell ref="F160:G160"/>
    <mergeCell ref="F161:G161"/>
    <mergeCell ref="F162:G162"/>
    <mergeCell ref="F155:G155"/>
    <mergeCell ref="F156:G156"/>
    <mergeCell ref="F157:G157"/>
    <mergeCell ref="F158:G158"/>
    <mergeCell ref="F167:G167"/>
    <mergeCell ref="AY4:BB5"/>
    <mergeCell ref="AV7:AY8"/>
    <mergeCell ref="BB7:BE8"/>
    <mergeCell ref="AS10:AV11"/>
    <mergeCell ref="AY10:BB11"/>
    <mergeCell ref="BE10:BH11"/>
    <mergeCell ref="AP13:AS14"/>
    <mergeCell ref="AV13:AY14"/>
    <mergeCell ref="BB13:BE14"/>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BK22:BN23"/>
    <mergeCell ref="BQ22:BT23"/>
    <mergeCell ref="AD25:AG26"/>
    <mergeCell ref="AJ25:AM26"/>
    <mergeCell ref="AP25:AS26"/>
    <mergeCell ref="AV25:AY26"/>
    <mergeCell ref="BB25:BE26"/>
    <mergeCell ref="BH25:BK26"/>
    <mergeCell ref="BN25:BQ26"/>
    <mergeCell ref="BT25:BW26"/>
    <mergeCell ref="BK28:BN29"/>
    <mergeCell ref="BQ28:BT29"/>
    <mergeCell ref="BW28:BZ29"/>
    <mergeCell ref="X31:AA32"/>
    <mergeCell ref="AD31:AG32"/>
    <mergeCell ref="AJ31:AM32"/>
    <mergeCell ref="AP31:AS32"/>
    <mergeCell ref="AV31:AY32"/>
    <mergeCell ref="BB31:BE32"/>
    <mergeCell ref="BH31:BK32"/>
    <mergeCell ref="AA28:AD29"/>
    <mergeCell ref="AG28:AJ29"/>
    <mergeCell ref="AM28:AP29"/>
    <mergeCell ref="AS28:AV29"/>
    <mergeCell ref="AY28:BB29"/>
    <mergeCell ref="BE28:BH29"/>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B37:BE38"/>
    <mergeCell ref="BH37:BK38"/>
    <mergeCell ref="BN37:BQ38"/>
    <mergeCell ref="BT37:BW38"/>
    <mergeCell ref="BZ37:CC38"/>
    <mergeCell ref="CF37:CI38"/>
    <mergeCell ref="BK34:BN35"/>
    <mergeCell ref="BQ34:BT35"/>
    <mergeCell ref="BW34:BZ35"/>
    <mergeCell ref="CC34:CF35"/>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AG40:AJ41"/>
    <mergeCell ref="AM40:AP41"/>
    <mergeCell ref="AS40:AV41"/>
    <mergeCell ref="BN43:BQ44"/>
    <mergeCell ref="BT43:BW44"/>
    <mergeCell ref="BZ43:CC44"/>
    <mergeCell ref="CF43:CI44"/>
    <mergeCell ref="CL43:CO44"/>
    <mergeCell ref="F47:G47"/>
    <mergeCell ref="H47:M47"/>
    <mergeCell ref="N47:S47"/>
    <mergeCell ref="T47:Y47"/>
    <mergeCell ref="Z47:AE47"/>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AX48:BC48"/>
    <mergeCell ref="BD48:BI48"/>
    <mergeCell ref="AL52:AQ52"/>
    <mergeCell ref="AR52:AW52"/>
    <mergeCell ref="BD49:BI50"/>
    <mergeCell ref="N51:S51"/>
    <mergeCell ref="H65:M65"/>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AL48:AQ48"/>
    <mergeCell ref="AR48:AW48"/>
    <mergeCell ref="BJ48:BO48"/>
    <mergeCell ref="BP48:BU48"/>
    <mergeCell ref="CH49:CM50"/>
    <mergeCell ref="CN49:CS50"/>
    <mergeCell ref="CH48:CM48"/>
    <mergeCell ref="CN48:CS48"/>
    <mergeCell ref="BJ49:BO50"/>
    <mergeCell ref="BP49:BU50"/>
    <mergeCell ref="BV49:CA50"/>
    <mergeCell ref="CB49:CG50"/>
    <mergeCell ref="CH51:CM51"/>
    <mergeCell ref="CN51:CS51"/>
    <mergeCell ref="CH52:CM52"/>
    <mergeCell ref="CN52:CS52"/>
    <mergeCell ref="CH69:CM69"/>
    <mergeCell ref="CN69:CS69"/>
    <mergeCell ref="CH53:CM53"/>
    <mergeCell ref="CN53:CS53"/>
    <mergeCell ref="CH54:CM54"/>
    <mergeCell ref="CN54:CS54"/>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9:CM59"/>
    <mergeCell ref="CN59:CS59"/>
    <mergeCell ref="CH60:CM60"/>
    <mergeCell ref="CN60:CS60"/>
    <mergeCell ref="CH65:CM65"/>
    <mergeCell ref="CN65:CS65"/>
    <mergeCell ref="CH62:CM62"/>
    <mergeCell ref="CN62:CS62"/>
    <mergeCell ref="CH61:CM61"/>
    <mergeCell ref="CN61:CS61"/>
    <mergeCell ref="CH63:CM63"/>
    <mergeCell ref="CN63:CS63"/>
    <mergeCell ref="CH64:CM64"/>
    <mergeCell ref="CN64:CS64"/>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H69:M69"/>
    <mergeCell ref="H70:M70"/>
    <mergeCell ref="H73:M73"/>
    <mergeCell ref="H74:M74"/>
    <mergeCell ref="AR60:AW60"/>
    <mergeCell ref="AX60:BC60"/>
    <mergeCell ref="BD60:BI60"/>
    <mergeCell ref="T63:Y63"/>
    <mergeCell ref="Z63:AE63"/>
    <mergeCell ref="F147:G147"/>
    <mergeCell ref="F148:G148"/>
    <mergeCell ref="F141:G141"/>
    <mergeCell ref="F142:G142"/>
    <mergeCell ref="F143:G143"/>
    <mergeCell ref="F144:G144"/>
    <mergeCell ref="BJ53:BO53"/>
    <mergeCell ref="BP53:BU53"/>
    <mergeCell ref="BV53:CA5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F138:G138"/>
    <mergeCell ref="F139:G139"/>
    <mergeCell ref="F140:G140"/>
    <mergeCell ref="F133:G133"/>
    <mergeCell ref="F134:G134"/>
    <mergeCell ref="F135:G135"/>
    <mergeCell ref="F136:G136"/>
    <mergeCell ref="F145:G145"/>
    <mergeCell ref="F146:G146"/>
    <mergeCell ref="F129:G129"/>
    <mergeCell ref="F130:G130"/>
    <mergeCell ref="F131:G131"/>
    <mergeCell ref="F132:G132"/>
    <mergeCell ref="F125:G125"/>
    <mergeCell ref="F126:G126"/>
    <mergeCell ref="F127:G127"/>
    <mergeCell ref="F128:G128"/>
    <mergeCell ref="F137:G137"/>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07:G107"/>
    <mergeCell ref="F108:G108"/>
    <mergeCell ref="F101:G101"/>
    <mergeCell ref="F102:G102"/>
    <mergeCell ref="F103:G103"/>
    <mergeCell ref="F104:G104"/>
    <mergeCell ref="F113:G113"/>
    <mergeCell ref="F114:G114"/>
    <mergeCell ref="F115:G115"/>
    <mergeCell ref="F98:G98"/>
    <mergeCell ref="F99:G99"/>
    <mergeCell ref="F100:G100"/>
    <mergeCell ref="F93:G93"/>
    <mergeCell ref="F94:G94"/>
    <mergeCell ref="F95:G95"/>
    <mergeCell ref="F96:G96"/>
    <mergeCell ref="F105:G105"/>
    <mergeCell ref="F106:G106"/>
    <mergeCell ref="F89:G89"/>
    <mergeCell ref="F90:G90"/>
    <mergeCell ref="F91:G91"/>
    <mergeCell ref="F92:G92"/>
    <mergeCell ref="F85:G85"/>
    <mergeCell ref="F86:G86"/>
    <mergeCell ref="F87:G87"/>
    <mergeCell ref="F88:G88"/>
    <mergeCell ref="F97:G97"/>
    <mergeCell ref="F81:G81"/>
    <mergeCell ref="F82:G82"/>
    <mergeCell ref="F83:G83"/>
    <mergeCell ref="F84:G84"/>
    <mergeCell ref="F66:G66"/>
    <mergeCell ref="F67:G67"/>
    <mergeCell ref="F79:G79"/>
    <mergeCell ref="F80:G80"/>
    <mergeCell ref="F76:G76"/>
    <mergeCell ref="F77:G77"/>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AX63:BC63"/>
    <mergeCell ref="BD63:BI63"/>
    <mergeCell ref="N63:S63"/>
    <mergeCell ref="T65:Y65"/>
    <mergeCell ref="Z65:AE65"/>
    <mergeCell ref="AF65:AK65"/>
    <mergeCell ref="AL64:AQ64"/>
    <mergeCell ref="AR64:AW64"/>
    <mergeCell ref="AX64:BC64"/>
    <mergeCell ref="BD62:BI62"/>
    <mergeCell ref="N62:S62"/>
    <mergeCell ref="F53:G53"/>
    <mergeCell ref="F54:G54"/>
    <mergeCell ref="F55:G55"/>
    <mergeCell ref="F56:G56"/>
    <mergeCell ref="F52:G52"/>
    <mergeCell ref="BJ57:BO57"/>
    <mergeCell ref="N52:S52"/>
    <mergeCell ref="T52:Y52"/>
    <mergeCell ref="Z52:AE52"/>
    <mergeCell ref="AF52:AK52"/>
    <mergeCell ref="F57:G57"/>
    <mergeCell ref="BJ55:BO55"/>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J60:BO60"/>
    <mergeCell ref="BP60:BU60"/>
    <mergeCell ref="BV60:CA60"/>
    <mergeCell ref="BP61:BU61"/>
    <mergeCell ref="BV61:CA61"/>
    <mergeCell ref="CB61:CG61"/>
    <mergeCell ref="N49:S50"/>
    <mergeCell ref="T49:Y50"/>
    <mergeCell ref="Z49:AE50"/>
    <mergeCell ref="AF49:AK50"/>
    <mergeCell ref="AL49:AQ50"/>
    <mergeCell ref="AR49:AW50"/>
    <mergeCell ref="AX49:BC50"/>
    <mergeCell ref="BV58:CA58"/>
    <mergeCell ref="CB58:CG58"/>
    <mergeCell ref="BJ59:BO59"/>
    <mergeCell ref="BP59:BU59"/>
    <mergeCell ref="BV59:CA59"/>
    <mergeCell ref="CB59:CG59"/>
    <mergeCell ref="BV56:CA56"/>
    <mergeCell ref="CB56:CG56"/>
    <mergeCell ref="BP57:BU57"/>
    <mergeCell ref="BV57:CA57"/>
    <mergeCell ref="CB57:CG57"/>
    <mergeCell ref="BJ58:BO58"/>
    <mergeCell ref="BV54:CA54"/>
    <mergeCell ref="CB54:CG54"/>
    <mergeCell ref="AF54:AK54"/>
    <mergeCell ref="AL54:AQ54"/>
    <mergeCell ref="AR54:AW54"/>
    <mergeCell ref="AX54:BC54"/>
    <mergeCell ref="BD54:BI54"/>
    <mergeCell ref="BD51:BI51"/>
    <mergeCell ref="AX52:BC52"/>
    <mergeCell ref="BD52:BI52"/>
    <mergeCell ref="N53:S53"/>
    <mergeCell ref="T53:Y53"/>
    <mergeCell ref="Z53:AE53"/>
    <mergeCell ref="AF53:AK53"/>
    <mergeCell ref="AL53:AQ53"/>
    <mergeCell ref="AR53:AW53"/>
    <mergeCell ref="AX53:BC53"/>
    <mergeCell ref="T51:Y51"/>
    <mergeCell ref="Z51:AE51"/>
    <mergeCell ref="AF51:AK51"/>
    <mergeCell ref="AL51:AQ51"/>
    <mergeCell ref="AR51:AW51"/>
    <mergeCell ref="AX51:BC51"/>
    <mergeCell ref="BV48:CA48"/>
    <mergeCell ref="CB48:CG48"/>
    <mergeCell ref="F65:G65"/>
    <mergeCell ref="F62:G62"/>
    <mergeCell ref="N58:S58"/>
    <mergeCell ref="T58:Y58"/>
    <mergeCell ref="Z58:AE58"/>
    <mergeCell ref="N57:S57"/>
    <mergeCell ref="T57:Y57"/>
    <mergeCell ref="Z57:AE57"/>
    <mergeCell ref="AF57:AK57"/>
    <mergeCell ref="AL57:AQ57"/>
    <mergeCell ref="AR57:AW57"/>
    <mergeCell ref="AX55:BC55"/>
    <mergeCell ref="BD55:BI55"/>
    <mergeCell ref="N56:S56"/>
    <mergeCell ref="T56:Y56"/>
    <mergeCell ref="Z56:AE56"/>
    <mergeCell ref="AF56:AK56"/>
    <mergeCell ref="AL56:AQ56"/>
    <mergeCell ref="AR56:AW56"/>
    <mergeCell ref="AX56:BC56"/>
    <mergeCell ref="BD56:BI56"/>
    <mergeCell ref="N55:S55"/>
    <mergeCell ref="Z71:AE71"/>
    <mergeCell ref="AF71:AK71"/>
    <mergeCell ref="AL71:AQ71"/>
    <mergeCell ref="AR71:AW71"/>
    <mergeCell ref="AF58:AK58"/>
    <mergeCell ref="AL58:AQ58"/>
    <mergeCell ref="AR58:AW58"/>
    <mergeCell ref="F63:G63"/>
    <mergeCell ref="F61:G61"/>
    <mergeCell ref="F64:G64"/>
    <mergeCell ref="N59:S59"/>
    <mergeCell ref="T59:Y59"/>
    <mergeCell ref="Z59:AE59"/>
    <mergeCell ref="AF59:AK59"/>
    <mergeCell ref="F58:G58"/>
    <mergeCell ref="F59:G59"/>
    <mergeCell ref="F60:G60"/>
    <mergeCell ref="T62:Y62"/>
    <mergeCell ref="Z62:AE62"/>
    <mergeCell ref="AF62:AK62"/>
    <mergeCell ref="AL65:AQ65"/>
    <mergeCell ref="AR65:AW65"/>
    <mergeCell ref="AX58:BC58"/>
    <mergeCell ref="BD58:BI58"/>
    <mergeCell ref="C49:C50"/>
    <mergeCell ref="F69:G69"/>
    <mergeCell ref="Z69:AE69"/>
    <mergeCell ref="AF69:AK69"/>
    <mergeCell ref="AL69:AQ69"/>
    <mergeCell ref="AR69:AW69"/>
    <mergeCell ref="AX69:BC69"/>
    <mergeCell ref="BD69:BI69"/>
    <mergeCell ref="AL59:AQ59"/>
    <mergeCell ref="AR59:AW59"/>
    <mergeCell ref="AX57:BC57"/>
    <mergeCell ref="BD57:BI57"/>
    <mergeCell ref="F51:G51"/>
    <mergeCell ref="T55:Y55"/>
    <mergeCell ref="Z55:AE55"/>
    <mergeCell ref="AF55:AK55"/>
    <mergeCell ref="AL55:AQ55"/>
    <mergeCell ref="AR55:AW55"/>
    <mergeCell ref="BD53:BI53"/>
    <mergeCell ref="N54:S54"/>
    <mergeCell ref="T54:Y54"/>
    <mergeCell ref="Z54:AE54"/>
    <mergeCell ref="F74:G74"/>
    <mergeCell ref="F75:G75"/>
    <mergeCell ref="N69:S69"/>
    <mergeCell ref="T69:Y69"/>
    <mergeCell ref="N70:S70"/>
    <mergeCell ref="T70:Y70"/>
    <mergeCell ref="H71:M71"/>
    <mergeCell ref="N71:S71"/>
    <mergeCell ref="T71:Y71"/>
    <mergeCell ref="H72:M72"/>
    <mergeCell ref="CH70:CM70"/>
    <mergeCell ref="CN70:CS70"/>
    <mergeCell ref="BJ69:BO69"/>
    <mergeCell ref="BP69:BU69"/>
    <mergeCell ref="BV69:CA69"/>
    <mergeCell ref="CB69:CG69"/>
    <mergeCell ref="Z70:AE70"/>
    <mergeCell ref="AF70:AK70"/>
    <mergeCell ref="AL70:AQ70"/>
    <mergeCell ref="AR70:AW70"/>
    <mergeCell ref="AX70:BC70"/>
    <mergeCell ref="BD70:BI70"/>
    <mergeCell ref="AX71:BC71"/>
    <mergeCell ref="BD71:BI71"/>
    <mergeCell ref="BJ71:BO71"/>
    <mergeCell ref="BP71:BU71"/>
    <mergeCell ref="BV71:CA71"/>
    <mergeCell ref="CB71:CG71"/>
    <mergeCell ref="BJ70:BO70"/>
    <mergeCell ref="BP70:BU70"/>
    <mergeCell ref="BV70:CA70"/>
    <mergeCell ref="CB70:CG70"/>
    <mergeCell ref="AX72:BC72"/>
    <mergeCell ref="BD72:BI72"/>
    <mergeCell ref="BJ72:BO72"/>
    <mergeCell ref="BP72:BU72"/>
    <mergeCell ref="BV72:CA72"/>
    <mergeCell ref="CB72:CG72"/>
    <mergeCell ref="N72:S72"/>
    <mergeCell ref="T72:Y72"/>
    <mergeCell ref="Z72:AE72"/>
    <mergeCell ref="AF72:AK72"/>
    <mergeCell ref="AL72:AQ72"/>
    <mergeCell ref="AR72:AW72"/>
    <mergeCell ref="AX73:BC73"/>
    <mergeCell ref="BD73:BI73"/>
    <mergeCell ref="BJ73:BO73"/>
    <mergeCell ref="BP73:BU73"/>
    <mergeCell ref="BV73:CA73"/>
    <mergeCell ref="CB73:CG73"/>
    <mergeCell ref="N73:S73"/>
    <mergeCell ref="T73:Y73"/>
    <mergeCell ref="Z73:AE73"/>
    <mergeCell ref="AF73:AK73"/>
    <mergeCell ref="AL73:AQ73"/>
    <mergeCell ref="AR73:AW73"/>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CB75:CG75"/>
    <mergeCell ref="CH75:CM75"/>
    <mergeCell ref="BD75:BI75"/>
    <mergeCell ref="BJ75:BO75"/>
    <mergeCell ref="BP75:BU75"/>
    <mergeCell ref="BV75:CA75"/>
    <mergeCell ref="AF76:AK76"/>
    <mergeCell ref="AL76:AQ76"/>
    <mergeCell ref="AR76:AW76"/>
    <mergeCell ref="AX76:BC76"/>
    <mergeCell ref="BD76:BI76"/>
    <mergeCell ref="BJ76:BO76"/>
    <mergeCell ref="BP76:BU76"/>
    <mergeCell ref="BV76:CA76"/>
    <mergeCell ref="CB76:CG76"/>
    <mergeCell ref="CH76:CM76"/>
    <mergeCell ref="CN76:CS76"/>
    <mergeCell ref="H77:M77"/>
    <mergeCell ref="N77:S77"/>
    <mergeCell ref="T77:Y77"/>
    <mergeCell ref="Z77:AE77"/>
    <mergeCell ref="AF77:AK77"/>
    <mergeCell ref="H76:M76"/>
    <mergeCell ref="N76:S76"/>
    <mergeCell ref="T76:Y76"/>
    <mergeCell ref="Z76:AE76"/>
    <mergeCell ref="BV77:CA77"/>
    <mergeCell ref="CB77:CG77"/>
    <mergeCell ref="CH77:CM77"/>
    <mergeCell ref="CN77:CS77"/>
    <mergeCell ref="F78:G78"/>
    <mergeCell ref="H78:M78"/>
    <mergeCell ref="N78:S78"/>
    <mergeCell ref="T78:Y78"/>
    <mergeCell ref="Z78:AE78"/>
    <mergeCell ref="AF78:AK78"/>
    <mergeCell ref="AL77:AQ77"/>
    <mergeCell ref="AR77:AW77"/>
    <mergeCell ref="AX77:BC77"/>
    <mergeCell ref="BD77:BI77"/>
    <mergeCell ref="BJ77:BO77"/>
    <mergeCell ref="BP77:BU77"/>
    <mergeCell ref="BV78:CA78"/>
    <mergeCell ref="CB78:CG78"/>
    <mergeCell ref="CH78:CM78"/>
    <mergeCell ref="CN78:CS78"/>
    <mergeCell ref="AL78:AQ78"/>
    <mergeCell ref="AR78:AW78"/>
    <mergeCell ref="AX78:BC78"/>
    <mergeCell ref="BD78:BI78"/>
    <mergeCell ref="BJ78:BO78"/>
    <mergeCell ref="BP78:BU78"/>
  </mergeCells>
  <phoneticPr fontId="1" type="noConversion"/>
  <conditionalFormatting sqref="C52:C60">
    <cfRule type="expression" dxfId="46" priority="1" stopIfTrue="1">
      <formula>AND(NOT(ISBLANK($F52)), $C52&lt;=0)</formula>
    </cfRule>
    <cfRule type="expression" dxfId="45" priority="2" stopIfTrue="1">
      <formula>$C52=1</formula>
    </cfRule>
  </conditionalFormatting>
  <conditionalFormatting sqref="C51">
    <cfRule type="expression" dxfId="44" priority="3" stopIfTrue="1">
      <formula>AND(NOT(ISBLANK($F51)), $C51&lt;=0)</formula>
    </cfRule>
    <cfRule type="cellIs" dxfId="43" priority="4" stopIfTrue="1" operator="equal">
      <formula>1</formula>
    </cfRule>
  </conditionalFormatting>
  <conditionalFormatting sqref="DG66:DG68 DG79:DG306 H79:CS306 H66:CS67">
    <cfRule type="expression" dxfId="42" priority="5" stopIfTrue="1">
      <formula>AND(ISNUMBER(#REF!), ISNUMBER(#REF!))</formula>
    </cfRule>
  </conditionalFormatting>
  <conditionalFormatting sqref="H63 N63 T63 Z63 AF63 AL63 AR63 AX63 BD63 BJ63 BP63 BV63 CB63 CH63 CN63">
    <cfRule type="expression" dxfId="41" priority="6" stopIfTrue="1">
      <formula>AND(NOT(ISBLANK(H$49)), H$63 &lt;=0)</formula>
    </cfRule>
    <cfRule type="cellIs" dxfId="40" priority="7" stopIfTrue="1" operator="equal">
      <formula>1</formula>
    </cfRule>
  </conditionalFormatting>
  <conditionalFormatting sqref="DG64 H64:CS64">
    <cfRule type="expression" dxfId="39" priority="8" stopIfTrue="1">
      <formula>ISNUMBER(#REF!)</formula>
    </cfRule>
  </conditionalFormatting>
  <conditionalFormatting sqref="BP61:BP62 BV61:BV62 CB61:CB62 BJ61:BJ62 AR61:AR62 AX61:AX62 BD61:BD62 AL61:AL62 T61:T62 Z61:Z62 AF61:AF62 H61:N62 CN61:CN62 CH61:CH62">
    <cfRule type="expression" dxfId="38" priority="9" stopIfTrue="1">
      <formula>ISNUMBER(#REF!)</formula>
    </cfRule>
  </conditionalFormatting>
  <conditionalFormatting sqref="F79:G306 F66:G67">
    <cfRule type="expression" dxfId="37" priority="10" stopIfTrue="1">
      <formula>ISNUMBER(#REF!)</formula>
    </cfRule>
  </conditionalFormatting>
  <conditionalFormatting sqref="B79:E306 B66:D68 E66:E67">
    <cfRule type="expression" dxfId="36" priority="11" stopIfTrue="1">
      <formula>ISNUMBER(#REF!)</formula>
    </cfRule>
    <cfRule type="expression" dxfId="35" priority="12" stopIfTrue="1">
      <formula>NOT(ISNUMBER(#REF!))</formula>
    </cfRule>
  </conditionalFormatting>
  <conditionalFormatting sqref="H65:CS65">
    <cfRule type="expression" dxfId="34" priority="13" stopIfTrue="1">
      <formula>ISNUMBER(#REF!)</formula>
    </cfRule>
  </conditionalFormatting>
  <dataValidations count="6">
    <dataValidation type="whole" allowBlank="1" showInputMessage="1" showErrorMessage="1" errorTitle="Invalid Value" error="Please enter a whole number between 0 and 5.  (0=Worst, 5=Best)" sqref="CT69:CY77 CT51:CY6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formula1>Correlation_Options</formula1>
    </dataValidation>
    <dataValidation type="decimal" operator="greaterThanOrEqual" allowBlank="1" showErrorMessage="1" errorTitle="Invalid Value" error="Please enter a non-negative numeric value." sqref="E51:E6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4" sqref="A4"/>
    </sheetView>
  </sheetViews>
  <sheetFormatPr baseColWidth="10" defaultColWidth="9.140625" defaultRowHeight="12.75" x14ac:dyDescent="0.2"/>
  <cols>
    <col min="1" max="1" width="16.28515625" style="28" customWidth="1"/>
    <col min="2" max="2" width="14.7109375" style="28" customWidth="1"/>
    <col min="3" max="3" width="19.140625" style="27" customWidth="1"/>
    <col min="4" max="16384" width="9.140625" style="27"/>
  </cols>
  <sheetData>
    <row r="1" spans="1:9" s="25" customFormat="1" ht="54" customHeight="1" x14ac:dyDescent="0.2">
      <c r="A1" s="1" t="s">
        <v>6</v>
      </c>
      <c r="B1" s="2" t="s">
        <v>7</v>
      </c>
      <c r="C1" s="1" t="s">
        <v>8</v>
      </c>
      <c r="D1" s="24"/>
      <c r="E1" s="6"/>
      <c r="F1" s="6"/>
      <c r="G1" s="6"/>
      <c r="H1" s="6"/>
      <c r="I1" s="6"/>
    </row>
    <row r="2" spans="1:9" ht="18.75" x14ac:dyDescent="0.3">
      <c r="A2" s="26" t="s">
        <v>4</v>
      </c>
      <c r="B2" s="35" t="s">
        <v>28</v>
      </c>
      <c r="C2" s="36" t="s">
        <v>29</v>
      </c>
      <c r="D2" s="33"/>
      <c r="E2" s="32"/>
    </row>
    <row r="3" spans="1:9" ht="22.5" x14ac:dyDescent="0.45">
      <c r="A3" s="26" t="s">
        <v>0</v>
      </c>
      <c r="B3" s="35" t="s">
        <v>27</v>
      </c>
      <c r="C3" s="36" t="s">
        <v>26</v>
      </c>
      <c r="D3" s="34"/>
      <c r="E3" s="32"/>
    </row>
    <row r="4" spans="1:9" ht="22.5" x14ac:dyDescent="0.45">
      <c r="A4" s="26" t="s">
        <v>5</v>
      </c>
      <c r="B4" s="35" t="s">
        <v>0</v>
      </c>
      <c r="C4" s="36" t="s">
        <v>25</v>
      </c>
      <c r="D4" s="34"/>
      <c r="E4" s="32"/>
    </row>
    <row r="5" spans="1:9" x14ac:dyDescent="0.2">
      <c r="A5" s="26"/>
      <c r="B5" s="26"/>
      <c r="C5" s="38" t="s">
        <v>4</v>
      </c>
    </row>
    <row r="6" spans="1:9" x14ac:dyDescent="0.2">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topLeftCell="C56" zoomScaleNormal="100" zoomScaleSheetLayoutView="63" workbookViewId="0">
      <selection activeCell="BC72" sqref="BC72:BH72"/>
    </sheetView>
  </sheetViews>
  <sheetFormatPr baseColWidth="10"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46</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32</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47</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28</v>
      </c>
      <c r="CZ5" s="200" t="s">
        <v>37</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48</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27</v>
      </c>
      <c r="CZ8" s="200" t="s">
        <v>38</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49</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39</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29</v>
      </c>
      <c r="CZ14" s="200" t="s">
        <v>35</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26</v>
      </c>
      <c r="CZ17" s="200" t="s">
        <v>34</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25</v>
      </c>
      <c r="CZ20" s="200" t="s">
        <v>33</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36</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40</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41</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42</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t="s">
        <v>26</v>
      </c>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t="s">
        <v>26</v>
      </c>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t="s">
        <v>26</v>
      </c>
      <c r="R43" s="197"/>
      <c r="S43" s="197"/>
      <c r="T43" s="197"/>
      <c r="U43" s="75"/>
      <c r="V43" s="75"/>
      <c r="W43" s="197" t="s">
        <v>26</v>
      </c>
      <c r="X43" s="197"/>
      <c r="Y43" s="197"/>
      <c r="Z43" s="197"/>
      <c r="AA43" s="75"/>
      <c r="AB43" s="75"/>
      <c r="AC43" s="197"/>
      <c r="AD43" s="197"/>
      <c r="AE43" s="197"/>
      <c r="AF43" s="197"/>
      <c r="AG43" s="75"/>
      <c r="AH43" s="75"/>
      <c r="AI43" s="197"/>
      <c r="AJ43" s="197"/>
      <c r="AK43" s="197"/>
      <c r="AL43" s="197"/>
      <c r="AM43" s="75"/>
      <c r="AN43" s="75"/>
      <c r="AO43" s="197" t="s">
        <v>25</v>
      </c>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20</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23</v>
      </c>
      <c r="G48" s="225"/>
      <c r="H48" s="225"/>
      <c r="I48" s="225"/>
      <c r="J48" s="225"/>
      <c r="K48" s="225"/>
      <c r="L48" s="192"/>
      <c r="M48" s="161" t="s">
        <v>0</v>
      </c>
      <c r="N48" s="162"/>
      <c r="O48" s="162"/>
      <c r="P48" s="162"/>
      <c r="Q48" s="162"/>
      <c r="R48" s="163"/>
      <c r="S48" s="161" t="s">
        <v>0</v>
      </c>
      <c r="T48" s="162"/>
      <c r="U48" s="162"/>
      <c r="V48" s="162"/>
      <c r="W48" s="162"/>
      <c r="X48" s="163"/>
      <c r="Y48" s="161" t="s">
        <v>0</v>
      </c>
      <c r="Z48" s="162"/>
      <c r="AA48" s="162"/>
      <c r="AB48" s="162"/>
      <c r="AC48" s="162"/>
      <c r="AD48" s="163"/>
      <c r="AE48" s="161" t="s">
        <v>0</v>
      </c>
      <c r="AF48" s="162"/>
      <c r="AG48" s="162"/>
      <c r="AH48" s="162"/>
      <c r="AI48" s="162"/>
      <c r="AJ48" s="163"/>
      <c r="AK48" s="161" t="s">
        <v>0</v>
      </c>
      <c r="AL48" s="162"/>
      <c r="AM48" s="162"/>
      <c r="AN48" s="162"/>
      <c r="AO48" s="162"/>
      <c r="AP48" s="163"/>
      <c r="AQ48" s="161" t="s">
        <v>5</v>
      </c>
      <c r="AR48" s="162"/>
      <c r="AS48" s="162"/>
      <c r="AT48" s="162"/>
      <c r="AU48" s="162"/>
      <c r="AV48" s="163"/>
      <c r="AW48" s="161" t="s">
        <v>4</v>
      </c>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19</v>
      </c>
      <c r="C49" s="153" t="s">
        <v>30</v>
      </c>
      <c r="D49" s="193" t="s">
        <v>2</v>
      </c>
      <c r="E49" s="193" t="s">
        <v>10</v>
      </c>
      <c r="F49" s="95"/>
      <c r="G49" s="96"/>
      <c r="H49" s="96"/>
      <c r="I49" s="96"/>
      <c r="J49" s="96"/>
      <c r="K49" s="96"/>
      <c r="L49" s="97"/>
      <c r="M49" s="167" t="s">
        <v>84</v>
      </c>
      <c r="N49" s="168"/>
      <c r="O49" s="168"/>
      <c r="P49" s="168"/>
      <c r="Q49" s="168"/>
      <c r="R49" s="169"/>
      <c r="S49" s="167" t="s">
        <v>79</v>
      </c>
      <c r="T49" s="168"/>
      <c r="U49" s="168"/>
      <c r="V49" s="168"/>
      <c r="W49" s="168"/>
      <c r="X49" s="169"/>
      <c r="Y49" s="167" t="s">
        <v>80</v>
      </c>
      <c r="Z49" s="168"/>
      <c r="AA49" s="168"/>
      <c r="AB49" s="168"/>
      <c r="AC49" s="168"/>
      <c r="AD49" s="169"/>
      <c r="AE49" s="167" t="s">
        <v>81</v>
      </c>
      <c r="AF49" s="168"/>
      <c r="AG49" s="168"/>
      <c r="AH49" s="168"/>
      <c r="AI49" s="168"/>
      <c r="AJ49" s="169"/>
      <c r="AK49" s="167" t="s">
        <v>83</v>
      </c>
      <c r="AL49" s="168"/>
      <c r="AM49" s="168"/>
      <c r="AN49" s="168"/>
      <c r="AO49" s="168"/>
      <c r="AP49" s="169"/>
      <c r="AQ49" s="167" t="s">
        <v>85</v>
      </c>
      <c r="AR49" s="168"/>
      <c r="AS49" s="168"/>
      <c r="AT49" s="168"/>
      <c r="AU49" s="168"/>
      <c r="AV49" s="169"/>
      <c r="AW49" s="167" t="s">
        <v>93</v>
      </c>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54</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53</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3</v>
      </c>
      <c r="D56" s="39">
        <f t="shared" ref="D56:D70" si="1">IF(ISNUMBER($E56), ($E56/SUM($E$56:$E$70))*100, "")</f>
        <v>23.983739837398375</v>
      </c>
      <c r="E56" s="112">
        <f>IF('House of Quality 1'!$H64&lt;&gt;0, 'House of Quality 1'!$H64,"")</f>
        <v>411.62790697674421</v>
      </c>
      <c r="F56" s="231" t="str">
        <f>IF('House of Quality 1'!$H49&lt;&gt;"", 'House of Quality 1'!$H49,"")</f>
        <v>piezas pequeñas</v>
      </c>
      <c r="G56" s="232"/>
      <c r="H56" s="232"/>
      <c r="I56" s="232"/>
      <c r="J56" s="232"/>
      <c r="K56" s="232"/>
      <c r="L56" s="233"/>
      <c r="M56" s="150" t="s">
        <v>27</v>
      </c>
      <c r="N56" s="151"/>
      <c r="O56" s="151"/>
      <c r="P56" s="151"/>
      <c r="Q56" s="151"/>
      <c r="R56" s="152"/>
      <c r="S56" s="150" t="s">
        <v>27</v>
      </c>
      <c r="T56" s="151"/>
      <c r="U56" s="151"/>
      <c r="V56" s="151"/>
      <c r="W56" s="151"/>
      <c r="X56" s="152"/>
      <c r="Y56" s="150" t="s">
        <v>27</v>
      </c>
      <c r="Z56" s="151"/>
      <c r="AA56" s="151"/>
      <c r="AB56" s="151"/>
      <c r="AC56" s="151"/>
      <c r="AD56" s="152"/>
      <c r="AE56" s="150" t="s">
        <v>27</v>
      </c>
      <c r="AF56" s="151"/>
      <c r="AG56" s="151"/>
      <c r="AH56" s="151"/>
      <c r="AI56" s="151"/>
      <c r="AJ56" s="152"/>
      <c r="AK56" s="150"/>
      <c r="AL56" s="151"/>
      <c r="AM56" s="151"/>
      <c r="AN56" s="151"/>
      <c r="AO56" s="151"/>
      <c r="AP56" s="152"/>
      <c r="AQ56" s="150"/>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3</v>
      </c>
      <c r="D57" s="39">
        <f t="shared" si="1"/>
        <v>23.983739837398375</v>
      </c>
      <c r="E57" s="112">
        <f>IF('House of Quality 1'!$N64&lt;&gt;0,'House of Quality 1'!$N64, "")</f>
        <v>411.62790697674421</v>
      </c>
      <c r="F57" s="231" t="str">
        <f>IF('House of Quality 1'!$N49&lt;&gt;"",'House of Quality 1'!$N49, "")</f>
        <v>forma</v>
      </c>
      <c r="G57" s="232"/>
      <c r="H57" s="232"/>
      <c r="I57" s="232"/>
      <c r="J57" s="232"/>
      <c r="K57" s="232"/>
      <c r="L57" s="233"/>
      <c r="M57" s="150" t="s">
        <v>27</v>
      </c>
      <c r="N57" s="151"/>
      <c r="O57" s="151"/>
      <c r="P57" s="151"/>
      <c r="Q57" s="151"/>
      <c r="R57" s="152"/>
      <c r="S57" s="150" t="s">
        <v>27</v>
      </c>
      <c r="T57" s="151"/>
      <c r="U57" s="151"/>
      <c r="V57" s="151"/>
      <c r="W57" s="151"/>
      <c r="X57" s="152"/>
      <c r="Y57" s="150" t="s">
        <v>27</v>
      </c>
      <c r="Z57" s="151"/>
      <c r="AA57" s="151"/>
      <c r="AB57" s="151"/>
      <c r="AC57" s="151"/>
      <c r="AD57" s="152"/>
      <c r="AE57" s="150" t="s">
        <v>27</v>
      </c>
      <c r="AF57" s="151"/>
      <c r="AG57" s="151"/>
      <c r="AH57" s="151"/>
      <c r="AI57" s="151"/>
      <c r="AJ57" s="152"/>
      <c r="AK57" s="150"/>
      <c r="AL57" s="151"/>
      <c r="AM57" s="151"/>
      <c r="AN57" s="151"/>
      <c r="AO57" s="151"/>
      <c r="AP57" s="152"/>
      <c r="AQ57" s="150" t="s">
        <v>0</v>
      </c>
      <c r="AR57" s="151"/>
      <c r="AS57" s="151"/>
      <c r="AT57" s="151"/>
      <c r="AU57" s="151"/>
      <c r="AV57" s="152"/>
      <c r="AW57" s="150" t="s">
        <v>0</v>
      </c>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3</v>
      </c>
      <c r="D58" s="39">
        <f t="shared" si="1"/>
        <v>21.138211382113823</v>
      </c>
      <c r="E58" s="112">
        <f>IF('House of Quality 1'!$T64&lt;&gt;0,'House of Quality 1'!$T64,"")</f>
        <v>362.79069767441865</v>
      </c>
      <c r="F58" s="231" t="str">
        <f>IF('House of Quality 1'!$T49&lt;&gt;"",'House of Quality 1'!$T49,"")</f>
        <v>Materiales</v>
      </c>
      <c r="G58" s="232"/>
      <c r="H58" s="232"/>
      <c r="I58" s="232"/>
      <c r="J58" s="232"/>
      <c r="K58" s="232"/>
      <c r="L58" s="233"/>
      <c r="M58" s="150"/>
      <c r="N58" s="151"/>
      <c r="O58" s="151"/>
      <c r="P58" s="151"/>
      <c r="Q58" s="151"/>
      <c r="R58" s="152"/>
      <c r="S58" s="150" t="s">
        <v>27</v>
      </c>
      <c r="T58" s="151"/>
      <c r="U58" s="151"/>
      <c r="V58" s="151"/>
      <c r="W58" s="151"/>
      <c r="X58" s="152"/>
      <c r="Y58" s="150" t="s">
        <v>27</v>
      </c>
      <c r="Z58" s="151"/>
      <c r="AA58" s="151"/>
      <c r="AB58" s="151"/>
      <c r="AC58" s="151"/>
      <c r="AD58" s="152"/>
      <c r="AE58" s="150" t="s">
        <v>27</v>
      </c>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9</v>
      </c>
      <c r="D59" s="39">
        <f t="shared" si="1"/>
        <v>9.6205962059620589</v>
      </c>
      <c r="E59" s="112">
        <f>IF('House of Quality 1'!$Z64&lt;&gt;0,'House of Quality 1'!$Z64,"")</f>
        <v>165.11627906976744</v>
      </c>
      <c r="F59" s="231" t="str">
        <f>IF('House of Quality 1'!$Z49&lt;&gt;"",'House of Quality 1'!$Z49,"")</f>
        <v>amplio espacio de trabajo</v>
      </c>
      <c r="G59" s="232"/>
      <c r="H59" s="232"/>
      <c r="I59" s="232"/>
      <c r="J59" s="232"/>
      <c r="K59" s="232"/>
      <c r="L59" s="233"/>
      <c r="M59" s="150"/>
      <c r="N59" s="151"/>
      <c r="O59" s="151"/>
      <c r="P59" s="151"/>
      <c r="Q59" s="151"/>
      <c r="R59" s="152"/>
      <c r="S59" s="150"/>
      <c r="T59" s="151"/>
      <c r="U59" s="151"/>
      <c r="V59" s="151"/>
      <c r="W59" s="151"/>
      <c r="X59" s="152"/>
      <c r="Y59" s="150"/>
      <c r="Z59" s="151"/>
      <c r="AA59" s="151"/>
      <c r="AB59" s="151"/>
      <c r="AC59" s="151"/>
      <c r="AD59" s="152"/>
      <c r="AE59" s="150"/>
      <c r="AF59" s="151"/>
      <c r="AG59" s="151"/>
      <c r="AH59" s="151"/>
      <c r="AI59" s="151"/>
      <c r="AJ59" s="152"/>
      <c r="AK59" s="150" t="s">
        <v>28</v>
      </c>
      <c r="AL59" s="151"/>
      <c r="AM59" s="151"/>
      <c r="AN59" s="151"/>
      <c r="AO59" s="151"/>
      <c r="AP59" s="152"/>
      <c r="AQ59" s="150"/>
      <c r="AR59" s="151"/>
      <c r="AS59" s="151"/>
      <c r="AT59" s="151"/>
      <c r="AU59" s="151"/>
      <c r="AV59" s="152"/>
      <c r="AW59" s="150" t="s">
        <v>28</v>
      </c>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3</v>
      </c>
      <c r="D60" s="39">
        <f t="shared" si="1"/>
        <v>6.0975609756097553</v>
      </c>
      <c r="E60" s="112">
        <f>IF('House of Quality 1'!$AF64&lt;&gt;0,'House of Quality 1'!$AF64,"")</f>
        <v>104.65116279069767</v>
      </c>
      <c r="F60" s="231" t="str">
        <f>IF('House of Quality 1'!$AF49&lt;&gt;"",'House of Quality 1'!$AF49,"")</f>
        <v>control de seguridad</v>
      </c>
      <c r="G60" s="232"/>
      <c r="H60" s="232"/>
      <c r="I60" s="232"/>
      <c r="J60" s="232"/>
      <c r="K60" s="232"/>
      <c r="L60" s="233"/>
      <c r="M60" s="150"/>
      <c r="N60" s="151"/>
      <c r="O60" s="151"/>
      <c r="P60" s="151"/>
      <c r="Q60" s="151"/>
      <c r="R60" s="152"/>
      <c r="S60" s="150"/>
      <c r="T60" s="151"/>
      <c r="U60" s="151"/>
      <c r="V60" s="151"/>
      <c r="W60" s="151"/>
      <c r="X60" s="152"/>
      <c r="Y60" s="150"/>
      <c r="Z60" s="151"/>
      <c r="AA60" s="151"/>
      <c r="AB60" s="151"/>
      <c r="AC60" s="151"/>
      <c r="AD60" s="152"/>
      <c r="AE60" s="150"/>
      <c r="AF60" s="151"/>
      <c r="AG60" s="151"/>
      <c r="AH60" s="151"/>
      <c r="AI60" s="151"/>
      <c r="AJ60" s="152"/>
      <c r="AK60" s="150" t="s">
        <v>0</v>
      </c>
      <c r="AL60" s="151"/>
      <c r="AM60" s="151"/>
      <c r="AN60" s="151"/>
      <c r="AO60" s="151"/>
      <c r="AP60" s="152"/>
      <c r="AQ60" s="150" t="s">
        <v>27</v>
      </c>
      <c r="AR60" s="151"/>
      <c r="AS60" s="151"/>
      <c r="AT60" s="151"/>
      <c r="AU60" s="151"/>
      <c r="AV60" s="152"/>
      <c r="AW60" s="150" t="s">
        <v>0</v>
      </c>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3</v>
      </c>
      <c r="D61" s="39">
        <f t="shared" si="1"/>
        <v>7.3170731707317067</v>
      </c>
      <c r="E61" s="112">
        <f>IF('House of Quality 1'!$AL64&lt;&gt;0,'House of Quality 1'!$AL64,"")</f>
        <v>125.58139534883722</v>
      </c>
      <c r="F61" s="231" t="str">
        <f>IF('House of Quality 1'!$AL49&lt;&gt;"",'House of Quality 1'!$AL49,"")</f>
        <v>sistema de control</v>
      </c>
      <c r="G61" s="232"/>
      <c r="H61" s="232"/>
      <c r="I61" s="232"/>
      <c r="J61" s="232"/>
      <c r="K61" s="232"/>
      <c r="L61" s="233"/>
      <c r="M61" s="150"/>
      <c r="N61" s="151"/>
      <c r="O61" s="151"/>
      <c r="P61" s="151"/>
      <c r="Q61" s="151"/>
      <c r="R61" s="152"/>
      <c r="S61" s="150"/>
      <c r="T61" s="151"/>
      <c r="U61" s="151"/>
      <c r="V61" s="151"/>
      <c r="W61" s="151"/>
      <c r="X61" s="152"/>
      <c r="Y61" s="150"/>
      <c r="Z61" s="151"/>
      <c r="AA61" s="151"/>
      <c r="AB61" s="151"/>
      <c r="AC61" s="151"/>
      <c r="AD61" s="152"/>
      <c r="AE61" s="150"/>
      <c r="AF61" s="151"/>
      <c r="AG61" s="151"/>
      <c r="AH61" s="151"/>
      <c r="AI61" s="151"/>
      <c r="AJ61" s="152"/>
      <c r="AK61" s="150" t="s">
        <v>27</v>
      </c>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3</v>
      </c>
      <c r="D62" s="39">
        <f t="shared" si="1"/>
        <v>7.8590785907859075</v>
      </c>
      <c r="E62" s="112">
        <f>IF('House of Quality 1'!$AR64&lt;&gt;0,'House of Quality 1'!$AR64,"")</f>
        <v>134.88372093023256</v>
      </c>
      <c r="F62" s="231" t="str">
        <f>IF('House of Quality 1'!$AR49&lt;&gt;"",'House of Quality 1'!$AR49,"")</f>
        <v>peso</v>
      </c>
      <c r="G62" s="232"/>
      <c r="H62" s="232"/>
      <c r="I62" s="232"/>
      <c r="J62" s="232"/>
      <c r="K62" s="232"/>
      <c r="L62" s="233"/>
      <c r="M62" s="150" t="s">
        <v>0</v>
      </c>
      <c r="N62" s="151"/>
      <c r="O62" s="151"/>
      <c r="P62" s="151"/>
      <c r="Q62" s="151"/>
      <c r="R62" s="152"/>
      <c r="S62" s="150" t="s">
        <v>0</v>
      </c>
      <c r="T62" s="151"/>
      <c r="U62" s="151"/>
      <c r="V62" s="151"/>
      <c r="W62" s="151"/>
      <c r="X62" s="152"/>
      <c r="Y62" s="150" t="s">
        <v>0</v>
      </c>
      <c r="Z62" s="151"/>
      <c r="AA62" s="151"/>
      <c r="AB62" s="151"/>
      <c r="AC62" s="151"/>
      <c r="AD62" s="152"/>
      <c r="AE62" s="150" t="s">
        <v>0</v>
      </c>
      <c r="AF62" s="151"/>
      <c r="AG62" s="151"/>
      <c r="AH62" s="151"/>
      <c r="AI62" s="151"/>
      <c r="AJ62" s="152"/>
      <c r="AK62" s="150" t="s">
        <v>27</v>
      </c>
      <c r="AL62" s="151"/>
      <c r="AM62" s="151"/>
      <c r="AN62" s="151"/>
      <c r="AO62" s="151"/>
      <c r="AP62" s="152"/>
      <c r="AQ62" s="150"/>
      <c r="AR62" s="151"/>
      <c r="AS62" s="151"/>
      <c r="AT62" s="151"/>
      <c r="AU62" s="151"/>
      <c r="AV62" s="152"/>
      <c r="AW62" s="150" t="s">
        <v>0</v>
      </c>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1'!$AX64&lt;&gt;0,'House of Quality 1'!$AX64,"")</f>
        <v/>
      </c>
      <c r="F63" s="231" t="str">
        <f>IF('House of Quality 1'!$AX49&lt;&gt;"",'House of Quality 1'!$AX49,"")</f>
        <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1'!$BD64&lt;&gt;0,'House of Quality 1'!$BD64,"")</f>
        <v/>
      </c>
      <c r="F64" s="231" t="str">
        <f>IF('House of Quality 1'!$BD49&lt;&gt;"",'House of Quality 1'!$BD49,"")</f>
        <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1'!$BJ64&lt;&gt;0,'House of Quality 1'!$BJ64,"")</f>
        <v/>
      </c>
      <c r="F65" s="231" t="str">
        <f>IF('House of Quality 1'!$BJ49&lt;&gt;"",'House of Quality 1'!$BJ49,"")</f>
        <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1'!$BP64&lt;&gt;0,'House of Quality 1'!$BP64,"")</f>
        <v/>
      </c>
      <c r="F66" s="231" t="str">
        <f>IF('House of Quality 1'!$BP49&lt;&gt;"",'House of Quality 1'!$BP49,"")</f>
        <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1'!$BV64&lt;&gt;0,'House of Quality 1'!$BV64,"")</f>
        <v/>
      </c>
      <c r="F67" s="231" t="str">
        <f>IF('House of Quality 1'!$BV49&lt;&gt;"",'House of Quality 1'!$BV49,"")</f>
        <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1'!$CB64&lt;&gt;0,'House of Quality 1'!$CB64,"")</f>
        <v/>
      </c>
      <c r="F68" s="231" t="str">
        <f>IF('House of Quality 1'!$CB49&lt;&gt;"",'House of Quality 1'!$CB49,"")</f>
        <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1'!$CH64&lt;&gt;0,'House of Quality 1'!$CH64,"")</f>
        <v/>
      </c>
      <c r="F69" s="231" t="str">
        <f>IF('House of Quality 1'!$CH49&lt;&gt;"",'House of Quality 1'!$CH49,"")</f>
        <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1'!$CN64&lt;&gt;0,'House of Quality 1'!$CN64,"")</f>
        <v/>
      </c>
      <c r="F70" s="231" t="str">
        <f>IF('House of Quality 1'!$CN49&lt;&gt;"",'House of Quality 1'!$CN49,"")</f>
        <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t="s">
        <v>103</v>
      </c>
      <c r="N71" s="165"/>
      <c r="O71" s="165"/>
      <c r="P71" s="165"/>
      <c r="Q71" s="165"/>
      <c r="R71" s="166"/>
      <c r="S71" s="164" t="s">
        <v>104</v>
      </c>
      <c r="T71" s="165"/>
      <c r="U71" s="165"/>
      <c r="V71" s="165"/>
      <c r="W71" s="165"/>
      <c r="X71" s="166"/>
      <c r="Y71" s="164" t="s">
        <v>105</v>
      </c>
      <c r="Z71" s="165"/>
      <c r="AA71" s="165"/>
      <c r="AB71" s="165"/>
      <c r="AC71" s="165"/>
      <c r="AD71" s="166"/>
      <c r="AE71" s="164" t="s">
        <v>106</v>
      </c>
      <c r="AF71" s="165"/>
      <c r="AG71" s="165"/>
      <c r="AH71" s="165"/>
      <c r="AI71" s="165"/>
      <c r="AJ71" s="166"/>
      <c r="AK71" s="164" t="s">
        <v>107</v>
      </c>
      <c r="AL71" s="165"/>
      <c r="AM71" s="165"/>
      <c r="AN71" s="165"/>
      <c r="AO71" s="165"/>
      <c r="AP71" s="166"/>
      <c r="AQ71" s="164" t="s">
        <v>108</v>
      </c>
      <c r="AR71" s="165"/>
      <c r="AS71" s="165"/>
      <c r="AT71" s="165"/>
      <c r="AU71" s="165"/>
      <c r="AV71" s="166"/>
      <c r="AW71" s="164" t="s">
        <v>109</v>
      </c>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31</v>
      </c>
      <c r="G72" s="235"/>
      <c r="H72" s="235"/>
      <c r="I72" s="235"/>
      <c r="J72" s="235"/>
      <c r="K72" s="235"/>
      <c r="L72" s="156"/>
      <c r="M72" s="176">
        <v>4</v>
      </c>
      <c r="N72" s="177"/>
      <c r="O72" s="177"/>
      <c r="P72" s="177"/>
      <c r="Q72" s="177"/>
      <c r="R72" s="178"/>
      <c r="S72" s="176">
        <v>3</v>
      </c>
      <c r="T72" s="177"/>
      <c r="U72" s="177"/>
      <c r="V72" s="177"/>
      <c r="W72" s="177"/>
      <c r="X72" s="178"/>
      <c r="Y72" s="176">
        <v>4</v>
      </c>
      <c r="Z72" s="177"/>
      <c r="AA72" s="177"/>
      <c r="AB72" s="177"/>
      <c r="AC72" s="177"/>
      <c r="AD72" s="178"/>
      <c r="AE72" s="176">
        <v>7</v>
      </c>
      <c r="AF72" s="177"/>
      <c r="AG72" s="177"/>
      <c r="AH72" s="177"/>
      <c r="AI72" s="177"/>
      <c r="AJ72" s="178"/>
      <c r="AK72" s="176">
        <v>2</v>
      </c>
      <c r="AL72" s="177"/>
      <c r="AM72" s="177"/>
      <c r="AN72" s="177"/>
      <c r="AO72" s="177"/>
      <c r="AP72" s="178"/>
      <c r="AQ72" s="176">
        <v>2</v>
      </c>
      <c r="AR72" s="177"/>
      <c r="AS72" s="177"/>
      <c r="AT72" s="177"/>
      <c r="AU72" s="177"/>
      <c r="AV72" s="178"/>
      <c r="AW72" s="176">
        <v>3</v>
      </c>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3</v>
      </c>
      <c r="N73" s="180"/>
      <c r="O73" s="180"/>
      <c r="P73" s="180"/>
      <c r="Q73" s="180"/>
      <c r="R73" s="181"/>
      <c r="S73" s="179">
        <f>MAX(S79:X93)</f>
        <v>3</v>
      </c>
      <c r="T73" s="180"/>
      <c r="U73" s="180"/>
      <c r="V73" s="180"/>
      <c r="W73" s="180"/>
      <c r="X73" s="181"/>
      <c r="Y73" s="179">
        <f>MAX(Y79:AD93)</f>
        <v>3</v>
      </c>
      <c r="Z73" s="180"/>
      <c r="AA73" s="180"/>
      <c r="AB73" s="180"/>
      <c r="AC73" s="180"/>
      <c r="AD73" s="181"/>
      <c r="AE73" s="179">
        <f>MAX(AE79:AJ93)</f>
        <v>3</v>
      </c>
      <c r="AF73" s="180"/>
      <c r="AG73" s="180"/>
      <c r="AH73" s="180"/>
      <c r="AI73" s="180"/>
      <c r="AJ73" s="181"/>
      <c r="AK73" s="179">
        <f>MAX(AK79:AP93)</f>
        <v>9</v>
      </c>
      <c r="AL73" s="180"/>
      <c r="AM73" s="180"/>
      <c r="AN73" s="180"/>
      <c r="AO73" s="180"/>
      <c r="AP73" s="181"/>
      <c r="AQ73" s="179">
        <f>MAX(AQ79:AV93)</f>
        <v>3</v>
      </c>
      <c r="AR73" s="180"/>
      <c r="AS73" s="180"/>
      <c r="AT73" s="180"/>
      <c r="AU73" s="180"/>
      <c r="AV73" s="181"/>
      <c r="AW73" s="179">
        <f>MAX(AW79:BB93)</f>
        <v>9</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24</v>
      </c>
      <c r="G74" s="235"/>
      <c r="H74" s="235"/>
      <c r="I74" s="235"/>
      <c r="J74" s="235"/>
      <c r="K74" s="235"/>
      <c r="L74" s="156"/>
      <c r="M74" s="182">
        <f>SUM($D79*M79,$D80*M80,$D81*M81,$D82*M82,$D83*M83,$D84*M84,$D85*M85,$D86*M86,$D87*M87,$D88*M88,$D89*M89,$D90*M90,$D91*M91,$D92*M92,$D93*M93)</f>
        <v>151.76151761517616</v>
      </c>
      <c r="N74" s="183"/>
      <c r="O74" s="183"/>
      <c r="P74" s="183"/>
      <c r="Q74" s="183"/>
      <c r="R74" s="184"/>
      <c r="S74" s="182">
        <f>SUM($D79*S79,$D80*S80,$D81*S81,$D82*S82,$D83*S83,$D84*S84,$D85*S85,$D86*S86,$D87*S87,$D88*S88,$D89*S89,$D90*S90,$D91*S91,$D92*S92,$D93*S93)</f>
        <v>215.17615176151762</v>
      </c>
      <c r="T74" s="183"/>
      <c r="U74" s="183"/>
      <c r="V74" s="183"/>
      <c r="W74" s="183"/>
      <c r="X74" s="184"/>
      <c r="Y74" s="182">
        <f>SUM($D79*Y79,$D80*Y80,$D81*Y81,$D82*Y82,$D83*Y83,$D84*Y84,$D85*Y85,$D86*Y86,$D87*Y87,$D88*Y88,$D89*Y89,$D90*Y90,$D91*Y91,$D92*Y92,$D93*Y93)</f>
        <v>215.17615176151762</v>
      </c>
      <c r="Z74" s="183"/>
      <c r="AA74" s="183"/>
      <c r="AB74" s="183"/>
      <c r="AC74" s="183"/>
      <c r="AD74" s="184"/>
      <c r="AE74" s="182">
        <f>SUM($D79*AE79,$D80*AE80,$D81*AE81,$D82*AE82,$D83*AE83,$D84*AE84,$D85*AE85,$D86*AE86,$D87*AE87,$D88*AE88,$D89*AE89,$D90*AE90,$D91*AE91,$D92*AE92,$D93*AE93)</f>
        <v>215.17615176151762</v>
      </c>
      <c r="AF74" s="183"/>
      <c r="AG74" s="183"/>
      <c r="AH74" s="183"/>
      <c r="AI74" s="183"/>
      <c r="AJ74" s="184"/>
      <c r="AK74" s="182">
        <f>SUM($D79*AK79,$D80*AK80,$D81*AK81,$D82*AK82,$D83*AK83,$D84*AK84,$D85*AK85,$D86*AK86,$D87*AK87,$D88*AK88,$D89*AK89,$D90*AK90,$D91*AK91,$D92*AK92,$D93*AK93)</f>
        <v>138.21138211382112</v>
      </c>
      <c r="AL74" s="183"/>
      <c r="AM74" s="183"/>
      <c r="AN74" s="183"/>
      <c r="AO74" s="183"/>
      <c r="AP74" s="184"/>
      <c r="AQ74" s="182">
        <f>SUM($D79*AQ79,$D80*AQ80,$D81*AQ81,$D82*AQ82,$D83*AQ83,$D84*AQ84,$D85*AQ85,$D86*AQ86,$D87*AQ87,$D88*AQ88,$D89*AQ89,$D90*AQ90,$D91*AQ91,$D92*AQ92,$D93*AQ93)</f>
        <v>42.27642276422764</v>
      </c>
      <c r="AR74" s="183"/>
      <c r="AS74" s="183"/>
      <c r="AT74" s="183"/>
      <c r="AU74" s="183"/>
      <c r="AV74" s="184"/>
      <c r="AW74" s="182">
        <f>SUM($D79*AW79,$D80*AW80,$D81*AW81,$D82*AW82,$D83*AW83,$D84*AW84,$D85*AW85,$D86*AW86,$D87*AW87,$D88*AW88,$D89*AW89,$D90*AW90,$D91*AW91,$D92*AW92,$D93*AW93)</f>
        <v>124.52574525745257</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f>IF(M$74&gt;0,(M$74/SUM($74:$74))*100, "")</f>
        <v>13.767670559311615</v>
      </c>
      <c r="N75" s="174"/>
      <c r="O75" s="174"/>
      <c r="P75" s="174"/>
      <c r="Q75" s="174"/>
      <c r="R75" s="175"/>
      <c r="S75" s="173">
        <f>IF(S$74&gt;0,(S$74/SUM($74:$74))*100, "")</f>
        <v>19.520590043023969</v>
      </c>
      <c r="T75" s="174"/>
      <c r="U75" s="174"/>
      <c r="V75" s="174"/>
      <c r="W75" s="174"/>
      <c r="X75" s="175"/>
      <c r="Y75" s="173">
        <f>IF(Y$74&gt;0,(Y$74/SUM($74:$74))*100, "")</f>
        <v>19.520590043023969</v>
      </c>
      <c r="Z75" s="174"/>
      <c r="AA75" s="174"/>
      <c r="AB75" s="174"/>
      <c r="AC75" s="174"/>
      <c r="AD75" s="175"/>
      <c r="AE75" s="173">
        <f>IF(AE$74&gt;0,(AE$74/SUM($74:$74))*100, "")</f>
        <v>19.520590043023969</v>
      </c>
      <c r="AF75" s="174"/>
      <c r="AG75" s="174"/>
      <c r="AH75" s="174"/>
      <c r="AI75" s="174"/>
      <c r="AJ75" s="175"/>
      <c r="AK75" s="173">
        <f>IF(AK$74&gt;0,(AK$74/SUM($74:$74))*100, "")</f>
        <v>12.538414259373077</v>
      </c>
      <c r="AL75" s="174"/>
      <c r="AM75" s="174"/>
      <c r="AN75" s="174"/>
      <c r="AO75" s="174"/>
      <c r="AP75" s="175"/>
      <c r="AQ75" s="173">
        <f>IF(AQ$74&gt;0,(AQ$74/SUM($74:$74))*100, "")</f>
        <v>3.8352796558082352</v>
      </c>
      <c r="AR75" s="174"/>
      <c r="AS75" s="174"/>
      <c r="AT75" s="174"/>
      <c r="AU75" s="174"/>
      <c r="AV75" s="175"/>
      <c r="AW75" s="173">
        <f>IF(AW$74&gt;0,(AW$74/SUM($74:$74))*100, "")</f>
        <v>11.296865396435155</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43</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45</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23.983739837398375</v>
      </c>
      <c r="E79" s="44"/>
      <c r="F79" s="148"/>
      <c r="G79" s="236"/>
      <c r="H79" s="236"/>
      <c r="I79" s="236"/>
      <c r="J79" s="236"/>
      <c r="K79" s="236"/>
      <c r="L79" s="149"/>
      <c r="M79" s="143">
        <f t="shared" ref="M79:M93" si="3">IF(M56="Θ", 9, IF(M56="Ο", 3, IF(M56="▲", 1, "0")))</f>
        <v>3</v>
      </c>
      <c r="N79" s="146"/>
      <c r="O79" s="146"/>
      <c r="P79" s="146"/>
      <c r="Q79" s="146"/>
      <c r="R79" s="147"/>
      <c r="S79" s="143">
        <f t="shared" ref="S79:S93" si="4">IF(S56="Θ", 9, IF(S56="Ο", 3, IF(S56="▲", 1, "0")))</f>
        <v>3</v>
      </c>
      <c r="T79" s="146"/>
      <c r="U79" s="146"/>
      <c r="V79" s="146"/>
      <c r="W79" s="146"/>
      <c r="X79" s="147"/>
      <c r="Y79" s="143">
        <f t="shared" ref="Y79:Y93" si="5">IF(Y56="Θ", 9, IF(Y56="Ο", 3, IF(Y56="▲", 1, "0")))</f>
        <v>3</v>
      </c>
      <c r="Z79" s="146"/>
      <c r="AA79" s="146"/>
      <c r="AB79" s="146"/>
      <c r="AC79" s="146"/>
      <c r="AD79" s="147"/>
      <c r="AE79" s="143">
        <f t="shared" ref="AE79:AE93" si="6">IF(AE56="Θ", 9, IF(AE56="Ο", 3, IF(AE56="▲", 1, "0")))</f>
        <v>3</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23.983739837398375</v>
      </c>
      <c r="E80" s="44"/>
      <c r="F80" s="148"/>
      <c r="G80" s="236"/>
      <c r="H80" s="236"/>
      <c r="I80" s="236"/>
      <c r="J80" s="236"/>
      <c r="K80" s="236"/>
      <c r="L80" s="149"/>
      <c r="M80" s="143">
        <f t="shared" si="3"/>
        <v>3</v>
      </c>
      <c r="N80" s="146"/>
      <c r="O80" s="146"/>
      <c r="P80" s="146"/>
      <c r="Q80" s="146"/>
      <c r="R80" s="147"/>
      <c r="S80" s="143">
        <f t="shared" si="4"/>
        <v>3</v>
      </c>
      <c r="T80" s="146"/>
      <c r="U80" s="146"/>
      <c r="V80" s="146"/>
      <c r="W80" s="146"/>
      <c r="X80" s="147"/>
      <c r="Y80" s="143">
        <f t="shared" si="5"/>
        <v>3</v>
      </c>
      <c r="Z80" s="146"/>
      <c r="AA80" s="146"/>
      <c r="AB80" s="146"/>
      <c r="AC80" s="146"/>
      <c r="AD80" s="147"/>
      <c r="AE80" s="143">
        <f t="shared" si="6"/>
        <v>3</v>
      </c>
      <c r="AF80" s="146"/>
      <c r="AG80" s="146"/>
      <c r="AH80" s="146"/>
      <c r="AI80" s="146"/>
      <c r="AJ80" s="147"/>
      <c r="AK80" s="143" t="str">
        <f t="shared" si="7"/>
        <v>0</v>
      </c>
      <c r="AL80" s="146"/>
      <c r="AM80" s="146"/>
      <c r="AN80" s="146"/>
      <c r="AO80" s="146"/>
      <c r="AP80" s="147"/>
      <c r="AQ80" s="143">
        <f t="shared" si="8"/>
        <v>1</v>
      </c>
      <c r="AR80" s="146"/>
      <c r="AS80" s="146"/>
      <c r="AT80" s="146"/>
      <c r="AU80" s="146"/>
      <c r="AV80" s="147"/>
      <c r="AW80" s="143">
        <f t="shared" si="9"/>
        <v>1</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21.138211382113823</v>
      </c>
      <c r="E81" s="44"/>
      <c r="F81" s="148"/>
      <c r="G81" s="236"/>
      <c r="H81" s="236"/>
      <c r="I81" s="236"/>
      <c r="J81" s="236"/>
      <c r="K81" s="236"/>
      <c r="L81" s="149"/>
      <c r="M81" s="143" t="str">
        <f t="shared" si="3"/>
        <v>0</v>
      </c>
      <c r="N81" s="146"/>
      <c r="O81" s="146"/>
      <c r="P81" s="146"/>
      <c r="Q81" s="146"/>
      <c r="R81" s="147"/>
      <c r="S81" s="143">
        <f t="shared" si="4"/>
        <v>3</v>
      </c>
      <c r="T81" s="146"/>
      <c r="U81" s="146"/>
      <c r="V81" s="146"/>
      <c r="W81" s="146"/>
      <c r="X81" s="147"/>
      <c r="Y81" s="143">
        <f t="shared" si="5"/>
        <v>3</v>
      </c>
      <c r="Z81" s="146"/>
      <c r="AA81" s="146"/>
      <c r="AB81" s="146"/>
      <c r="AC81" s="146"/>
      <c r="AD81" s="147"/>
      <c r="AE81" s="143">
        <f t="shared" si="6"/>
        <v>3</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9.6205962059620589</v>
      </c>
      <c r="E82" s="44"/>
      <c r="F82" s="148"/>
      <c r="G82" s="236"/>
      <c r="H82" s="236"/>
      <c r="I82" s="236"/>
      <c r="J82" s="236"/>
      <c r="K82" s="236"/>
      <c r="L82" s="149"/>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f t="shared" si="7"/>
        <v>9</v>
      </c>
      <c r="AL82" s="146"/>
      <c r="AM82" s="146"/>
      <c r="AN82" s="146"/>
      <c r="AO82" s="146"/>
      <c r="AP82" s="147"/>
      <c r="AQ82" s="143" t="str">
        <f t="shared" si="8"/>
        <v>0</v>
      </c>
      <c r="AR82" s="146"/>
      <c r="AS82" s="146"/>
      <c r="AT82" s="146"/>
      <c r="AU82" s="146"/>
      <c r="AV82" s="147"/>
      <c r="AW82" s="143">
        <f t="shared" si="9"/>
        <v>9</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6.0975609756097553</v>
      </c>
      <c r="E83" s="44"/>
      <c r="F83" s="148"/>
      <c r="G83" s="236"/>
      <c r="H83" s="236"/>
      <c r="I83" s="236"/>
      <c r="J83" s="236"/>
      <c r="K83" s="236"/>
      <c r="L83" s="149"/>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f t="shared" si="7"/>
        <v>1</v>
      </c>
      <c r="AL83" s="146"/>
      <c r="AM83" s="146"/>
      <c r="AN83" s="146"/>
      <c r="AO83" s="146"/>
      <c r="AP83" s="147"/>
      <c r="AQ83" s="143">
        <f t="shared" si="8"/>
        <v>3</v>
      </c>
      <c r="AR83" s="146"/>
      <c r="AS83" s="146"/>
      <c r="AT83" s="146"/>
      <c r="AU83" s="146"/>
      <c r="AV83" s="147"/>
      <c r="AW83" s="143">
        <f t="shared" si="9"/>
        <v>1</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7.3170731707317067</v>
      </c>
      <c r="E84" s="44"/>
      <c r="F84" s="148"/>
      <c r="G84" s="236"/>
      <c r="H84" s="236"/>
      <c r="I84" s="236"/>
      <c r="J84" s="236"/>
      <c r="K84" s="236"/>
      <c r="L84" s="149"/>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f t="shared" si="7"/>
        <v>3</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7.8590785907859075</v>
      </c>
      <c r="E85" s="44"/>
      <c r="F85" s="148"/>
      <c r="G85" s="236"/>
      <c r="H85" s="236"/>
      <c r="I85" s="236"/>
      <c r="J85" s="236"/>
      <c r="K85" s="236"/>
      <c r="L85" s="149"/>
      <c r="M85" s="143">
        <f t="shared" si="3"/>
        <v>1</v>
      </c>
      <c r="N85" s="146"/>
      <c r="O85" s="146"/>
      <c r="P85" s="146"/>
      <c r="Q85" s="146"/>
      <c r="R85" s="147"/>
      <c r="S85" s="143">
        <f t="shared" si="4"/>
        <v>1</v>
      </c>
      <c r="T85" s="146"/>
      <c r="U85" s="146"/>
      <c r="V85" s="146"/>
      <c r="W85" s="146"/>
      <c r="X85" s="147"/>
      <c r="Y85" s="143">
        <f t="shared" si="5"/>
        <v>1</v>
      </c>
      <c r="Z85" s="146"/>
      <c r="AA85" s="146"/>
      <c r="AB85" s="146"/>
      <c r="AC85" s="146"/>
      <c r="AD85" s="147"/>
      <c r="AE85" s="143">
        <f t="shared" si="6"/>
        <v>1</v>
      </c>
      <c r="AF85" s="146"/>
      <c r="AG85" s="146"/>
      <c r="AH85" s="146"/>
      <c r="AI85" s="146"/>
      <c r="AJ85" s="147"/>
      <c r="AK85" s="143">
        <f t="shared" si="7"/>
        <v>3</v>
      </c>
      <c r="AL85" s="146"/>
      <c r="AM85" s="146"/>
      <c r="AN85" s="146"/>
      <c r="AO85" s="146"/>
      <c r="AP85" s="147"/>
      <c r="AQ85" s="143" t="str">
        <f t="shared" si="8"/>
        <v>0</v>
      </c>
      <c r="AR85" s="146"/>
      <c r="AS85" s="146"/>
      <c r="AT85" s="146"/>
      <c r="AU85" s="146"/>
      <c r="AV85" s="147"/>
      <c r="AW85" s="143">
        <f t="shared" si="9"/>
        <v>1</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40"/>
      <c r="F95" s="185"/>
      <c r="G95" s="185"/>
      <c r="H95" s="185"/>
      <c r="I95" s="185"/>
      <c r="J95" s="185"/>
      <c r="K95" s="185"/>
      <c r="L95" s="185"/>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40"/>
      <c r="F96" s="185"/>
      <c r="G96" s="185"/>
      <c r="H96" s="185"/>
      <c r="I96" s="185"/>
      <c r="J96" s="185"/>
      <c r="K96" s="185"/>
      <c r="L96" s="185"/>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40"/>
      <c r="F97" s="185"/>
      <c r="G97" s="185"/>
      <c r="H97" s="185"/>
      <c r="I97" s="185"/>
      <c r="J97" s="185"/>
      <c r="K97" s="185"/>
      <c r="L97" s="185"/>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40"/>
      <c r="F98" s="185"/>
      <c r="G98" s="185"/>
      <c r="H98" s="185"/>
      <c r="I98" s="185"/>
      <c r="J98" s="185"/>
      <c r="K98" s="185"/>
      <c r="L98" s="185"/>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40"/>
      <c r="F99" s="185"/>
      <c r="G99" s="185"/>
      <c r="H99" s="185"/>
      <c r="I99" s="185"/>
      <c r="J99" s="185"/>
      <c r="K99" s="185"/>
      <c r="L99" s="185"/>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40"/>
      <c r="F100" s="185"/>
      <c r="G100" s="185"/>
      <c r="H100" s="185"/>
      <c r="I100" s="185"/>
      <c r="J100" s="185"/>
      <c r="K100" s="185"/>
      <c r="L100" s="185"/>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40"/>
      <c r="F101" s="185"/>
      <c r="G101" s="185"/>
      <c r="H101" s="185"/>
      <c r="I101" s="185"/>
      <c r="J101" s="185"/>
      <c r="K101" s="185"/>
      <c r="L101" s="185"/>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40"/>
      <c r="F102" s="185"/>
      <c r="G102" s="185"/>
      <c r="H102" s="185"/>
      <c r="I102" s="185"/>
      <c r="J102" s="185"/>
      <c r="K102" s="185"/>
      <c r="L102" s="185"/>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40"/>
      <c r="F103" s="185"/>
      <c r="G103" s="185"/>
      <c r="H103" s="185"/>
      <c r="I103" s="185"/>
      <c r="J103" s="185"/>
      <c r="K103" s="185"/>
      <c r="L103" s="185"/>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40"/>
      <c r="F104" s="185"/>
      <c r="G104" s="185"/>
      <c r="H104" s="185"/>
      <c r="I104" s="185"/>
      <c r="J104" s="185"/>
      <c r="K104" s="185"/>
      <c r="L104" s="185"/>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40"/>
      <c r="F105" s="185"/>
      <c r="G105" s="185"/>
      <c r="H105" s="185"/>
      <c r="I105" s="185"/>
      <c r="J105" s="185"/>
      <c r="K105" s="185"/>
      <c r="L105" s="185"/>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40"/>
      <c r="F106" s="185"/>
      <c r="G106" s="185"/>
      <c r="H106" s="185"/>
      <c r="I106" s="185"/>
      <c r="J106" s="185"/>
      <c r="K106" s="185"/>
      <c r="L106" s="185"/>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40"/>
      <c r="F107" s="185"/>
      <c r="G107" s="185"/>
      <c r="H107" s="185"/>
      <c r="I107" s="185"/>
      <c r="J107" s="185"/>
      <c r="K107" s="185"/>
      <c r="L107" s="185"/>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40"/>
      <c r="F108" s="185"/>
      <c r="G108" s="185"/>
      <c r="H108" s="185"/>
      <c r="I108" s="185"/>
      <c r="J108" s="185"/>
      <c r="K108" s="185"/>
      <c r="L108" s="185"/>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40"/>
      <c r="F109" s="185"/>
      <c r="G109" s="185"/>
      <c r="H109" s="185"/>
      <c r="I109" s="185"/>
      <c r="J109" s="185"/>
      <c r="K109" s="185"/>
      <c r="L109" s="185"/>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84">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85:L285"/>
    <mergeCell ref="F286:L286"/>
    <mergeCell ref="F287:L287"/>
    <mergeCell ref="F288:L288"/>
    <mergeCell ref="F314:L314"/>
    <mergeCell ref="F299:L299"/>
    <mergeCell ref="F300:L300"/>
    <mergeCell ref="F293:L293"/>
    <mergeCell ref="F294:L294"/>
    <mergeCell ref="F295:L295"/>
    <mergeCell ref="F296:L296"/>
    <mergeCell ref="F305:L305"/>
    <mergeCell ref="F306:L306"/>
    <mergeCell ref="F307:L307"/>
    <mergeCell ref="F308:L308"/>
    <mergeCell ref="F283:L283"/>
    <mergeCell ref="F284:L284"/>
    <mergeCell ref="F277:L277"/>
    <mergeCell ref="F278:L278"/>
    <mergeCell ref="F279:L279"/>
    <mergeCell ref="F280:L280"/>
    <mergeCell ref="F289:L289"/>
    <mergeCell ref="F290:L290"/>
    <mergeCell ref="F291:L291"/>
    <mergeCell ref="F274:L274"/>
    <mergeCell ref="F275:L275"/>
    <mergeCell ref="F276:L276"/>
    <mergeCell ref="F269:L269"/>
    <mergeCell ref="F270:L270"/>
    <mergeCell ref="F271:L271"/>
    <mergeCell ref="F272:L272"/>
    <mergeCell ref="F281:L281"/>
    <mergeCell ref="F282:L282"/>
    <mergeCell ref="F265:L265"/>
    <mergeCell ref="F266:L266"/>
    <mergeCell ref="F267:L267"/>
    <mergeCell ref="F268:L268"/>
    <mergeCell ref="F261:L261"/>
    <mergeCell ref="F262:L262"/>
    <mergeCell ref="F263:L263"/>
    <mergeCell ref="F264:L264"/>
    <mergeCell ref="F273:L273"/>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43:L243"/>
    <mergeCell ref="F244:L244"/>
    <mergeCell ref="F237:L237"/>
    <mergeCell ref="F238:L238"/>
    <mergeCell ref="F239:L239"/>
    <mergeCell ref="F240:L240"/>
    <mergeCell ref="F249:L249"/>
    <mergeCell ref="F250:L250"/>
    <mergeCell ref="F251:L251"/>
    <mergeCell ref="F234:L234"/>
    <mergeCell ref="F235:L235"/>
    <mergeCell ref="F236:L236"/>
    <mergeCell ref="F229:L229"/>
    <mergeCell ref="F230:L230"/>
    <mergeCell ref="F231:L231"/>
    <mergeCell ref="F232:L232"/>
    <mergeCell ref="F241:L241"/>
    <mergeCell ref="F242:L242"/>
    <mergeCell ref="F225:L225"/>
    <mergeCell ref="F226:L226"/>
    <mergeCell ref="F227:L227"/>
    <mergeCell ref="F228:L228"/>
    <mergeCell ref="F221:L221"/>
    <mergeCell ref="F222:L222"/>
    <mergeCell ref="F223:L223"/>
    <mergeCell ref="F224:L224"/>
    <mergeCell ref="F233:L233"/>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03:L203"/>
    <mergeCell ref="F204:L204"/>
    <mergeCell ref="F197:L197"/>
    <mergeCell ref="F198:L198"/>
    <mergeCell ref="F199:L199"/>
    <mergeCell ref="F200:L200"/>
    <mergeCell ref="F209:L209"/>
    <mergeCell ref="F210:L210"/>
    <mergeCell ref="F211:L211"/>
    <mergeCell ref="F194:L194"/>
    <mergeCell ref="F195:L195"/>
    <mergeCell ref="F196:L196"/>
    <mergeCell ref="F189:L189"/>
    <mergeCell ref="F190:L190"/>
    <mergeCell ref="F191:L191"/>
    <mergeCell ref="F192:L192"/>
    <mergeCell ref="F201:L201"/>
    <mergeCell ref="F202:L202"/>
    <mergeCell ref="F185:L185"/>
    <mergeCell ref="F186:L186"/>
    <mergeCell ref="F187:L187"/>
    <mergeCell ref="F188:L188"/>
    <mergeCell ref="F181:L181"/>
    <mergeCell ref="F182:L182"/>
    <mergeCell ref="F183:L183"/>
    <mergeCell ref="F184:L184"/>
    <mergeCell ref="F193:L193"/>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63:L163"/>
    <mergeCell ref="F164:L164"/>
    <mergeCell ref="F157:L157"/>
    <mergeCell ref="F158:L158"/>
    <mergeCell ref="F159:L159"/>
    <mergeCell ref="F160:L160"/>
    <mergeCell ref="F169:L169"/>
    <mergeCell ref="F170:L170"/>
    <mergeCell ref="F171:L171"/>
    <mergeCell ref="F154:L154"/>
    <mergeCell ref="F155:L155"/>
    <mergeCell ref="F156:L156"/>
    <mergeCell ref="F149:L149"/>
    <mergeCell ref="F150:L150"/>
    <mergeCell ref="F151:L151"/>
    <mergeCell ref="F152:L152"/>
    <mergeCell ref="F161:L161"/>
    <mergeCell ref="F162:L162"/>
    <mergeCell ref="F145:L145"/>
    <mergeCell ref="F146:L146"/>
    <mergeCell ref="F147:L147"/>
    <mergeCell ref="F148:L148"/>
    <mergeCell ref="F141:L141"/>
    <mergeCell ref="F142:L142"/>
    <mergeCell ref="F143:L143"/>
    <mergeCell ref="F144:L144"/>
    <mergeCell ref="F153:L153"/>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23:L123"/>
    <mergeCell ref="F124:L124"/>
    <mergeCell ref="F117:L117"/>
    <mergeCell ref="F118:L118"/>
    <mergeCell ref="F119:L119"/>
    <mergeCell ref="F120:L120"/>
    <mergeCell ref="F129:L129"/>
    <mergeCell ref="F130:L130"/>
    <mergeCell ref="F131:L131"/>
    <mergeCell ref="F114:L114"/>
    <mergeCell ref="F115:L115"/>
    <mergeCell ref="F116:L116"/>
    <mergeCell ref="F109:L109"/>
    <mergeCell ref="F110:L110"/>
    <mergeCell ref="F111:L111"/>
    <mergeCell ref="F112:L112"/>
    <mergeCell ref="F121:L121"/>
    <mergeCell ref="F122:L122"/>
    <mergeCell ref="F105:L105"/>
    <mergeCell ref="F106:L106"/>
    <mergeCell ref="F107:L107"/>
    <mergeCell ref="F108:L108"/>
    <mergeCell ref="F101:L101"/>
    <mergeCell ref="F102:L102"/>
    <mergeCell ref="F103:L103"/>
    <mergeCell ref="F104:L104"/>
    <mergeCell ref="F113:L113"/>
    <mergeCell ref="F97:L97"/>
    <mergeCell ref="F98:L98"/>
    <mergeCell ref="F99:L99"/>
    <mergeCell ref="F100:L100"/>
    <mergeCell ref="CS93:CX93"/>
    <mergeCell ref="F94:L94"/>
    <mergeCell ref="F95:L95"/>
    <mergeCell ref="F96:L96"/>
    <mergeCell ref="BU93:BZ93"/>
    <mergeCell ref="CA93:CF93"/>
    <mergeCell ref="CS92:CX92"/>
    <mergeCell ref="F93:L93"/>
    <mergeCell ref="M93:R93"/>
    <mergeCell ref="S93:X93"/>
    <mergeCell ref="Y93:AD93"/>
    <mergeCell ref="AE93:AJ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7:BZ87"/>
    <mergeCell ref="CA87:CF87"/>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5:BZ85"/>
    <mergeCell ref="CA85:CF85"/>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3:BZ83"/>
    <mergeCell ref="CA83:CF83"/>
    <mergeCell ref="BI84:BN84"/>
    <mergeCell ref="BO84:BT84"/>
    <mergeCell ref="BU84:BZ84"/>
    <mergeCell ref="CA84:CF84"/>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1:BZ81"/>
    <mergeCell ref="CA81:CF81"/>
    <mergeCell ref="BI82:BN82"/>
    <mergeCell ref="BO82:BT82"/>
    <mergeCell ref="BU82:BZ82"/>
    <mergeCell ref="CA82:CF82"/>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2:AJ72"/>
    <mergeCell ref="AK72:AP72"/>
    <mergeCell ref="AQ72:AV72"/>
    <mergeCell ref="AW72:BB72"/>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8:AJ68"/>
    <mergeCell ref="AK68:AP68"/>
    <mergeCell ref="AQ68:AV68"/>
    <mergeCell ref="AW68:BB68"/>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4:AJ64"/>
    <mergeCell ref="AK64:AP64"/>
    <mergeCell ref="AQ64:AV64"/>
    <mergeCell ref="AW64:BB64"/>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60:AJ60"/>
    <mergeCell ref="AK60:AP60"/>
    <mergeCell ref="AQ60:AV60"/>
    <mergeCell ref="AW60:BB60"/>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AE56:AJ56"/>
    <mergeCell ref="AK56:AP56"/>
    <mergeCell ref="AQ56:AV56"/>
    <mergeCell ref="AW56:BB56"/>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A47:CF47"/>
    <mergeCell ref="CG47:CL47"/>
    <mergeCell ref="CM48:CR48"/>
    <mergeCell ref="CS48:CX48"/>
    <mergeCell ref="BC48:BH48"/>
    <mergeCell ref="BI48:BN48"/>
    <mergeCell ref="BO48:BT48"/>
    <mergeCell ref="BU48:BZ48"/>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BJ34:BM35"/>
    <mergeCell ref="BP34:BS35"/>
    <mergeCell ref="AX34:BA35"/>
    <mergeCell ref="BD34:BG35"/>
    <mergeCell ref="AO31:AR32"/>
    <mergeCell ref="AU31:AX32"/>
    <mergeCell ref="AL34:AO35"/>
    <mergeCell ref="AR34:AU35"/>
    <mergeCell ref="BG31:BJ32"/>
    <mergeCell ref="Z34:AC35"/>
    <mergeCell ref="AF34:AI35"/>
    <mergeCell ref="AC31:AF32"/>
    <mergeCell ref="AI31:AL32"/>
    <mergeCell ref="BS19:BV20"/>
    <mergeCell ref="BM31:BP32"/>
    <mergeCell ref="BV28:BY29"/>
    <mergeCell ref="BD28:BG29"/>
    <mergeCell ref="BA25:BD26"/>
    <mergeCell ref="BM25:BP26"/>
    <mergeCell ref="CB28:CE29"/>
    <mergeCell ref="BS31:BV32"/>
    <mergeCell ref="BY31:CB32"/>
    <mergeCell ref="CE31:CH32"/>
    <mergeCell ref="BY25:CB26"/>
    <mergeCell ref="BJ22:BM23"/>
    <mergeCell ref="BP22:BS23"/>
    <mergeCell ref="BJ28:BM29"/>
    <mergeCell ref="BP28:BS29"/>
    <mergeCell ref="BG25:BJ26"/>
    <mergeCell ref="BS25:BV26"/>
    <mergeCell ref="AX28:BA29"/>
    <mergeCell ref="BV22:BY23"/>
    <mergeCell ref="AI25:AL26"/>
    <mergeCell ref="AO25:AR26"/>
    <mergeCell ref="BA19:BD20"/>
    <mergeCell ref="BG19:BJ20"/>
    <mergeCell ref="BM19:BP20"/>
    <mergeCell ref="AL22:AO23"/>
    <mergeCell ref="AR22:AU23"/>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33" priority="1" stopIfTrue="1">
      <formula>AND(NOT(ISBLANK(M$49)), M$73 &lt;=0)</formula>
    </cfRule>
    <cfRule type="cellIs" dxfId="32" priority="2" stopIfTrue="1" operator="equal">
      <formula>1</formula>
    </cfRule>
  </conditionalFormatting>
  <conditionalFormatting sqref="C56:C70">
    <cfRule type="expression" dxfId="31" priority="3" stopIfTrue="1">
      <formula>AND($F56&lt;&gt;"", $C56&lt;=0)</formula>
    </cfRule>
    <cfRule type="cellIs" dxfId="30" priority="4" stopIfTrue="1" operator="equal">
      <formula>1</formula>
    </cfRule>
  </conditionalFormatting>
  <conditionalFormatting sqref="M94:CX316 M76:CX77">
    <cfRule type="expression" dxfId="29" priority="5" stopIfTrue="1">
      <formula>AND(ISNUMBER(#REF!), ISNUMBER(#REF!))</formula>
    </cfRule>
  </conditionalFormatting>
  <conditionalFormatting sqref="M74:CX74">
    <cfRule type="expression" dxfId="28" priority="6" stopIfTrue="1">
      <formula>ISNUMBER(#REF!)</formula>
    </cfRule>
  </conditionalFormatting>
  <conditionalFormatting sqref="BU71:BU72 CA71:CA72 CG71:CG72 BO71:BO72 AW71:AW72 BC71:BC72 BI71:BI72 AQ71:AQ72 Y71:Y72 AE71:AE72 AK71:AK72 M71:S72 CS71:CS72 CM71:CM72">
    <cfRule type="expression" dxfId="27" priority="7" stopIfTrue="1">
      <formula>ISNUMBER(#REF!)</formula>
    </cfRule>
  </conditionalFormatting>
  <conditionalFormatting sqref="F76:L77 F94:L316">
    <cfRule type="expression" dxfId="26" priority="8" stopIfTrue="1">
      <formula>ISNUMBER(#REF!)</formula>
    </cfRule>
  </conditionalFormatting>
  <conditionalFormatting sqref="B94:E316 B76:C78 D76:E77">
    <cfRule type="expression" dxfId="25" priority="9" stopIfTrue="1">
      <formula>ISNUMBER(#REF!)</formula>
    </cfRule>
    <cfRule type="expression" dxfId="24" priority="10" stopIfTrue="1">
      <formula>NOT(ISNUMBER(#REF!))</formula>
    </cfRule>
  </conditionalFormatting>
  <conditionalFormatting sqref="M75:CX75">
    <cfRule type="expression" dxfId="23"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topLeftCell="D45" zoomScaleNormal="100" zoomScaleSheetLayoutView="63" workbookViewId="0">
      <selection activeCell="AQ71" sqref="AQ71:AV71"/>
    </sheetView>
  </sheetViews>
  <sheetFormatPr baseColWidth="10"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46</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32</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47</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28</v>
      </c>
      <c r="CZ5" s="200" t="s">
        <v>37</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48</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27</v>
      </c>
      <c r="CZ8" s="200" t="s">
        <v>38</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49</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39</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29</v>
      </c>
      <c r="CZ14" s="200" t="s">
        <v>35</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26</v>
      </c>
      <c r="CZ17" s="200" t="s">
        <v>34</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25</v>
      </c>
      <c r="CZ20" s="200" t="s">
        <v>33</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36</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40</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41</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42</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t="s">
        <v>25</v>
      </c>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t="s">
        <v>29</v>
      </c>
      <c r="X37" s="197"/>
      <c r="Y37" s="197"/>
      <c r="Z37" s="197"/>
      <c r="AA37" s="75"/>
      <c r="AB37" s="75"/>
      <c r="AC37" s="197" t="s">
        <v>26</v>
      </c>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t="s">
        <v>29</v>
      </c>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t="s">
        <v>29</v>
      </c>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20</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23</v>
      </c>
      <c r="G48" s="225"/>
      <c r="H48" s="225"/>
      <c r="I48" s="225"/>
      <c r="J48" s="225"/>
      <c r="K48" s="225"/>
      <c r="L48" s="192"/>
      <c r="M48" s="161" t="s">
        <v>0</v>
      </c>
      <c r="N48" s="162"/>
      <c r="O48" s="162"/>
      <c r="P48" s="162"/>
      <c r="Q48" s="162"/>
      <c r="R48" s="163"/>
      <c r="S48" s="161" t="s">
        <v>0</v>
      </c>
      <c r="T48" s="162"/>
      <c r="U48" s="162"/>
      <c r="V48" s="162"/>
      <c r="W48" s="162"/>
      <c r="X48" s="163"/>
      <c r="Y48" s="161" t="s">
        <v>0</v>
      </c>
      <c r="Z48" s="162"/>
      <c r="AA48" s="162"/>
      <c r="AB48" s="162"/>
      <c r="AC48" s="162"/>
      <c r="AD48" s="163"/>
      <c r="AE48" s="161" t="s">
        <v>0</v>
      </c>
      <c r="AF48" s="162"/>
      <c r="AG48" s="162"/>
      <c r="AH48" s="162"/>
      <c r="AI48" s="162"/>
      <c r="AJ48" s="163"/>
      <c r="AK48" s="161" t="s">
        <v>0</v>
      </c>
      <c r="AL48" s="162"/>
      <c r="AM48" s="162"/>
      <c r="AN48" s="162"/>
      <c r="AO48" s="162"/>
      <c r="AP48" s="163"/>
      <c r="AQ48" s="161" t="s">
        <v>0</v>
      </c>
      <c r="AR48" s="162"/>
      <c r="AS48" s="162"/>
      <c r="AT48" s="162"/>
      <c r="AU48" s="162"/>
      <c r="AV48" s="163"/>
      <c r="AW48" s="161"/>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19</v>
      </c>
      <c r="C49" s="153" t="s">
        <v>30</v>
      </c>
      <c r="D49" s="193" t="s">
        <v>2</v>
      </c>
      <c r="E49" s="193" t="s">
        <v>10</v>
      </c>
      <c r="F49" s="95"/>
      <c r="G49" s="96"/>
      <c r="H49" s="96"/>
      <c r="I49" s="96"/>
      <c r="J49" s="96"/>
      <c r="K49" s="96"/>
      <c r="L49" s="97"/>
      <c r="M49" s="167" t="s">
        <v>78</v>
      </c>
      <c r="N49" s="168"/>
      <c r="O49" s="168"/>
      <c r="P49" s="168"/>
      <c r="Q49" s="168"/>
      <c r="R49" s="169"/>
      <c r="S49" s="167" t="s">
        <v>110</v>
      </c>
      <c r="T49" s="168"/>
      <c r="U49" s="168"/>
      <c r="V49" s="168"/>
      <c r="W49" s="168"/>
      <c r="X49" s="169"/>
      <c r="Y49" s="167" t="s">
        <v>86</v>
      </c>
      <c r="Z49" s="168"/>
      <c r="AA49" s="168"/>
      <c r="AB49" s="168"/>
      <c r="AC49" s="168"/>
      <c r="AD49" s="169"/>
      <c r="AE49" s="167" t="s">
        <v>87</v>
      </c>
      <c r="AF49" s="168"/>
      <c r="AG49" s="168"/>
      <c r="AH49" s="168"/>
      <c r="AI49" s="168"/>
      <c r="AJ49" s="169"/>
      <c r="AK49" s="167" t="s">
        <v>88</v>
      </c>
      <c r="AL49" s="168"/>
      <c r="AM49" s="168"/>
      <c r="AN49" s="168"/>
      <c r="AO49" s="168"/>
      <c r="AP49" s="169"/>
      <c r="AQ49" s="167" t="s">
        <v>94</v>
      </c>
      <c r="AR49" s="168"/>
      <c r="AS49" s="168"/>
      <c r="AT49" s="168"/>
      <c r="AU49" s="168"/>
      <c r="AV49" s="169"/>
      <c r="AW49" s="167"/>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54</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53</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9</v>
      </c>
      <c r="D56" s="39">
        <f t="shared" ref="D56:D70" si="1">IF(ISNUMBER($E56), ($E56/SUM($E$56:$E$70))*100, "")</f>
        <v>13.767670559311615</v>
      </c>
      <c r="E56" s="112">
        <f>IF('House of Quality 2'!$M$74&lt;&gt;0, 'House of Quality 2'!$M$74,"")</f>
        <v>151.76151761517616</v>
      </c>
      <c r="F56" s="231" t="str">
        <f>IF('House of Quality 2'!$M$49&lt;&gt;"", 'House of Quality 2'!$M$49,"")</f>
        <v>engranes</v>
      </c>
      <c r="G56" s="232"/>
      <c r="H56" s="232"/>
      <c r="I56" s="232"/>
      <c r="J56" s="232"/>
      <c r="K56" s="232"/>
      <c r="L56" s="233"/>
      <c r="M56" s="150" t="s">
        <v>28</v>
      </c>
      <c r="N56" s="151"/>
      <c r="O56" s="151"/>
      <c r="P56" s="151"/>
      <c r="Q56" s="151"/>
      <c r="R56" s="152"/>
      <c r="S56" s="150"/>
      <c r="T56" s="151"/>
      <c r="U56" s="151"/>
      <c r="V56" s="151"/>
      <c r="W56" s="151"/>
      <c r="X56" s="152"/>
      <c r="Y56" s="150" t="s">
        <v>27</v>
      </c>
      <c r="Z56" s="151"/>
      <c r="AA56" s="151"/>
      <c r="AB56" s="151"/>
      <c r="AC56" s="151"/>
      <c r="AD56" s="152"/>
      <c r="AE56" s="150" t="s">
        <v>27</v>
      </c>
      <c r="AF56" s="151"/>
      <c r="AG56" s="151"/>
      <c r="AH56" s="151"/>
      <c r="AI56" s="151"/>
      <c r="AJ56" s="152"/>
      <c r="AK56" s="150"/>
      <c r="AL56" s="151"/>
      <c r="AM56" s="151"/>
      <c r="AN56" s="151"/>
      <c r="AO56" s="151"/>
      <c r="AP56" s="152"/>
      <c r="AQ56" s="150" t="s">
        <v>0</v>
      </c>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9</v>
      </c>
      <c r="D57" s="39">
        <f t="shared" si="1"/>
        <v>19.520590043023969</v>
      </c>
      <c r="E57" s="112">
        <f>IF('House of Quality 2'!$S$74&lt;&gt;0, 'House of Quality 2'!$S$74,"")</f>
        <v>215.17615176151762</v>
      </c>
      <c r="F57" s="231" t="str">
        <f>IF('House of Quality 2'!$S$49&lt;&gt;"", 'House of Quality 2'!$S$49,"")</f>
        <v>piezas simétricas</v>
      </c>
      <c r="G57" s="232"/>
      <c r="H57" s="232"/>
      <c r="I57" s="232"/>
      <c r="J57" s="232"/>
      <c r="K57" s="232"/>
      <c r="L57" s="233"/>
      <c r="M57" s="150" t="s">
        <v>28</v>
      </c>
      <c r="N57" s="151"/>
      <c r="O57" s="151"/>
      <c r="P57" s="151"/>
      <c r="Q57" s="151"/>
      <c r="R57" s="152"/>
      <c r="S57" s="150"/>
      <c r="T57" s="151"/>
      <c r="U57" s="151"/>
      <c r="V57" s="151"/>
      <c r="W57" s="151"/>
      <c r="X57" s="152"/>
      <c r="Y57" s="150" t="s">
        <v>28</v>
      </c>
      <c r="Z57" s="151"/>
      <c r="AA57" s="151"/>
      <c r="AB57" s="151"/>
      <c r="AC57" s="151"/>
      <c r="AD57" s="152"/>
      <c r="AE57" s="150" t="s">
        <v>28</v>
      </c>
      <c r="AF57" s="151"/>
      <c r="AG57" s="151"/>
      <c r="AH57" s="151"/>
      <c r="AI57" s="151"/>
      <c r="AJ57" s="152"/>
      <c r="AK57" s="150"/>
      <c r="AL57" s="151"/>
      <c r="AM57" s="151"/>
      <c r="AN57" s="151"/>
      <c r="AO57" s="151"/>
      <c r="AP57" s="152"/>
      <c r="AQ57" s="150"/>
      <c r="AR57" s="151"/>
      <c r="AS57" s="151"/>
      <c r="AT57" s="151"/>
      <c r="AU57" s="151"/>
      <c r="AV57" s="152"/>
      <c r="AW57" s="150"/>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9</v>
      </c>
      <c r="D58" s="39">
        <f t="shared" si="1"/>
        <v>19.520590043023969</v>
      </c>
      <c r="E58" s="112">
        <f>IF('House of Quality 2'!$Y$74&lt;&gt;0, 'House of Quality 2'!$Y$74,"")</f>
        <v>215.17615176151762</v>
      </c>
      <c r="F58" s="231" t="str">
        <f>IF('House of Quality 2'!$Y$49&lt;&gt;"", 'House of Quality 2'!$Y$49,"")</f>
        <v>piezas cortadas</v>
      </c>
      <c r="G58" s="232"/>
      <c r="H58" s="232"/>
      <c r="I58" s="232"/>
      <c r="J58" s="232"/>
      <c r="K58" s="232"/>
      <c r="L58" s="233"/>
      <c r="M58" s="150" t="s">
        <v>28</v>
      </c>
      <c r="N58" s="151"/>
      <c r="O58" s="151"/>
      <c r="P58" s="151"/>
      <c r="Q58" s="151"/>
      <c r="R58" s="152"/>
      <c r="S58" s="150"/>
      <c r="T58" s="151"/>
      <c r="U58" s="151"/>
      <c r="V58" s="151"/>
      <c r="W58" s="151"/>
      <c r="X58" s="152"/>
      <c r="Y58" s="150" t="s">
        <v>28</v>
      </c>
      <c r="Z58" s="151"/>
      <c r="AA58" s="151"/>
      <c r="AB58" s="151"/>
      <c r="AC58" s="151"/>
      <c r="AD58" s="152"/>
      <c r="AE58" s="150"/>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9</v>
      </c>
      <c r="D59" s="39">
        <f t="shared" si="1"/>
        <v>19.520590043023969</v>
      </c>
      <c r="E59" s="112">
        <f>IF('House of Quality 2'!$AE$74&lt;&gt;0, 'House of Quality 2'!$AE$74,"")</f>
        <v>215.17615176151762</v>
      </c>
      <c r="F59" s="231" t="str">
        <f>IF('House of Quality 2'!$AE$49&lt;&gt;"", 'House of Quality 2'!$AE$49,"")</f>
        <v>piezas impresas</v>
      </c>
      <c r="G59" s="232"/>
      <c r="H59" s="232"/>
      <c r="I59" s="232"/>
      <c r="J59" s="232"/>
      <c r="K59" s="232"/>
      <c r="L59" s="233"/>
      <c r="M59" s="150" t="s">
        <v>28</v>
      </c>
      <c r="N59" s="151"/>
      <c r="O59" s="151"/>
      <c r="P59" s="151"/>
      <c r="Q59" s="151"/>
      <c r="R59" s="152"/>
      <c r="S59" s="150"/>
      <c r="T59" s="151"/>
      <c r="U59" s="151"/>
      <c r="V59" s="151"/>
      <c r="W59" s="151"/>
      <c r="X59" s="152"/>
      <c r="Y59" s="150"/>
      <c r="Z59" s="151"/>
      <c r="AA59" s="151"/>
      <c r="AB59" s="151"/>
      <c r="AC59" s="151"/>
      <c r="AD59" s="152"/>
      <c r="AE59" s="150" t="s">
        <v>28</v>
      </c>
      <c r="AF59" s="151"/>
      <c r="AG59" s="151"/>
      <c r="AH59" s="151"/>
      <c r="AI59" s="151"/>
      <c r="AJ59" s="152"/>
      <c r="AK59" s="150"/>
      <c r="AL59" s="151"/>
      <c r="AM59" s="151"/>
      <c r="AN59" s="151"/>
      <c r="AO59" s="151"/>
      <c r="AP59" s="152"/>
      <c r="AQ59" s="150"/>
      <c r="AR59" s="151"/>
      <c r="AS59" s="151"/>
      <c r="AT59" s="151"/>
      <c r="AU59" s="151"/>
      <c r="AV59" s="152"/>
      <c r="AW59" s="150"/>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9</v>
      </c>
      <c r="D60" s="39">
        <f t="shared" si="1"/>
        <v>12.538414259373077</v>
      </c>
      <c r="E60" s="112">
        <f>IF('House of Quality 2'!$AK$74&lt;&gt;0, 'House of Quality 2'!$AK$74,"")</f>
        <v>138.21138211382112</v>
      </c>
      <c r="F60" s="231" t="str">
        <f>IF('House of Quality 2'!$AK$49&lt;&gt;"", 'House of Quality 2'!$AK$49,"")</f>
        <v>motor</v>
      </c>
      <c r="G60" s="232"/>
      <c r="H60" s="232"/>
      <c r="I60" s="232"/>
      <c r="J60" s="232"/>
      <c r="K60" s="232"/>
      <c r="L60" s="233"/>
      <c r="M60" s="150"/>
      <c r="N60" s="151"/>
      <c r="O60" s="151"/>
      <c r="P60" s="151"/>
      <c r="Q60" s="151"/>
      <c r="R60" s="152"/>
      <c r="S60" s="150"/>
      <c r="T60" s="151"/>
      <c r="U60" s="151"/>
      <c r="V60" s="151"/>
      <c r="W60" s="151"/>
      <c r="X60" s="152"/>
      <c r="Y60" s="150"/>
      <c r="Z60" s="151"/>
      <c r="AA60" s="151"/>
      <c r="AB60" s="151"/>
      <c r="AC60" s="151"/>
      <c r="AD60" s="152"/>
      <c r="AE60" s="150"/>
      <c r="AF60" s="151"/>
      <c r="AG60" s="151"/>
      <c r="AH60" s="151"/>
      <c r="AI60" s="151"/>
      <c r="AJ60" s="152"/>
      <c r="AK60" s="150" t="s">
        <v>28</v>
      </c>
      <c r="AL60" s="151"/>
      <c r="AM60" s="151"/>
      <c r="AN60" s="151"/>
      <c r="AO60" s="151"/>
      <c r="AP60" s="152"/>
      <c r="AQ60" s="150" t="s">
        <v>27</v>
      </c>
      <c r="AR60" s="151"/>
      <c r="AS60" s="151"/>
      <c r="AT60" s="151"/>
      <c r="AU60" s="151"/>
      <c r="AV60" s="152"/>
      <c r="AW60" s="150"/>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9</v>
      </c>
      <c r="D61" s="39">
        <f t="shared" si="1"/>
        <v>3.8352796558082352</v>
      </c>
      <c r="E61" s="112">
        <f>IF('House of Quality 2'!$AQ$74&lt;&gt;0, 'House of Quality 2'!$AQ$74,"")</f>
        <v>42.27642276422764</v>
      </c>
      <c r="F61" s="231" t="str">
        <f>IF('House of Quality 2'!$AQ$49&lt;&gt;"", 'House of Quality 2'!$AQ$49,"")</f>
        <v>diseño electrico</v>
      </c>
      <c r="G61" s="232"/>
      <c r="H61" s="232"/>
      <c r="I61" s="232"/>
      <c r="J61" s="232"/>
      <c r="K61" s="232"/>
      <c r="L61" s="233"/>
      <c r="M61" s="150" t="s">
        <v>27</v>
      </c>
      <c r="N61" s="151"/>
      <c r="O61" s="151"/>
      <c r="P61" s="151"/>
      <c r="Q61" s="151"/>
      <c r="R61" s="152"/>
      <c r="S61" s="150" t="s">
        <v>28</v>
      </c>
      <c r="T61" s="151"/>
      <c r="U61" s="151"/>
      <c r="V61" s="151"/>
      <c r="W61" s="151"/>
      <c r="X61" s="152"/>
      <c r="Y61" s="150"/>
      <c r="Z61" s="151"/>
      <c r="AA61" s="151"/>
      <c r="AB61" s="151"/>
      <c r="AC61" s="151"/>
      <c r="AD61" s="152"/>
      <c r="AE61" s="150"/>
      <c r="AF61" s="151"/>
      <c r="AG61" s="151"/>
      <c r="AH61" s="151"/>
      <c r="AI61" s="151"/>
      <c r="AJ61" s="152"/>
      <c r="AK61" s="150" t="s">
        <v>0</v>
      </c>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3</v>
      </c>
      <c r="D62" s="39">
        <f t="shared" si="1"/>
        <v>11.296865396435155</v>
      </c>
      <c r="E62" s="112">
        <f>IF('House of Quality 2'!$AW$74&lt;&gt;0, 'House of Quality 2'!$AW$74,"")</f>
        <v>124.52574525745257</v>
      </c>
      <c r="F62" s="231" t="str">
        <f>IF('House of Quality 2'!$AW$49&lt;&gt;"", 'House of Quality 2'!$AW$49,"")</f>
        <v>varilla para movimiento</v>
      </c>
      <c r="G62" s="232"/>
      <c r="H62" s="232"/>
      <c r="I62" s="232"/>
      <c r="J62" s="232"/>
      <c r="K62" s="232"/>
      <c r="L62" s="233"/>
      <c r="M62" s="150" t="s">
        <v>0</v>
      </c>
      <c r="N62" s="151"/>
      <c r="O62" s="151"/>
      <c r="P62" s="151"/>
      <c r="Q62" s="151"/>
      <c r="R62" s="152"/>
      <c r="S62" s="150"/>
      <c r="T62" s="151"/>
      <c r="U62" s="151"/>
      <c r="V62" s="151"/>
      <c r="W62" s="151"/>
      <c r="X62" s="152"/>
      <c r="Y62" s="150"/>
      <c r="Z62" s="151"/>
      <c r="AA62" s="151"/>
      <c r="AB62" s="151"/>
      <c r="AC62" s="151"/>
      <c r="AD62" s="152"/>
      <c r="AE62" s="150"/>
      <c r="AF62" s="151"/>
      <c r="AG62" s="151"/>
      <c r="AH62" s="151"/>
      <c r="AI62" s="151"/>
      <c r="AJ62" s="152"/>
      <c r="AK62" s="150" t="s">
        <v>0</v>
      </c>
      <c r="AL62" s="151"/>
      <c r="AM62" s="151"/>
      <c r="AN62" s="151"/>
      <c r="AO62" s="151"/>
      <c r="AP62" s="152"/>
      <c r="AQ62" s="150" t="s">
        <v>27</v>
      </c>
      <c r="AR62" s="151"/>
      <c r="AS62" s="151"/>
      <c r="AT62" s="151"/>
      <c r="AU62" s="151"/>
      <c r="AV62" s="152"/>
      <c r="AW62" s="150"/>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2'!$BC$74&lt;&gt;0, 'House of Quality 2'!$BC$74,"")</f>
        <v/>
      </c>
      <c r="F63" s="231" t="str">
        <f>IF('House of Quality 2'!$BC$49&lt;&gt;"", 'House of Quality 2'!$BC$49,"")</f>
        <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2'!$BI$74&lt;&gt;0, 'House of Quality 2'!$BI$74,"")</f>
        <v/>
      </c>
      <c r="F64" s="231" t="str">
        <f>IF('House of Quality 2'!$BI$49&lt;&gt;"", 'House of Quality 2'!$BI$49,"")</f>
        <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2'!$BO$74&lt;&gt;0, 'House of Quality 2'!$BO$74,"")</f>
        <v/>
      </c>
      <c r="F65" s="231" t="str">
        <f>IF('House of Quality 2'!$BO$49&lt;&gt;"", 'House of Quality 2'!$BO$49,"")</f>
        <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2'!$BU$74&lt;&gt;0, 'House of Quality 2'!$BU$74,"")</f>
        <v/>
      </c>
      <c r="F66" s="231" t="str">
        <f>IF('House of Quality 2'!$BU$49&lt;&gt;"", 'House of Quality 2'!$BU$49,"")</f>
        <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2'!$CA$74&lt;&gt;0, 'House of Quality 2'!$CA$74,"")</f>
        <v/>
      </c>
      <c r="F67" s="231" t="str">
        <f>IF('House of Quality 2'!$CA$49&lt;&gt;"", 'House of Quality 2'!$CA$49,"")</f>
        <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2'!$CG$74&lt;&gt;0, 'House of Quality 2'!$CG$74,"")</f>
        <v/>
      </c>
      <c r="F68" s="231" t="str">
        <f>IF('House of Quality 2'!$CG$49&lt;&gt;"", 'House of Quality 2'!$CG$49,"")</f>
        <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2'!$CM$74&lt;&gt;0, 'House of Quality 2'!$CM$74,"")</f>
        <v/>
      </c>
      <c r="F69" s="231" t="str">
        <f>IF('House of Quality 2'!$CM$49&lt;&gt;"", 'House of Quality 2'!$CM$49,"")</f>
        <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2'!$CS$74&lt;&gt;0, 'House of Quality 2'!$CS$74,"")</f>
        <v/>
      </c>
      <c r="F70" s="231" t="str">
        <f>IF('House of Quality 2'!$CS$49&lt;&gt;"", 'House of Quality 2'!$CS$49,"")</f>
        <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t="s">
        <v>111</v>
      </c>
      <c r="N71" s="165"/>
      <c r="O71" s="165"/>
      <c r="P71" s="165"/>
      <c r="Q71" s="165"/>
      <c r="R71" s="166"/>
      <c r="S71" s="164" t="s">
        <v>112</v>
      </c>
      <c r="T71" s="165"/>
      <c r="U71" s="165"/>
      <c r="V71" s="165"/>
      <c r="W71" s="165"/>
      <c r="X71" s="166"/>
      <c r="Y71" s="164" t="s">
        <v>113</v>
      </c>
      <c r="Z71" s="165"/>
      <c r="AA71" s="165"/>
      <c r="AB71" s="165"/>
      <c r="AC71" s="165"/>
      <c r="AD71" s="166"/>
      <c r="AE71" s="164" t="s">
        <v>114</v>
      </c>
      <c r="AF71" s="165"/>
      <c r="AG71" s="165"/>
      <c r="AH71" s="165"/>
      <c r="AI71" s="165"/>
      <c r="AJ71" s="166"/>
      <c r="AK71" s="164" t="s">
        <v>116</v>
      </c>
      <c r="AL71" s="165"/>
      <c r="AM71" s="165"/>
      <c r="AN71" s="165"/>
      <c r="AO71" s="165"/>
      <c r="AP71" s="166"/>
      <c r="AQ71" s="164" t="s">
        <v>115</v>
      </c>
      <c r="AR71" s="165"/>
      <c r="AS71" s="165"/>
      <c r="AT71" s="165"/>
      <c r="AU71" s="165"/>
      <c r="AV71" s="166"/>
      <c r="AW71" s="164"/>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31</v>
      </c>
      <c r="G72" s="235"/>
      <c r="H72" s="235"/>
      <c r="I72" s="235"/>
      <c r="J72" s="235"/>
      <c r="K72" s="235"/>
      <c r="L72" s="156"/>
      <c r="M72" s="176">
        <v>8</v>
      </c>
      <c r="N72" s="177"/>
      <c r="O72" s="177"/>
      <c r="P72" s="177"/>
      <c r="Q72" s="177"/>
      <c r="R72" s="178"/>
      <c r="S72" s="176">
        <v>8</v>
      </c>
      <c r="T72" s="177"/>
      <c r="U72" s="177"/>
      <c r="V72" s="177"/>
      <c r="W72" s="177"/>
      <c r="X72" s="178"/>
      <c r="Y72" s="176">
        <v>7</v>
      </c>
      <c r="Z72" s="177"/>
      <c r="AA72" s="177"/>
      <c r="AB72" s="177"/>
      <c r="AC72" s="177"/>
      <c r="AD72" s="178"/>
      <c r="AE72" s="176">
        <v>4</v>
      </c>
      <c r="AF72" s="177"/>
      <c r="AG72" s="177"/>
      <c r="AH72" s="177"/>
      <c r="AI72" s="177"/>
      <c r="AJ72" s="178"/>
      <c r="AK72" s="176">
        <v>3</v>
      </c>
      <c r="AL72" s="177"/>
      <c r="AM72" s="177"/>
      <c r="AN72" s="177"/>
      <c r="AO72" s="177"/>
      <c r="AP72" s="178"/>
      <c r="AQ72" s="176">
        <v>1</v>
      </c>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9</v>
      </c>
      <c r="N73" s="180"/>
      <c r="O73" s="180"/>
      <c r="P73" s="180"/>
      <c r="Q73" s="180"/>
      <c r="R73" s="181"/>
      <c r="S73" s="179">
        <f>MAX(S79:X93)</f>
        <v>9</v>
      </c>
      <c r="T73" s="180"/>
      <c r="U73" s="180"/>
      <c r="V73" s="180"/>
      <c r="W73" s="180"/>
      <c r="X73" s="181"/>
      <c r="Y73" s="179">
        <f>MAX(Y79:AD93)</f>
        <v>9</v>
      </c>
      <c r="Z73" s="180"/>
      <c r="AA73" s="180"/>
      <c r="AB73" s="180"/>
      <c r="AC73" s="180"/>
      <c r="AD73" s="181"/>
      <c r="AE73" s="179">
        <f>MAX(AE79:AJ93)</f>
        <v>9</v>
      </c>
      <c r="AF73" s="180"/>
      <c r="AG73" s="180"/>
      <c r="AH73" s="180"/>
      <c r="AI73" s="180"/>
      <c r="AJ73" s="181"/>
      <c r="AK73" s="179">
        <f>MAX(AK79:AP93)</f>
        <v>9</v>
      </c>
      <c r="AL73" s="180"/>
      <c r="AM73" s="180"/>
      <c r="AN73" s="180"/>
      <c r="AO73" s="180"/>
      <c r="AP73" s="181"/>
      <c r="AQ73" s="179">
        <f>MAX(AQ79:AV93)</f>
        <v>3</v>
      </c>
      <c r="AR73" s="180"/>
      <c r="AS73" s="180"/>
      <c r="AT73" s="180"/>
      <c r="AU73" s="180"/>
      <c r="AV73" s="181"/>
      <c r="AW73" s="179">
        <f>MAX(AW79:BB93)</f>
        <v>0</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24</v>
      </c>
      <c r="G74" s="235"/>
      <c r="H74" s="235"/>
      <c r="I74" s="235"/>
      <c r="J74" s="235"/>
      <c r="K74" s="235"/>
      <c r="L74" s="156"/>
      <c r="M74" s="182">
        <f>SUM($D79*M79,$D80*M80,$D81*M81,$D82*M82,$D83*M83,$D84*M84,$D85*M85,$D86*M86,$D87*M87,$D88*M88,$D89*M89,$D90*M90,$D91*M91,$D92*M92,$D93*M93)</f>
        <v>673.76767055931145</v>
      </c>
      <c r="N74" s="183"/>
      <c r="O74" s="183"/>
      <c r="P74" s="183"/>
      <c r="Q74" s="183"/>
      <c r="R74" s="184"/>
      <c r="S74" s="182">
        <f>SUM($D79*S79,$D80*S80,$D81*S81,$D82*S82,$D83*S83,$D84*S84,$D85*S85,$D86*S86,$D87*S87,$D88*S88,$D89*S89,$D90*S90,$D91*S91,$D92*S92,$D93*S93)</f>
        <v>34.517516902274117</v>
      </c>
      <c r="T74" s="183"/>
      <c r="U74" s="183"/>
      <c r="V74" s="183"/>
      <c r="W74" s="183"/>
      <c r="X74" s="184"/>
      <c r="Y74" s="182">
        <f>SUM($D79*Y79,$D80*Y80,$D81*Y81,$D82*Y82,$D83*Y83,$D84*Y84,$D85*Y85,$D86*Y86,$D87*Y87,$D88*Y88,$D89*Y89,$D90*Y90,$D91*Y91,$D92*Y92,$D93*Y93)</f>
        <v>392.67363245236629</v>
      </c>
      <c r="Z74" s="183"/>
      <c r="AA74" s="183"/>
      <c r="AB74" s="183"/>
      <c r="AC74" s="183"/>
      <c r="AD74" s="184"/>
      <c r="AE74" s="182">
        <f>SUM($D79*AE79,$D80*AE80,$D81*AE81,$D82*AE82,$D83*AE83,$D84*AE84,$D85*AE85,$D86*AE86,$D87*AE87,$D88*AE88,$D89*AE89,$D90*AE90,$D91*AE91,$D92*AE92,$D93*AE93)</f>
        <v>392.67363245236629</v>
      </c>
      <c r="AF74" s="183"/>
      <c r="AG74" s="183"/>
      <c r="AH74" s="183"/>
      <c r="AI74" s="183"/>
      <c r="AJ74" s="184"/>
      <c r="AK74" s="182">
        <f>SUM($D79*AK79,$D80*AK80,$D81*AK81,$D82*AK82,$D83*AK83,$D84*AK84,$D85*AK85,$D86*AK86,$D87*AK87,$D88*AK88,$D89*AK89,$D90*AK90,$D91*AK91,$D92*AK92,$D93*AK93)</f>
        <v>127.97787338660108</v>
      </c>
      <c r="AL74" s="183"/>
      <c r="AM74" s="183"/>
      <c r="AN74" s="183"/>
      <c r="AO74" s="183"/>
      <c r="AP74" s="184"/>
      <c r="AQ74" s="182">
        <f>SUM($D79*AQ79,$D80*AQ80,$D81*AQ81,$D82*AQ82,$D83*AQ83,$D84*AQ84,$D85*AQ85,$D86*AQ86,$D87*AQ87,$D88*AQ88,$D89*AQ89,$D90*AQ90,$D91*AQ91,$D92*AQ92,$D93*AQ93)</f>
        <v>85.273509526736319</v>
      </c>
      <c r="AR74" s="183"/>
      <c r="AS74" s="183"/>
      <c r="AT74" s="183"/>
      <c r="AU74" s="183"/>
      <c r="AV74" s="184"/>
      <c r="AW74" s="182">
        <f>SUM($D79*AW79,$D80*AW80,$D81*AW81,$D82*AW82,$D83*AW83,$D84*AW84,$D85*AW85,$D86*AW86,$D87*AW87,$D88*AW88,$D89*AW89,$D90*AW90,$D91*AW91,$D92*AW92,$D93*AW93)</f>
        <v>0</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f>IF(M$74&gt;0,(M$74/SUM($74:$74))*100, "")</f>
        <v>39.473551546577369</v>
      </c>
      <c r="N75" s="174"/>
      <c r="O75" s="174"/>
      <c r="P75" s="174"/>
      <c r="Q75" s="174"/>
      <c r="R75" s="175"/>
      <c r="S75" s="173">
        <f>IF(S$74&gt;0,(S$74/SUM($74:$74))*100, "")</f>
        <v>2.0222534298368804</v>
      </c>
      <c r="T75" s="174"/>
      <c r="U75" s="174"/>
      <c r="V75" s="174"/>
      <c r="W75" s="174"/>
      <c r="X75" s="175"/>
      <c r="Y75" s="173">
        <f>IF(Y$74&gt;0,(Y$74/SUM($74:$74))*100, "")</f>
        <v>23.005293291563145</v>
      </c>
      <c r="Z75" s="174"/>
      <c r="AA75" s="174"/>
      <c r="AB75" s="174"/>
      <c r="AC75" s="174"/>
      <c r="AD75" s="175"/>
      <c r="AE75" s="173">
        <f>IF(AE$74&gt;0,(AE$74/SUM($74:$74))*100, "")</f>
        <v>23.005293291563145</v>
      </c>
      <c r="AF75" s="174"/>
      <c r="AG75" s="174"/>
      <c r="AH75" s="174"/>
      <c r="AI75" s="174"/>
      <c r="AJ75" s="175"/>
      <c r="AK75" s="173">
        <f>IF(AK$74&gt;0,(AK$74/SUM($74:$74))*100, "")</f>
        <v>7.4977494508660119</v>
      </c>
      <c r="AL75" s="174"/>
      <c r="AM75" s="174"/>
      <c r="AN75" s="174"/>
      <c r="AO75" s="174"/>
      <c r="AP75" s="175"/>
      <c r="AQ75" s="173">
        <f>IF(AQ$74&gt;0,(AQ$74/SUM($74:$74))*100, "")</f>
        <v>4.9958589895934615</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43</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45</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13.767670559311615</v>
      </c>
      <c r="E79" s="44"/>
      <c r="F79" s="148"/>
      <c r="G79" s="236"/>
      <c r="H79" s="236"/>
      <c r="I79" s="236"/>
      <c r="J79" s="236"/>
      <c r="K79" s="236"/>
      <c r="L79" s="149"/>
      <c r="M79" s="143">
        <f t="shared" ref="M79:M93" si="3">IF(M56="Θ", 9, IF(M56="Ο", 3, IF(M56="▲", 1, "0")))</f>
        <v>9</v>
      </c>
      <c r="N79" s="146"/>
      <c r="O79" s="146"/>
      <c r="P79" s="146"/>
      <c r="Q79" s="146"/>
      <c r="R79" s="147"/>
      <c r="S79" s="143" t="str">
        <f t="shared" ref="S79:S93" si="4">IF(S56="Θ", 9, IF(S56="Ο", 3, IF(S56="▲", 1, "0")))</f>
        <v>0</v>
      </c>
      <c r="T79" s="146"/>
      <c r="U79" s="146"/>
      <c r="V79" s="146"/>
      <c r="W79" s="146"/>
      <c r="X79" s="147"/>
      <c r="Y79" s="143">
        <f t="shared" ref="Y79:Y93" si="5">IF(Y56="Θ", 9, IF(Y56="Ο", 3, IF(Y56="▲", 1, "0")))</f>
        <v>3</v>
      </c>
      <c r="Z79" s="146"/>
      <c r="AA79" s="146"/>
      <c r="AB79" s="146"/>
      <c r="AC79" s="146"/>
      <c r="AD79" s="147"/>
      <c r="AE79" s="143">
        <f t="shared" ref="AE79:AE93" si="6">IF(AE56="Θ", 9, IF(AE56="Ο", 3, IF(AE56="▲", 1, "0")))</f>
        <v>3</v>
      </c>
      <c r="AF79" s="146"/>
      <c r="AG79" s="146"/>
      <c r="AH79" s="146"/>
      <c r="AI79" s="146"/>
      <c r="AJ79" s="147"/>
      <c r="AK79" s="143" t="str">
        <f t="shared" ref="AK79:AK93" si="7">IF(AK56="Θ", 9, IF(AK56="Ο", 3, IF(AK56="▲", 1, "0")))</f>
        <v>0</v>
      </c>
      <c r="AL79" s="146"/>
      <c r="AM79" s="146"/>
      <c r="AN79" s="146"/>
      <c r="AO79" s="146"/>
      <c r="AP79" s="147"/>
      <c r="AQ79" s="143">
        <f t="shared" ref="AQ79:AQ93" si="8">IF(AQ56="Θ", 9, IF(AQ56="Ο", 3, IF(AQ56="▲", 1, "0")))</f>
        <v>1</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19.520590043023969</v>
      </c>
      <c r="E80" s="44"/>
      <c r="F80" s="148"/>
      <c r="G80" s="236"/>
      <c r="H80" s="236"/>
      <c r="I80" s="236"/>
      <c r="J80" s="236"/>
      <c r="K80" s="236"/>
      <c r="L80" s="149"/>
      <c r="M80" s="143">
        <f t="shared" si="3"/>
        <v>9</v>
      </c>
      <c r="N80" s="146"/>
      <c r="O80" s="146"/>
      <c r="P80" s="146"/>
      <c r="Q80" s="146"/>
      <c r="R80" s="147"/>
      <c r="S80" s="143" t="str">
        <f t="shared" si="4"/>
        <v>0</v>
      </c>
      <c r="T80" s="146"/>
      <c r="U80" s="146"/>
      <c r="V80" s="146"/>
      <c r="W80" s="146"/>
      <c r="X80" s="147"/>
      <c r="Y80" s="143">
        <f t="shared" si="5"/>
        <v>9</v>
      </c>
      <c r="Z80" s="146"/>
      <c r="AA80" s="146"/>
      <c r="AB80" s="146"/>
      <c r="AC80" s="146"/>
      <c r="AD80" s="147"/>
      <c r="AE80" s="143">
        <f t="shared" si="6"/>
        <v>9</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19.520590043023969</v>
      </c>
      <c r="E81" s="44"/>
      <c r="F81" s="148"/>
      <c r="G81" s="236"/>
      <c r="H81" s="236"/>
      <c r="I81" s="236"/>
      <c r="J81" s="236"/>
      <c r="K81" s="236"/>
      <c r="L81" s="149"/>
      <c r="M81" s="143">
        <f t="shared" si="3"/>
        <v>9</v>
      </c>
      <c r="N81" s="146"/>
      <c r="O81" s="146"/>
      <c r="P81" s="146"/>
      <c r="Q81" s="146"/>
      <c r="R81" s="147"/>
      <c r="S81" s="143" t="str">
        <f t="shared" si="4"/>
        <v>0</v>
      </c>
      <c r="T81" s="146"/>
      <c r="U81" s="146"/>
      <c r="V81" s="146"/>
      <c r="W81" s="146"/>
      <c r="X81" s="147"/>
      <c r="Y81" s="143">
        <f t="shared" si="5"/>
        <v>9</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19.520590043023969</v>
      </c>
      <c r="E82" s="44"/>
      <c r="F82" s="148"/>
      <c r="G82" s="236"/>
      <c r="H82" s="236"/>
      <c r="I82" s="236"/>
      <c r="J82" s="236"/>
      <c r="K82" s="236"/>
      <c r="L82" s="149"/>
      <c r="M82" s="143">
        <f t="shared" si="3"/>
        <v>9</v>
      </c>
      <c r="N82" s="146"/>
      <c r="O82" s="146"/>
      <c r="P82" s="146"/>
      <c r="Q82" s="146"/>
      <c r="R82" s="147"/>
      <c r="S82" s="143" t="str">
        <f t="shared" si="4"/>
        <v>0</v>
      </c>
      <c r="T82" s="146"/>
      <c r="U82" s="146"/>
      <c r="V82" s="146"/>
      <c r="W82" s="146"/>
      <c r="X82" s="147"/>
      <c r="Y82" s="143" t="str">
        <f t="shared" si="5"/>
        <v>0</v>
      </c>
      <c r="Z82" s="146"/>
      <c r="AA82" s="146"/>
      <c r="AB82" s="146"/>
      <c r="AC82" s="146"/>
      <c r="AD82" s="147"/>
      <c r="AE82" s="143">
        <f t="shared" si="6"/>
        <v>9</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12.538414259373077</v>
      </c>
      <c r="E83" s="44"/>
      <c r="F83" s="148"/>
      <c r="G83" s="236"/>
      <c r="H83" s="236"/>
      <c r="I83" s="236"/>
      <c r="J83" s="236"/>
      <c r="K83" s="236"/>
      <c r="L83" s="149"/>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f t="shared" si="7"/>
        <v>9</v>
      </c>
      <c r="AL83" s="146"/>
      <c r="AM83" s="146"/>
      <c r="AN83" s="146"/>
      <c r="AO83" s="146"/>
      <c r="AP83" s="147"/>
      <c r="AQ83" s="143">
        <f t="shared" si="8"/>
        <v>3</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3.8352796558082352</v>
      </c>
      <c r="E84" s="44"/>
      <c r="F84" s="148"/>
      <c r="G84" s="236"/>
      <c r="H84" s="236"/>
      <c r="I84" s="236"/>
      <c r="J84" s="236"/>
      <c r="K84" s="236"/>
      <c r="L84" s="149"/>
      <c r="M84" s="143">
        <f t="shared" si="3"/>
        <v>3</v>
      </c>
      <c r="N84" s="146"/>
      <c r="O84" s="146"/>
      <c r="P84" s="146"/>
      <c r="Q84" s="146"/>
      <c r="R84" s="147"/>
      <c r="S84" s="143">
        <f t="shared" si="4"/>
        <v>9</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f t="shared" si="7"/>
        <v>1</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11.296865396435155</v>
      </c>
      <c r="E85" s="44"/>
      <c r="F85" s="148"/>
      <c r="G85" s="236"/>
      <c r="H85" s="236"/>
      <c r="I85" s="236"/>
      <c r="J85" s="236"/>
      <c r="K85" s="236"/>
      <c r="L85" s="149"/>
      <c r="M85" s="143">
        <f t="shared" si="3"/>
        <v>1</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f t="shared" si="7"/>
        <v>1</v>
      </c>
      <c r="AL85" s="146"/>
      <c r="AM85" s="146"/>
      <c r="AN85" s="146"/>
      <c r="AO85" s="146"/>
      <c r="AP85" s="147"/>
      <c r="AQ85" s="143">
        <f t="shared" si="8"/>
        <v>3</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BG31:BJ32"/>
    <mergeCell ref="B11:C12"/>
    <mergeCell ref="AF28:AI29"/>
    <mergeCell ref="AL28:AO29"/>
    <mergeCell ref="AR28:AU29"/>
    <mergeCell ref="BA31:BD32"/>
    <mergeCell ref="BJ10:BM11"/>
    <mergeCell ref="BM13:BP14"/>
    <mergeCell ref="BP16:BS17"/>
    <mergeCell ref="AO19:AR20"/>
    <mergeCell ref="BJ28:BM29"/>
    <mergeCell ref="AR16:AU17"/>
    <mergeCell ref="AX16:BA17"/>
    <mergeCell ref="BD16:BG17"/>
    <mergeCell ref="BJ16:BM17"/>
    <mergeCell ref="BV22:BY23"/>
    <mergeCell ref="AI25:AL26"/>
    <mergeCell ref="AO25:AR26"/>
    <mergeCell ref="BA19:BD20"/>
    <mergeCell ref="BG19:BJ20"/>
    <mergeCell ref="BM19:BP20"/>
    <mergeCell ref="AU25:AX26"/>
    <mergeCell ref="AU19:AX20"/>
    <mergeCell ref="AF34:AI35"/>
    <mergeCell ref="AC31:AF32"/>
    <mergeCell ref="AI31:AL32"/>
    <mergeCell ref="AO31:AR32"/>
    <mergeCell ref="AU31:AX32"/>
    <mergeCell ref="AL34:AO35"/>
    <mergeCell ref="AR34:AU35"/>
    <mergeCell ref="BS19:BV20"/>
    <mergeCell ref="BM31:BP32"/>
    <mergeCell ref="BV28:BY29"/>
    <mergeCell ref="BS31:BV32"/>
    <mergeCell ref="BY31:CB32"/>
    <mergeCell ref="BY25:CB26"/>
    <mergeCell ref="BJ22:BM23"/>
    <mergeCell ref="BP22:BS23"/>
    <mergeCell ref="BP28:BS29"/>
    <mergeCell ref="BA25:BD26"/>
    <mergeCell ref="BG25:BJ26"/>
    <mergeCell ref="BM25:BP26"/>
    <mergeCell ref="BS25:BV26"/>
    <mergeCell ref="AX28:BA29"/>
    <mergeCell ref="AL22:AO23"/>
    <mergeCell ref="AR22:AU23"/>
    <mergeCell ref="AX22:BA23"/>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Z34:AC35"/>
    <mergeCell ref="BJ40:BM41"/>
    <mergeCell ref="BP40:BS41"/>
    <mergeCell ref="BV40:BY41"/>
    <mergeCell ref="CB40:CE41"/>
    <mergeCell ref="CH40:CK41"/>
    <mergeCell ref="CN40:CQ41"/>
    <mergeCell ref="BY37:CB38"/>
    <mergeCell ref="CE37:CH38"/>
    <mergeCell ref="CK37:CN38"/>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CM47:CR47"/>
    <mergeCell ref="CS47:CX47"/>
    <mergeCell ref="F48:L48"/>
    <mergeCell ref="M48:R48"/>
    <mergeCell ref="S48:X48"/>
    <mergeCell ref="Y48:AD48"/>
    <mergeCell ref="AE48:AJ48"/>
    <mergeCell ref="AK48:AP48"/>
    <mergeCell ref="AQ48:AV48"/>
    <mergeCell ref="AW48:BB48"/>
    <mergeCell ref="BC47:BH47"/>
    <mergeCell ref="BI47:BN47"/>
    <mergeCell ref="BO47:BT47"/>
    <mergeCell ref="BU47:BZ47"/>
    <mergeCell ref="CA47:CF47"/>
    <mergeCell ref="CG47:CL47"/>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S49:CX55"/>
    <mergeCell ref="BI49:BN55"/>
    <mergeCell ref="BO49:BT55"/>
    <mergeCell ref="BU49:BZ55"/>
    <mergeCell ref="CA49:CF55"/>
    <mergeCell ref="F56:L56"/>
    <mergeCell ref="M56:R56"/>
    <mergeCell ref="S56:X56"/>
    <mergeCell ref="Y56:AD56"/>
    <mergeCell ref="AE56:AJ56"/>
    <mergeCell ref="AK49:AP55"/>
    <mergeCell ref="AQ49:AV55"/>
    <mergeCell ref="AW49:BB55"/>
    <mergeCell ref="BC49:BH55"/>
    <mergeCell ref="CG49:CL55"/>
    <mergeCell ref="CM49:CR55"/>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BU57:BZ57"/>
    <mergeCell ref="CA57:CF57"/>
    <mergeCell ref="CG57:CL57"/>
    <mergeCell ref="CM57:CR57"/>
    <mergeCell ref="CS57:CX57"/>
    <mergeCell ref="F58:L58"/>
    <mergeCell ref="M58:R58"/>
    <mergeCell ref="S58:X58"/>
    <mergeCell ref="Y58:AD58"/>
    <mergeCell ref="AE58:AJ58"/>
    <mergeCell ref="AK57:AP57"/>
    <mergeCell ref="AQ57:AV57"/>
    <mergeCell ref="AW57:BB57"/>
    <mergeCell ref="BC57:BH57"/>
    <mergeCell ref="BI57:BN57"/>
    <mergeCell ref="BO57:BT57"/>
    <mergeCell ref="BU58:BZ58"/>
    <mergeCell ref="CA58:CF58"/>
    <mergeCell ref="CG58:CL58"/>
    <mergeCell ref="CM58:CR58"/>
    <mergeCell ref="CS58:CX58"/>
    <mergeCell ref="F59:L59"/>
    <mergeCell ref="M59:R59"/>
    <mergeCell ref="S59:X59"/>
    <mergeCell ref="Y59:AD59"/>
    <mergeCell ref="AE59:AJ59"/>
    <mergeCell ref="AK58:AP58"/>
    <mergeCell ref="AQ58:AV58"/>
    <mergeCell ref="AW58:BB58"/>
    <mergeCell ref="BC58:BH58"/>
    <mergeCell ref="BI58:BN58"/>
    <mergeCell ref="BO58:BT58"/>
    <mergeCell ref="BU59:BZ59"/>
    <mergeCell ref="CA59:CF59"/>
    <mergeCell ref="CG59:CL59"/>
    <mergeCell ref="CM59:CR59"/>
    <mergeCell ref="CS59:CX59"/>
    <mergeCell ref="F60:L60"/>
    <mergeCell ref="M60:R60"/>
    <mergeCell ref="S60:X60"/>
    <mergeCell ref="Y60:AD60"/>
    <mergeCell ref="AE60:AJ60"/>
    <mergeCell ref="AK59:AP59"/>
    <mergeCell ref="AQ59:AV59"/>
    <mergeCell ref="AW59:BB59"/>
    <mergeCell ref="BC59:BH59"/>
    <mergeCell ref="BI59:BN59"/>
    <mergeCell ref="BO59:BT59"/>
    <mergeCell ref="BU60:BZ60"/>
    <mergeCell ref="CA60:CF60"/>
    <mergeCell ref="CG60:CL60"/>
    <mergeCell ref="CM60:CR60"/>
    <mergeCell ref="CS60:CX60"/>
    <mergeCell ref="F61:L61"/>
    <mergeCell ref="M61:R61"/>
    <mergeCell ref="S61:X61"/>
    <mergeCell ref="Y61:AD61"/>
    <mergeCell ref="AE61:AJ61"/>
    <mergeCell ref="AK60:AP60"/>
    <mergeCell ref="AQ60:AV60"/>
    <mergeCell ref="AW60:BB60"/>
    <mergeCell ref="BC60:BH60"/>
    <mergeCell ref="BI60:BN60"/>
    <mergeCell ref="BO60:BT60"/>
    <mergeCell ref="BU61:BZ61"/>
    <mergeCell ref="CA61:CF61"/>
    <mergeCell ref="CG61:CL61"/>
    <mergeCell ref="CM61:CR61"/>
    <mergeCell ref="CS61:CX61"/>
    <mergeCell ref="F62:L62"/>
    <mergeCell ref="M62:R62"/>
    <mergeCell ref="S62:X62"/>
    <mergeCell ref="Y62:AD62"/>
    <mergeCell ref="AE62:AJ62"/>
    <mergeCell ref="AK61:AP61"/>
    <mergeCell ref="AQ61:AV61"/>
    <mergeCell ref="AW61:BB61"/>
    <mergeCell ref="BC61:BH61"/>
    <mergeCell ref="BI61:BN61"/>
    <mergeCell ref="BO61:BT61"/>
    <mergeCell ref="BU62:BZ62"/>
    <mergeCell ref="CA62:CF62"/>
    <mergeCell ref="CG62:CL62"/>
    <mergeCell ref="CM62:CR62"/>
    <mergeCell ref="CS62:CX62"/>
    <mergeCell ref="F63:L63"/>
    <mergeCell ref="M63:R63"/>
    <mergeCell ref="S63:X63"/>
    <mergeCell ref="Y63:AD63"/>
    <mergeCell ref="AE63:AJ63"/>
    <mergeCell ref="AK62:AP62"/>
    <mergeCell ref="AQ62:AV62"/>
    <mergeCell ref="AW62:BB62"/>
    <mergeCell ref="BC62:BH62"/>
    <mergeCell ref="BI62:BN62"/>
    <mergeCell ref="BO62:BT62"/>
    <mergeCell ref="BU63:BZ63"/>
    <mergeCell ref="CA63:CF63"/>
    <mergeCell ref="CG63:CL63"/>
    <mergeCell ref="CM63:CR63"/>
    <mergeCell ref="CS63:CX63"/>
    <mergeCell ref="F64:L64"/>
    <mergeCell ref="M64:R64"/>
    <mergeCell ref="S64:X64"/>
    <mergeCell ref="Y64:AD64"/>
    <mergeCell ref="AE64:AJ64"/>
    <mergeCell ref="AK63:AP63"/>
    <mergeCell ref="AQ63:AV63"/>
    <mergeCell ref="AW63:BB63"/>
    <mergeCell ref="BC63:BH63"/>
    <mergeCell ref="BI63:BN63"/>
    <mergeCell ref="BO63:BT63"/>
    <mergeCell ref="BU64:BZ64"/>
    <mergeCell ref="CA64:CF64"/>
    <mergeCell ref="CG64:CL64"/>
    <mergeCell ref="CM64:CR64"/>
    <mergeCell ref="CS64:CX64"/>
    <mergeCell ref="F65:L65"/>
    <mergeCell ref="M65:R65"/>
    <mergeCell ref="S65:X65"/>
    <mergeCell ref="Y65:AD65"/>
    <mergeCell ref="AE65:AJ65"/>
    <mergeCell ref="AK64:AP64"/>
    <mergeCell ref="AQ64:AV64"/>
    <mergeCell ref="AW64:BB64"/>
    <mergeCell ref="BC64:BH64"/>
    <mergeCell ref="BI64:BN64"/>
    <mergeCell ref="BO64:BT64"/>
    <mergeCell ref="BU65:BZ65"/>
    <mergeCell ref="CA65:CF65"/>
    <mergeCell ref="CG65:CL65"/>
    <mergeCell ref="CM65:CR65"/>
    <mergeCell ref="CS65:CX65"/>
    <mergeCell ref="F66:L66"/>
    <mergeCell ref="M66:R66"/>
    <mergeCell ref="S66:X66"/>
    <mergeCell ref="Y66:AD66"/>
    <mergeCell ref="AE66:AJ66"/>
    <mergeCell ref="AK65:AP65"/>
    <mergeCell ref="AQ65:AV65"/>
    <mergeCell ref="AW65:BB65"/>
    <mergeCell ref="BC65:BH65"/>
    <mergeCell ref="BI65:BN65"/>
    <mergeCell ref="BO65:BT65"/>
    <mergeCell ref="BU66:BZ66"/>
    <mergeCell ref="CA66:CF66"/>
    <mergeCell ref="CG66:CL66"/>
    <mergeCell ref="CM66:CR66"/>
    <mergeCell ref="CS66:CX66"/>
    <mergeCell ref="F67:L67"/>
    <mergeCell ref="M67:R67"/>
    <mergeCell ref="S67:X67"/>
    <mergeCell ref="Y67:AD67"/>
    <mergeCell ref="AE67:AJ67"/>
    <mergeCell ref="AK66:AP66"/>
    <mergeCell ref="AQ66:AV66"/>
    <mergeCell ref="AW66:BB66"/>
    <mergeCell ref="BC66:BH66"/>
    <mergeCell ref="BI66:BN66"/>
    <mergeCell ref="BO66:BT66"/>
    <mergeCell ref="BU67:BZ67"/>
    <mergeCell ref="CA67:CF67"/>
    <mergeCell ref="CG67:CL67"/>
    <mergeCell ref="CM67:CR67"/>
    <mergeCell ref="CS67:CX67"/>
    <mergeCell ref="F68:L68"/>
    <mergeCell ref="M68:R68"/>
    <mergeCell ref="S68:X68"/>
    <mergeCell ref="Y68:AD68"/>
    <mergeCell ref="AE68:AJ68"/>
    <mergeCell ref="AK67:AP67"/>
    <mergeCell ref="AQ67:AV67"/>
    <mergeCell ref="AW67:BB67"/>
    <mergeCell ref="BC67:BH67"/>
    <mergeCell ref="BI67:BN67"/>
    <mergeCell ref="BO67:BT67"/>
    <mergeCell ref="BU68:BZ68"/>
    <mergeCell ref="CA68:CF68"/>
    <mergeCell ref="CG68:CL68"/>
    <mergeCell ref="CM68:CR68"/>
    <mergeCell ref="CS68:CX68"/>
    <mergeCell ref="F69:L69"/>
    <mergeCell ref="M69:R69"/>
    <mergeCell ref="S69:X69"/>
    <mergeCell ref="Y69:AD69"/>
    <mergeCell ref="AE69:AJ69"/>
    <mergeCell ref="AK68:AP68"/>
    <mergeCell ref="AQ68:AV68"/>
    <mergeCell ref="AW68:BB68"/>
    <mergeCell ref="BC68:BH68"/>
    <mergeCell ref="BI68:BN68"/>
    <mergeCell ref="BO68:BT68"/>
    <mergeCell ref="BU69:BZ69"/>
    <mergeCell ref="CA69:CF69"/>
    <mergeCell ref="CG69:CL69"/>
    <mergeCell ref="CM69:CR69"/>
    <mergeCell ref="CS69:CX69"/>
    <mergeCell ref="F70:L70"/>
    <mergeCell ref="M70:R70"/>
    <mergeCell ref="S70:X70"/>
    <mergeCell ref="Y70:AD70"/>
    <mergeCell ref="AE70:AJ70"/>
    <mergeCell ref="AK69:AP69"/>
    <mergeCell ref="AQ69:AV69"/>
    <mergeCell ref="AW69:BB69"/>
    <mergeCell ref="BC69:BH69"/>
    <mergeCell ref="BI69:BN69"/>
    <mergeCell ref="BO69:BT69"/>
    <mergeCell ref="BU70:BZ70"/>
    <mergeCell ref="CA70:CF70"/>
    <mergeCell ref="CG70:CL70"/>
    <mergeCell ref="CM70:CR70"/>
    <mergeCell ref="CS70:CX70"/>
    <mergeCell ref="F71:L71"/>
    <mergeCell ref="M71:R71"/>
    <mergeCell ref="S71:X71"/>
    <mergeCell ref="Y71:AD71"/>
    <mergeCell ref="AE71:AJ71"/>
    <mergeCell ref="AK70:AP70"/>
    <mergeCell ref="AQ70:AV70"/>
    <mergeCell ref="AW70:BB70"/>
    <mergeCell ref="BC70:BH70"/>
    <mergeCell ref="BI70:BN70"/>
    <mergeCell ref="BO70:BT70"/>
    <mergeCell ref="BU71:BZ71"/>
    <mergeCell ref="CA71:CF71"/>
    <mergeCell ref="CG71:CL71"/>
    <mergeCell ref="CM71:CR71"/>
    <mergeCell ref="CS71:CX71"/>
    <mergeCell ref="F72:L72"/>
    <mergeCell ref="M72:R72"/>
    <mergeCell ref="S72:X72"/>
    <mergeCell ref="Y72:AD72"/>
    <mergeCell ref="AE72:AJ72"/>
    <mergeCell ref="AK71:AP71"/>
    <mergeCell ref="AQ71:AV71"/>
    <mergeCell ref="AW71:BB71"/>
    <mergeCell ref="BC71:BH71"/>
    <mergeCell ref="BI71:BN71"/>
    <mergeCell ref="BO71:BT71"/>
    <mergeCell ref="BU72:BZ72"/>
    <mergeCell ref="CA72:CF72"/>
    <mergeCell ref="CG72:CL72"/>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3:BZ73"/>
    <mergeCell ref="CA73:CF73"/>
    <mergeCell ref="CG73:CL73"/>
    <mergeCell ref="CM73:CR73"/>
    <mergeCell ref="CS73:CX73"/>
    <mergeCell ref="F74:L74"/>
    <mergeCell ref="M74:R74"/>
    <mergeCell ref="S74:X74"/>
    <mergeCell ref="Y74:AD74"/>
    <mergeCell ref="AE74:AJ74"/>
    <mergeCell ref="AK73:AP73"/>
    <mergeCell ref="AQ73:AV73"/>
    <mergeCell ref="AW73:BB73"/>
    <mergeCell ref="BC73:BH73"/>
    <mergeCell ref="BI73:BN73"/>
    <mergeCell ref="BO73:BT73"/>
    <mergeCell ref="BU74:BZ74"/>
    <mergeCell ref="CA74:CF74"/>
    <mergeCell ref="CG74:CL74"/>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5:BZ75"/>
    <mergeCell ref="CA75:CF75"/>
    <mergeCell ref="CG75:CL75"/>
    <mergeCell ref="CM75:CR75"/>
    <mergeCell ref="CS75:CX75"/>
    <mergeCell ref="F76:L76"/>
    <mergeCell ref="AK75:AP75"/>
    <mergeCell ref="AQ75:AV75"/>
    <mergeCell ref="AW75:BB75"/>
    <mergeCell ref="BC75:BH75"/>
    <mergeCell ref="BI75:BN75"/>
    <mergeCell ref="BO75:BT75"/>
    <mergeCell ref="F77:L77"/>
    <mergeCell ref="D78:CX78"/>
    <mergeCell ref="F79:L79"/>
    <mergeCell ref="M79:R79"/>
    <mergeCell ref="S79:X79"/>
    <mergeCell ref="Y79:AD79"/>
    <mergeCell ref="AE79:AJ79"/>
    <mergeCell ref="AK79:AP79"/>
    <mergeCell ref="AQ79:AV79"/>
    <mergeCell ref="AW79:BB79"/>
    <mergeCell ref="CM79:CR79"/>
    <mergeCell ref="CS79:CX79"/>
    <mergeCell ref="F80:L80"/>
    <mergeCell ref="M80:R80"/>
    <mergeCell ref="S80:X80"/>
    <mergeCell ref="Y80:AD80"/>
    <mergeCell ref="AE80:AJ80"/>
    <mergeCell ref="AK80:AP80"/>
    <mergeCell ref="AQ80:AV80"/>
    <mergeCell ref="AW80:BB80"/>
    <mergeCell ref="BC79:BH79"/>
    <mergeCell ref="BI79:BN79"/>
    <mergeCell ref="BO79:BT79"/>
    <mergeCell ref="BU79:BZ79"/>
    <mergeCell ref="CA79:CF79"/>
    <mergeCell ref="CG79:CL79"/>
    <mergeCell ref="CM80:CR80"/>
    <mergeCell ref="CS80:CX80"/>
    <mergeCell ref="F81:L81"/>
    <mergeCell ref="M81:R81"/>
    <mergeCell ref="S81:X81"/>
    <mergeCell ref="Y81:AD81"/>
    <mergeCell ref="AE81:AJ81"/>
    <mergeCell ref="AK81:AP81"/>
    <mergeCell ref="AQ81:AV81"/>
    <mergeCell ref="AW81:BB81"/>
    <mergeCell ref="BC80:BH80"/>
    <mergeCell ref="BI80:BN80"/>
    <mergeCell ref="BO80:BT80"/>
    <mergeCell ref="BU80:BZ80"/>
    <mergeCell ref="CA80:CF80"/>
    <mergeCell ref="CG80:CL80"/>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2:CR82"/>
    <mergeCell ref="CS82:CX82"/>
    <mergeCell ref="F83:L83"/>
    <mergeCell ref="M83:R83"/>
    <mergeCell ref="S83:X83"/>
    <mergeCell ref="Y83:AD83"/>
    <mergeCell ref="AE83:AJ83"/>
    <mergeCell ref="AK83:AP83"/>
    <mergeCell ref="AQ83:AV83"/>
    <mergeCell ref="AW83:BB83"/>
    <mergeCell ref="BC82:BH82"/>
    <mergeCell ref="BI82:BN82"/>
    <mergeCell ref="BO82:BT82"/>
    <mergeCell ref="BU82:BZ82"/>
    <mergeCell ref="CA82:CF82"/>
    <mergeCell ref="CG82:CL82"/>
    <mergeCell ref="CM83:CR83"/>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4:CR84"/>
    <mergeCell ref="CS84:CX84"/>
    <mergeCell ref="F85:L85"/>
    <mergeCell ref="M85:R85"/>
    <mergeCell ref="S85:X85"/>
    <mergeCell ref="Y85:AD85"/>
    <mergeCell ref="AE85:AJ85"/>
    <mergeCell ref="AK85:AP85"/>
    <mergeCell ref="AQ85:AV85"/>
    <mergeCell ref="AW85:BB85"/>
    <mergeCell ref="BC84:BH84"/>
    <mergeCell ref="BI84:BN84"/>
    <mergeCell ref="BO84:BT84"/>
    <mergeCell ref="BU84:BZ84"/>
    <mergeCell ref="CA84:CF84"/>
    <mergeCell ref="CG84:CL84"/>
    <mergeCell ref="CM85:CR85"/>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6:CR86"/>
    <mergeCell ref="CS86:CX86"/>
    <mergeCell ref="F87:L87"/>
    <mergeCell ref="M87:R87"/>
    <mergeCell ref="S87:X87"/>
    <mergeCell ref="Y87:AD87"/>
    <mergeCell ref="AE87:AJ87"/>
    <mergeCell ref="AK87:AP87"/>
    <mergeCell ref="AQ87:AV87"/>
    <mergeCell ref="AW87:BB87"/>
    <mergeCell ref="BC86:BH86"/>
    <mergeCell ref="BI86:BN86"/>
    <mergeCell ref="BO86:BT86"/>
    <mergeCell ref="BU86:BZ86"/>
    <mergeCell ref="CA86:CF86"/>
    <mergeCell ref="CG86:CL86"/>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8:CR88"/>
    <mergeCell ref="CS88:CX88"/>
    <mergeCell ref="F89:L89"/>
    <mergeCell ref="M89:R89"/>
    <mergeCell ref="S89:X89"/>
    <mergeCell ref="Y89:AD89"/>
    <mergeCell ref="AE89:AJ89"/>
    <mergeCell ref="AK89:AP89"/>
    <mergeCell ref="AQ89:AV89"/>
    <mergeCell ref="AW89:BB89"/>
    <mergeCell ref="BC88:BH88"/>
    <mergeCell ref="BI88:BN88"/>
    <mergeCell ref="BO88:BT88"/>
    <mergeCell ref="BU88:BZ88"/>
    <mergeCell ref="CA88:CF88"/>
    <mergeCell ref="CG88:CL88"/>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90:CR90"/>
    <mergeCell ref="CS90:CX90"/>
    <mergeCell ref="F91:L91"/>
    <mergeCell ref="M91:R91"/>
    <mergeCell ref="S91:X91"/>
    <mergeCell ref="Y91:AD91"/>
    <mergeCell ref="AE91:AJ91"/>
    <mergeCell ref="AK91:AP91"/>
    <mergeCell ref="AQ91:AV91"/>
    <mergeCell ref="AW91:BB91"/>
    <mergeCell ref="BC90:BH90"/>
    <mergeCell ref="BI90:BN90"/>
    <mergeCell ref="BO90:BT90"/>
    <mergeCell ref="BU90:BZ90"/>
    <mergeCell ref="CA90:CF90"/>
    <mergeCell ref="CG90:CL90"/>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BO92:BT92"/>
    <mergeCell ref="CG92:CL92"/>
    <mergeCell ref="CM92:CR92"/>
    <mergeCell ref="BU92:BZ92"/>
    <mergeCell ref="CA92:CF92"/>
    <mergeCell ref="CS93:CX93"/>
    <mergeCell ref="BC92:BH92"/>
    <mergeCell ref="CS92:CX92"/>
    <mergeCell ref="F93:L93"/>
    <mergeCell ref="M93:R93"/>
    <mergeCell ref="S93:X93"/>
    <mergeCell ref="Y93:AD93"/>
    <mergeCell ref="AE93:AJ93"/>
    <mergeCell ref="AK93:AP93"/>
    <mergeCell ref="AQ93:AV93"/>
    <mergeCell ref="BI92:BN92"/>
    <mergeCell ref="F94:L94"/>
    <mergeCell ref="BU93:BZ93"/>
    <mergeCell ref="CA93:CF93"/>
    <mergeCell ref="CG93:CL93"/>
    <mergeCell ref="CM93:CR93"/>
    <mergeCell ref="AW93:BB93"/>
    <mergeCell ref="BC93:BH93"/>
    <mergeCell ref="BI93:BN93"/>
    <mergeCell ref="BO93:BT93"/>
    <mergeCell ref="F116:L116"/>
    <mergeCell ref="F117:L117"/>
    <mergeCell ref="F118:L118"/>
    <mergeCell ref="F119:L119"/>
    <mergeCell ref="F120:L120"/>
    <mergeCell ref="F121:L121"/>
    <mergeCell ref="F110:L110"/>
    <mergeCell ref="F111:L111"/>
    <mergeCell ref="F112:L112"/>
    <mergeCell ref="F113:L113"/>
    <mergeCell ref="F114:L114"/>
    <mergeCell ref="F115:L115"/>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88:L188"/>
    <mergeCell ref="F189:L189"/>
    <mergeCell ref="F190:L190"/>
    <mergeCell ref="F191:L191"/>
    <mergeCell ref="F192:L192"/>
    <mergeCell ref="F193:L193"/>
    <mergeCell ref="F182:L182"/>
    <mergeCell ref="F183:L183"/>
    <mergeCell ref="F184:L184"/>
    <mergeCell ref="F185:L185"/>
    <mergeCell ref="F186:L186"/>
    <mergeCell ref="F187:L187"/>
    <mergeCell ref="F200:L200"/>
    <mergeCell ref="F201:L201"/>
    <mergeCell ref="F202:L202"/>
    <mergeCell ref="F203:L203"/>
    <mergeCell ref="F204:L204"/>
    <mergeCell ref="F205:L205"/>
    <mergeCell ref="F194:L194"/>
    <mergeCell ref="F195:L195"/>
    <mergeCell ref="F196:L196"/>
    <mergeCell ref="F197:L197"/>
    <mergeCell ref="F198:L198"/>
    <mergeCell ref="F199:L199"/>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75:L275"/>
    <mergeCell ref="F276:L276"/>
    <mergeCell ref="F277:L277"/>
    <mergeCell ref="F266:L266"/>
    <mergeCell ref="F267:L267"/>
    <mergeCell ref="F268:L268"/>
    <mergeCell ref="F269:L269"/>
    <mergeCell ref="F270:L270"/>
    <mergeCell ref="F271:L271"/>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304:L304"/>
    <mergeCell ref="F297:L297"/>
    <mergeCell ref="F298:L298"/>
    <mergeCell ref="D26:J27"/>
    <mergeCell ref="D29:J30"/>
    <mergeCell ref="D32:J33"/>
    <mergeCell ref="F305:L305"/>
    <mergeCell ref="F306:L306"/>
    <mergeCell ref="F307:L307"/>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BD4:BG5"/>
    <mergeCell ref="AX10:BA11"/>
    <mergeCell ref="BD10:BG11"/>
    <mergeCell ref="BA7:BD8"/>
    <mergeCell ref="BG7:BJ8"/>
    <mergeCell ref="AU13:AX14"/>
    <mergeCell ref="BA13:BD14"/>
    <mergeCell ref="BG13:BJ14"/>
    <mergeCell ref="D20:J21"/>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CB28:CE29"/>
    <mergeCell ref="CE31:CH32"/>
    <mergeCell ref="BD22:BG23"/>
    <mergeCell ref="BD28:BG29"/>
  </mergeCells>
  <phoneticPr fontId="1" type="noConversion"/>
  <conditionalFormatting sqref="M73 S73 Y73 AE73 AK73 AQ73 AW73 BC73 BI73 BO73 BU73 CA73 CG73 CM73 CS73">
    <cfRule type="expression" dxfId="22" priority="1" stopIfTrue="1">
      <formula>AND(NOT(ISBLANK(M$49)), M$73 &lt;=0)</formula>
    </cfRule>
    <cfRule type="cellIs" dxfId="21" priority="2" stopIfTrue="1" operator="equal">
      <formula>1</formula>
    </cfRule>
  </conditionalFormatting>
  <conditionalFormatting sqref="C56:C70">
    <cfRule type="expression" dxfId="20" priority="3" stopIfTrue="1">
      <formula>AND($F56&lt;&gt;"", $C56&lt;=0)</formula>
    </cfRule>
    <cfRule type="cellIs" dxfId="19" priority="4" stopIfTrue="1" operator="equal">
      <formula>1</formula>
    </cfRule>
  </conditionalFormatting>
  <conditionalFormatting sqref="M76:CX77 O94:CX316 M94:N94 M110:N316">
    <cfRule type="expression" dxfId="18" priority="5" stopIfTrue="1">
      <formula>AND(ISNUMBER(#REF!), ISNUMBER(#REF!))</formula>
    </cfRule>
  </conditionalFormatting>
  <conditionalFormatting sqref="M74:CX74">
    <cfRule type="expression" dxfId="17" priority="6" stopIfTrue="1">
      <formula>ISNUMBER(#REF!)</formula>
    </cfRule>
  </conditionalFormatting>
  <conditionalFormatting sqref="BU71:BU72 CA71:CA72 CG71:CG72 BO71:BO72 AW71:AW72 BC71:BC72 BI71:BI72 AQ71:AQ72 Y71:Y72 AE71:AE72 AK71:AK72 M71:S72 CS71:CS72 CM71:CM72">
    <cfRule type="expression" dxfId="16" priority="7" stopIfTrue="1">
      <formula>ISNUMBER(#REF!)</formula>
    </cfRule>
  </conditionalFormatting>
  <conditionalFormatting sqref="F76:L77 F94:L94 F110:L316">
    <cfRule type="expression" dxfId="15" priority="8" stopIfTrue="1">
      <formula>ISNUMBER(#REF!)</formula>
    </cfRule>
  </conditionalFormatting>
  <conditionalFormatting sqref="D76:E77 B76:C78 B94:D316 E94 E110:E316">
    <cfRule type="expression" dxfId="14" priority="9" stopIfTrue="1">
      <formula>ISNUMBER(#REF!)</formula>
    </cfRule>
    <cfRule type="expression" dxfId="13" priority="10" stopIfTrue="1">
      <formula>NOT(ISNUMBER(#REF!))</formula>
    </cfRule>
  </conditionalFormatting>
  <conditionalFormatting sqref="M75:CX75">
    <cfRule type="expression" dxfId="12"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tabSelected="1" topLeftCell="A56" zoomScaleNormal="100" zoomScaleSheetLayoutView="63" workbookViewId="0">
      <selection activeCell="AK72" sqref="AK72:AP72"/>
    </sheetView>
  </sheetViews>
  <sheetFormatPr baseColWidth="10"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46</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32</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47</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28</v>
      </c>
      <c r="CZ5" s="200" t="s">
        <v>37</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48</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27</v>
      </c>
      <c r="CZ8" s="200" t="s">
        <v>38</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49</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39</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29</v>
      </c>
      <c r="CZ14" s="200" t="s">
        <v>35</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26</v>
      </c>
      <c r="CZ17" s="200" t="s">
        <v>34</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25</v>
      </c>
      <c r="CZ20" s="200" t="s">
        <v>33</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36</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40</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41</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42</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t="s">
        <v>29</v>
      </c>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20</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23</v>
      </c>
      <c r="G48" s="225"/>
      <c r="H48" s="225"/>
      <c r="I48" s="225"/>
      <c r="J48" s="225"/>
      <c r="K48" s="225"/>
      <c r="L48" s="192"/>
      <c r="M48" s="161" t="s">
        <v>0</v>
      </c>
      <c r="N48" s="162"/>
      <c r="O48" s="162"/>
      <c r="P48" s="162"/>
      <c r="Q48" s="162"/>
      <c r="R48" s="163"/>
      <c r="S48" s="161" t="s">
        <v>0</v>
      </c>
      <c r="T48" s="162"/>
      <c r="U48" s="162"/>
      <c r="V48" s="162"/>
      <c r="W48" s="162"/>
      <c r="X48" s="163"/>
      <c r="Y48" s="161" t="s">
        <v>0</v>
      </c>
      <c r="Z48" s="162"/>
      <c r="AA48" s="162"/>
      <c r="AB48" s="162"/>
      <c r="AC48" s="162"/>
      <c r="AD48" s="163"/>
      <c r="AE48" s="161" t="s">
        <v>0</v>
      </c>
      <c r="AF48" s="162"/>
      <c r="AG48" s="162"/>
      <c r="AH48" s="162"/>
      <c r="AI48" s="162"/>
      <c r="AJ48" s="163"/>
      <c r="AK48" s="161"/>
      <c r="AL48" s="162"/>
      <c r="AM48" s="162"/>
      <c r="AN48" s="162"/>
      <c r="AO48" s="162"/>
      <c r="AP48" s="163"/>
      <c r="AQ48" s="161"/>
      <c r="AR48" s="162"/>
      <c r="AS48" s="162"/>
      <c r="AT48" s="162"/>
      <c r="AU48" s="162"/>
      <c r="AV48" s="163"/>
      <c r="AW48" s="161"/>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19</v>
      </c>
      <c r="C49" s="153" t="s">
        <v>30</v>
      </c>
      <c r="D49" s="193" t="s">
        <v>2</v>
      </c>
      <c r="E49" s="193" t="s">
        <v>10</v>
      </c>
      <c r="F49" s="95"/>
      <c r="G49" s="96"/>
      <c r="H49" s="96"/>
      <c r="I49" s="96"/>
      <c r="J49" s="96"/>
      <c r="K49" s="96"/>
      <c r="L49" s="97"/>
      <c r="M49" s="167" t="s">
        <v>89</v>
      </c>
      <c r="N49" s="168"/>
      <c r="O49" s="168"/>
      <c r="P49" s="168"/>
      <c r="Q49" s="168"/>
      <c r="R49" s="169"/>
      <c r="S49" s="167" t="s">
        <v>90</v>
      </c>
      <c r="T49" s="168"/>
      <c r="U49" s="168"/>
      <c r="V49" s="168"/>
      <c r="W49" s="168"/>
      <c r="X49" s="169"/>
      <c r="Y49" s="167" t="s">
        <v>91</v>
      </c>
      <c r="Z49" s="168"/>
      <c r="AA49" s="168"/>
      <c r="AB49" s="168"/>
      <c r="AC49" s="168"/>
      <c r="AD49" s="169"/>
      <c r="AE49" s="167" t="s">
        <v>92</v>
      </c>
      <c r="AF49" s="168"/>
      <c r="AG49" s="168"/>
      <c r="AH49" s="168"/>
      <c r="AI49" s="168"/>
      <c r="AJ49" s="169"/>
      <c r="AK49" s="167" t="s">
        <v>117</v>
      </c>
      <c r="AL49" s="168"/>
      <c r="AM49" s="168"/>
      <c r="AN49" s="168"/>
      <c r="AO49" s="168"/>
      <c r="AP49" s="169"/>
      <c r="AQ49" s="167"/>
      <c r="AR49" s="168"/>
      <c r="AS49" s="168"/>
      <c r="AT49" s="168"/>
      <c r="AU49" s="168"/>
      <c r="AV49" s="169"/>
      <c r="AW49" s="167"/>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54</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53</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9</v>
      </c>
      <c r="D56" s="39">
        <f t="shared" ref="D56:D70" si="1">IF(ISNUMBER($E56), ($E56/SUM($E$56:$E$70))*100, "")</f>
        <v>39.473551546577369</v>
      </c>
      <c r="E56" s="112">
        <f>IF('House of Quality 3'!$M$74&lt;&gt;0, 'House of Quality 3'!$M$74,"")</f>
        <v>673.76767055931145</v>
      </c>
      <c r="F56" s="231" t="str">
        <f>IF('House of Quality 3'!$M$49&lt;&gt;"", 'House of Quality 3'!$M$49,"")</f>
        <v>diseño CAD</v>
      </c>
      <c r="G56" s="232"/>
      <c r="H56" s="232"/>
      <c r="I56" s="232"/>
      <c r="J56" s="232"/>
      <c r="K56" s="232"/>
      <c r="L56" s="233"/>
      <c r="M56" s="150" t="s">
        <v>28</v>
      </c>
      <c r="N56" s="151"/>
      <c r="O56" s="151"/>
      <c r="P56" s="151"/>
      <c r="Q56" s="151"/>
      <c r="R56" s="152"/>
      <c r="S56" s="150"/>
      <c r="T56" s="151"/>
      <c r="U56" s="151"/>
      <c r="V56" s="151"/>
      <c r="W56" s="151"/>
      <c r="X56" s="152"/>
      <c r="Y56" s="150" t="s">
        <v>0</v>
      </c>
      <c r="Z56" s="151"/>
      <c r="AA56" s="151"/>
      <c r="AB56" s="151"/>
      <c r="AC56" s="151"/>
      <c r="AD56" s="152"/>
      <c r="AE56" s="150"/>
      <c r="AF56" s="151"/>
      <c r="AG56" s="151"/>
      <c r="AH56" s="151"/>
      <c r="AI56" s="151"/>
      <c r="AJ56" s="152"/>
      <c r="AK56" s="150" t="s">
        <v>28</v>
      </c>
      <c r="AL56" s="151"/>
      <c r="AM56" s="151"/>
      <c r="AN56" s="151"/>
      <c r="AO56" s="151"/>
      <c r="AP56" s="152"/>
      <c r="AQ56" s="150"/>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9</v>
      </c>
      <c r="D57" s="39">
        <f t="shared" si="1"/>
        <v>2.0222534298368804</v>
      </c>
      <c r="E57" s="112">
        <f>IF('House of Quality 3'!$S$74&lt;&gt;0, 'House of Quality 3'!$S$74,"")</f>
        <v>34.517516902274117</v>
      </c>
      <c r="F57" s="231" t="str">
        <f>IF('House of Quality 3'!$S$49&lt;&gt;"", 'House of Quality 3'!$S$49,"")</f>
        <v>sofware de diseño electrónico</v>
      </c>
      <c r="G57" s="232"/>
      <c r="H57" s="232"/>
      <c r="I57" s="232"/>
      <c r="J57" s="232"/>
      <c r="K57" s="232"/>
      <c r="L57" s="233"/>
      <c r="M57" s="150"/>
      <c r="N57" s="151"/>
      <c r="O57" s="151"/>
      <c r="P57" s="151"/>
      <c r="Q57" s="151"/>
      <c r="R57" s="152"/>
      <c r="S57" s="150" t="s">
        <v>28</v>
      </c>
      <c r="T57" s="151"/>
      <c r="U57" s="151"/>
      <c r="V57" s="151"/>
      <c r="W57" s="151"/>
      <c r="X57" s="152"/>
      <c r="Y57" s="150" t="s">
        <v>0</v>
      </c>
      <c r="Z57" s="151"/>
      <c r="AA57" s="151"/>
      <c r="AB57" s="151"/>
      <c r="AC57" s="151"/>
      <c r="AD57" s="152"/>
      <c r="AE57" s="150"/>
      <c r="AF57" s="151"/>
      <c r="AG57" s="151"/>
      <c r="AH57" s="151"/>
      <c r="AI57" s="151"/>
      <c r="AJ57" s="152"/>
      <c r="AK57" s="150" t="s">
        <v>28</v>
      </c>
      <c r="AL57" s="151"/>
      <c r="AM57" s="151"/>
      <c r="AN57" s="151"/>
      <c r="AO57" s="151"/>
      <c r="AP57" s="152"/>
      <c r="AQ57" s="150"/>
      <c r="AR57" s="151"/>
      <c r="AS57" s="151"/>
      <c r="AT57" s="151"/>
      <c r="AU57" s="151"/>
      <c r="AV57" s="152"/>
      <c r="AW57" s="150"/>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1</v>
      </c>
      <c r="D58" s="39">
        <f t="shared" si="1"/>
        <v>23.005293291563145</v>
      </c>
      <c r="E58" s="112">
        <f>IF('House of Quality 3'!$Y$74&lt;&gt;0, 'House of Quality 3'!$Y$74,"")</f>
        <v>392.67363245236629</v>
      </c>
      <c r="F58" s="231" t="str">
        <f>IF('House of Quality 3'!$Y$49&lt;&gt;"", 'House of Quality 3'!$Y$49,"")</f>
        <v>cnc</v>
      </c>
      <c r="G58" s="232"/>
      <c r="H58" s="232"/>
      <c r="I58" s="232"/>
      <c r="J58" s="232"/>
      <c r="K58" s="232"/>
      <c r="L58" s="233"/>
      <c r="M58" s="150"/>
      <c r="N58" s="151"/>
      <c r="O58" s="151"/>
      <c r="P58" s="151"/>
      <c r="Q58" s="151"/>
      <c r="R58" s="152"/>
      <c r="S58" s="150"/>
      <c r="T58" s="151"/>
      <c r="U58" s="151"/>
      <c r="V58" s="151"/>
      <c r="W58" s="151"/>
      <c r="X58" s="152"/>
      <c r="Y58" s="150" t="s">
        <v>0</v>
      </c>
      <c r="Z58" s="151"/>
      <c r="AA58" s="151"/>
      <c r="AB58" s="151"/>
      <c r="AC58" s="151"/>
      <c r="AD58" s="152"/>
      <c r="AE58" s="150" t="s">
        <v>0</v>
      </c>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3</v>
      </c>
      <c r="D59" s="39">
        <f t="shared" si="1"/>
        <v>23.005293291563145</v>
      </c>
      <c r="E59" s="112">
        <f>IF('House of Quality 3'!$AE$74&lt;&gt;0, 'House of Quality 3'!$AE$74,"")</f>
        <v>392.67363245236629</v>
      </c>
      <c r="F59" s="231" t="str">
        <f>IF('House of Quality 3'!$AE$49&lt;&gt;"", 'House of Quality 3'!$AE$49,"")</f>
        <v>Impersora 3D</v>
      </c>
      <c r="G59" s="232"/>
      <c r="H59" s="232"/>
      <c r="I59" s="232"/>
      <c r="J59" s="232"/>
      <c r="K59" s="232"/>
      <c r="L59" s="233"/>
      <c r="M59" s="150"/>
      <c r="N59" s="151"/>
      <c r="O59" s="151"/>
      <c r="P59" s="151"/>
      <c r="Q59" s="151"/>
      <c r="R59" s="152"/>
      <c r="S59" s="150"/>
      <c r="T59" s="151"/>
      <c r="U59" s="151"/>
      <c r="V59" s="151"/>
      <c r="W59" s="151"/>
      <c r="X59" s="152"/>
      <c r="Y59" s="150" t="s">
        <v>27</v>
      </c>
      <c r="Z59" s="151"/>
      <c r="AA59" s="151"/>
      <c r="AB59" s="151"/>
      <c r="AC59" s="151"/>
      <c r="AD59" s="152"/>
      <c r="AE59" s="150" t="s">
        <v>0</v>
      </c>
      <c r="AF59" s="151"/>
      <c r="AG59" s="151"/>
      <c r="AH59" s="151"/>
      <c r="AI59" s="151"/>
      <c r="AJ59" s="152"/>
      <c r="AK59" s="150"/>
      <c r="AL59" s="151"/>
      <c r="AM59" s="151"/>
      <c r="AN59" s="151"/>
      <c r="AO59" s="151"/>
      <c r="AP59" s="152"/>
      <c r="AQ59" s="150"/>
      <c r="AR59" s="151"/>
      <c r="AS59" s="151"/>
      <c r="AT59" s="151"/>
      <c r="AU59" s="151"/>
      <c r="AV59" s="152"/>
      <c r="AW59" s="150"/>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3</v>
      </c>
      <c r="D60" s="39">
        <f t="shared" si="1"/>
        <v>7.4977494508660119</v>
      </c>
      <c r="E60" s="112">
        <f>IF('House of Quality 3'!$AK$74&lt;&gt;0, 'House of Quality 3'!$AK$74,"")</f>
        <v>127.97787338660108</v>
      </c>
      <c r="F60" s="231" t="str">
        <f>IF('House of Quality 3'!$AK$49&lt;&gt;"", 'House of Quality 3'!$AK$49,"")</f>
        <v>Servomotores</v>
      </c>
      <c r="G60" s="232"/>
      <c r="H60" s="232"/>
      <c r="I60" s="232"/>
      <c r="J60" s="232"/>
      <c r="K60" s="232"/>
      <c r="L60" s="233"/>
      <c r="M60" s="150" t="s">
        <v>0</v>
      </c>
      <c r="N60" s="151"/>
      <c r="O60" s="151"/>
      <c r="P60" s="151"/>
      <c r="Q60" s="151"/>
      <c r="R60" s="152"/>
      <c r="S60" s="150"/>
      <c r="T60" s="151"/>
      <c r="U60" s="151"/>
      <c r="V60" s="151"/>
      <c r="W60" s="151"/>
      <c r="X60" s="152"/>
      <c r="Y60" s="150" t="s">
        <v>27</v>
      </c>
      <c r="Z60" s="151"/>
      <c r="AA60" s="151"/>
      <c r="AB60" s="151"/>
      <c r="AC60" s="151"/>
      <c r="AD60" s="152"/>
      <c r="AE60" s="150" t="s">
        <v>27</v>
      </c>
      <c r="AF60" s="151"/>
      <c r="AG60" s="151"/>
      <c r="AH60" s="151"/>
      <c r="AI60" s="151"/>
      <c r="AJ60" s="152"/>
      <c r="AK60" s="150" t="s">
        <v>0</v>
      </c>
      <c r="AL60" s="151"/>
      <c r="AM60" s="151"/>
      <c r="AN60" s="151"/>
      <c r="AO60" s="151"/>
      <c r="AP60" s="152"/>
      <c r="AQ60" s="150"/>
      <c r="AR60" s="151"/>
      <c r="AS60" s="151"/>
      <c r="AT60" s="151"/>
      <c r="AU60" s="151"/>
      <c r="AV60" s="152"/>
      <c r="AW60" s="150"/>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9</v>
      </c>
      <c r="D61" s="39">
        <f t="shared" si="1"/>
        <v>4.9958589895934615</v>
      </c>
      <c r="E61" s="112">
        <f>IF('House of Quality 3'!$AQ$74&lt;&gt;0, 'House of Quality 3'!$AQ$74,"")</f>
        <v>85.273509526736319</v>
      </c>
      <c r="F61" s="231" t="str">
        <f>IF('House of Quality 3'!$AQ$49&lt;&gt;"", 'House of Quality 3'!$AQ$49,"")</f>
        <v>compras en línea</v>
      </c>
      <c r="G61" s="232"/>
      <c r="H61" s="232"/>
      <c r="I61" s="232"/>
      <c r="J61" s="232"/>
      <c r="K61" s="232"/>
      <c r="L61" s="233"/>
      <c r="M61" s="150" t="s">
        <v>0</v>
      </c>
      <c r="N61" s="151"/>
      <c r="O61" s="151"/>
      <c r="P61" s="151"/>
      <c r="Q61" s="151"/>
      <c r="R61" s="152"/>
      <c r="S61" s="150" t="s">
        <v>0</v>
      </c>
      <c r="T61" s="151"/>
      <c r="U61" s="151"/>
      <c r="V61" s="151"/>
      <c r="W61" s="151"/>
      <c r="X61" s="152"/>
      <c r="Y61" s="150" t="s">
        <v>28</v>
      </c>
      <c r="Z61" s="151"/>
      <c r="AA61" s="151"/>
      <c r="AB61" s="151"/>
      <c r="AC61" s="151"/>
      <c r="AD61" s="152"/>
      <c r="AE61" s="150"/>
      <c r="AF61" s="151"/>
      <c r="AG61" s="151"/>
      <c r="AH61" s="151"/>
      <c r="AI61" s="151"/>
      <c r="AJ61" s="152"/>
      <c r="AK61" s="150"/>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3'!$AW$74&lt;&gt;0, 'House of Quality 3'!$AW$74,"")</f>
        <v/>
      </c>
      <c r="F62" s="231" t="str">
        <f>IF('House of Quality 3'!$AW$49&lt;&gt;"", 'House of Quality 3'!$AW$49,"")</f>
        <v/>
      </c>
      <c r="G62" s="232"/>
      <c r="H62" s="232"/>
      <c r="I62" s="232"/>
      <c r="J62" s="232"/>
      <c r="K62" s="232"/>
      <c r="L62" s="233"/>
      <c r="M62" s="150"/>
      <c r="N62" s="151"/>
      <c r="O62" s="151"/>
      <c r="P62" s="151"/>
      <c r="Q62" s="151"/>
      <c r="R62" s="152"/>
      <c r="S62" s="150"/>
      <c r="T62" s="151"/>
      <c r="U62" s="151"/>
      <c r="V62" s="151"/>
      <c r="W62" s="151"/>
      <c r="X62" s="152"/>
      <c r="Y62" s="150"/>
      <c r="Z62" s="151"/>
      <c r="AA62" s="151"/>
      <c r="AB62" s="151"/>
      <c r="AC62" s="151"/>
      <c r="AD62" s="152"/>
      <c r="AE62" s="150"/>
      <c r="AF62" s="151"/>
      <c r="AG62" s="151"/>
      <c r="AH62" s="151"/>
      <c r="AI62" s="151"/>
      <c r="AJ62" s="152"/>
      <c r="AK62" s="150"/>
      <c r="AL62" s="151"/>
      <c r="AM62" s="151"/>
      <c r="AN62" s="151"/>
      <c r="AO62" s="151"/>
      <c r="AP62" s="152"/>
      <c r="AQ62" s="150"/>
      <c r="AR62" s="151"/>
      <c r="AS62" s="151"/>
      <c r="AT62" s="151"/>
      <c r="AU62" s="151"/>
      <c r="AV62" s="152"/>
      <c r="AW62" s="150"/>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3'!$BC$74&lt;&gt;0, 'House of Quality 3'!$BC$74,"")</f>
        <v/>
      </c>
      <c r="F63" s="231" t="str">
        <f>IF('House of Quality 3'!$BC$49&lt;&gt;"", 'House of Quality 3'!$BC$49,"")</f>
        <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3'!$BI$74&lt;&gt;0, 'House of Quality 3'!$BI$74,"")</f>
        <v/>
      </c>
      <c r="F64" s="231" t="str">
        <f>IF('House of Quality 3'!$BI$49&lt;&gt;"", 'House of Quality 3'!$BI$49,"")</f>
        <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3'!$BO$74&lt;&gt;0, 'House of Quality 3'!$BO$74,"")</f>
        <v/>
      </c>
      <c r="F65" s="231" t="str">
        <f>IF('House of Quality 3'!$BO$49&lt;&gt;"", 'House of Quality 3'!$BO$49,"")</f>
        <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3'!$BU$74&lt;&gt;0, 'House of Quality 3'!$BU$74,"")</f>
        <v/>
      </c>
      <c r="F66" s="231" t="str">
        <f>IF('House of Quality 3'!$BU$49&lt;&gt;"", 'House of Quality 3'!$BU$49,"")</f>
        <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3'!$CA$74&lt;&gt;0, 'House of Quality 3'!$CA$74,"")</f>
        <v/>
      </c>
      <c r="F67" s="231" t="str">
        <f>IF('House of Quality 3'!$CA$49&lt;&gt;"", 'House of Quality 3'!$CA$49,"")</f>
        <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3'!$CG$74&lt;&gt;0, 'House of Quality 3'!$CG$74,"")</f>
        <v/>
      </c>
      <c r="F68" s="231" t="str">
        <f>IF('House of Quality 3'!$CG$49&lt;&gt;"", 'House of Quality 3'!$CG$49,"")</f>
        <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3'!$CM$74&lt;&gt;0, 'House of Quality 3'!$CM$74,"")</f>
        <v/>
      </c>
      <c r="F69" s="231" t="str">
        <f>IF('House of Quality 3'!$CM$49&lt;&gt;"", 'House of Quality 3'!$CM$49,"")</f>
        <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3'!$CS$74&lt;&gt;0, 'House of Quality 3'!$CS$74,"")</f>
        <v/>
      </c>
      <c r="F70" s="231" t="str">
        <f>IF('House of Quality 3'!$CS$49&lt;&gt;"", 'House of Quality 3'!$CS$49,"")</f>
        <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t="s">
        <v>118</v>
      </c>
      <c r="N71" s="165"/>
      <c r="O71" s="165"/>
      <c r="P71" s="165"/>
      <c r="Q71" s="165"/>
      <c r="R71" s="166"/>
      <c r="S71" s="164" t="s">
        <v>118</v>
      </c>
      <c r="T71" s="165"/>
      <c r="U71" s="165"/>
      <c r="V71" s="165"/>
      <c r="W71" s="165"/>
      <c r="X71" s="166"/>
      <c r="Y71" s="164" t="s">
        <v>119</v>
      </c>
      <c r="Z71" s="165"/>
      <c r="AA71" s="165"/>
      <c r="AB71" s="165"/>
      <c r="AC71" s="165"/>
      <c r="AD71" s="166"/>
      <c r="AE71" s="164" t="s">
        <v>120</v>
      </c>
      <c r="AF71" s="165"/>
      <c r="AG71" s="165"/>
      <c r="AH71" s="165"/>
      <c r="AI71" s="165"/>
      <c r="AJ71" s="166"/>
      <c r="AK71" s="164" t="s">
        <v>121</v>
      </c>
      <c r="AL71" s="165"/>
      <c r="AM71" s="165"/>
      <c r="AN71" s="165"/>
      <c r="AO71" s="165"/>
      <c r="AP71" s="166"/>
      <c r="AQ71" s="164"/>
      <c r="AR71" s="165"/>
      <c r="AS71" s="165"/>
      <c r="AT71" s="165"/>
      <c r="AU71" s="165"/>
      <c r="AV71" s="166"/>
      <c r="AW71" s="164"/>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31</v>
      </c>
      <c r="G72" s="235"/>
      <c r="H72" s="235"/>
      <c r="I72" s="235"/>
      <c r="J72" s="235"/>
      <c r="K72" s="235"/>
      <c r="L72" s="156"/>
      <c r="M72" s="176">
        <v>1</v>
      </c>
      <c r="N72" s="177"/>
      <c r="O72" s="177"/>
      <c r="P72" s="177"/>
      <c r="Q72" s="177"/>
      <c r="R72" s="178"/>
      <c r="S72" s="176">
        <v>1</v>
      </c>
      <c r="T72" s="177"/>
      <c r="U72" s="177"/>
      <c r="V72" s="177"/>
      <c r="W72" s="177"/>
      <c r="X72" s="178"/>
      <c r="Y72" s="176">
        <v>3</v>
      </c>
      <c r="Z72" s="177"/>
      <c r="AA72" s="177"/>
      <c r="AB72" s="177"/>
      <c r="AC72" s="177"/>
      <c r="AD72" s="178"/>
      <c r="AE72" s="176">
        <v>1</v>
      </c>
      <c r="AF72" s="177"/>
      <c r="AG72" s="177"/>
      <c r="AH72" s="177"/>
      <c r="AI72" s="177"/>
      <c r="AJ72" s="178"/>
      <c r="AK72" s="176">
        <v>5</v>
      </c>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9</v>
      </c>
      <c r="N73" s="180"/>
      <c r="O73" s="180"/>
      <c r="P73" s="180"/>
      <c r="Q73" s="180"/>
      <c r="R73" s="181"/>
      <c r="S73" s="179">
        <f>MAX(S79:X93)</f>
        <v>9</v>
      </c>
      <c r="T73" s="180"/>
      <c r="U73" s="180"/>
      <c r="V73" s="180"/>
      <c r="W73" s="180"/>
      <c r="X73" s="181"/>
      <c r="Y73" s="179">
        <f>MAX(Y79:AD93)</f>
        <v>9</v>
      </c>
      <c r="Z73" s="180"/>
      <c r="AA73" s="180"/>
      <c r="AB73" s="180"/>
      <c r="AC73" s="180"/>
      <c r="AD73" s="181"/>
      <c r="AE73" s="179">
        <f>MAX(AE79:AJ93)</f>
        <v>3</v>
      </c>
      <c r="AF73" s="180"/>
      <c r="AG73" s="180"/>
      <c r="AH73" s="180"/>
      <c r="AI73" s="180"/>
      <c r="AJ73" s="181"/>
      <c r="AK73" s="179">
        <f>MAX(AK79:AP93)</f>
        <v>9</v>
      </c>
      <c r="AL73" s="180"/>
      <c r="AM73" s="180"/>
      <c r="AN73" s="180"/>
      <c r="AO73" s="180"/>
      <c r="AP73" s="181"/>
      <c r="AQ73" s="179">
        <f>MAX(AQ79:AV93)</f>
        <v>0</v>
      </c>
      <c r="AR73" s="180"/>
      <c r="AS73" s="180"/>
      <c r="AT73" s="180"/>
      <c r="AU73" s="180"/>
      <c r="AV73" s="181"/>
      <c r="AW73" s="179">
        <f>MAX(AW79:BB93)</f>
        <v>0</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24</v>
      </c>
      <c r="G74" s="235"/>
      <c r="H74" s="235"/>
      <c r="I74" s="235"/>
      <c r="J74" s="235"/>
      <c r="K74" s="235"/>
      <c r="L74" s="156"/>
      <c r="M74" s="182">
        <f>SUM($D79*M79,$D80*M80,$D81*M81,$D82*M82,$D83*M83,$D84*M84,$D85*M85,$D86*M86,$D87*M87,$D88*M88,$D89*M89,$D90*M90,$D91*M91,$D92*M92,$D93*M93)</f>
        <v>367.75557235965579</v>
      </c>
      <c r="N74" s="183"/>
      <c r="O74" s="183"/>
      <c r="P74" s="183"/>
      <c r="Q74" s="183"/>
      <c r="R74" s="184"/>
      <c r="S74" s="182">
        <f>SUM($D79*S79,$D80*S80,$D81*S81,$D82*S82,$D83*S83,$D84*S84,$D85*S85,$D86*S86,$D87*S87,$D88*S88,$D89*S89,$D90*S90,$D91*S91,$D92*S92,$D93*S93)</f>
        <v>23.196139858125385</v>
      </c>
      <c r="T74" s="183"/>
      <c r="U74" s="183"/>
      <c r="V74" s="183"/>
      <c r="W74" s="183"/>
      <c r="X74" s="184"/>
      <c r="Y74" s="182">
        <f>SUM($D79*Y79,$D80*Y80,$D81*Y81,$D82*Y82,$D83*Y83,$D84*Y84,$D85*Y85,$D86*Y86,$D87*Y87,$D88*Y88,$D89*Y89,$D90*Y90,$D91*Y91,$D92*Y92,$D93*Y93)</f>
        <v>200.97295740160604</v>
      </c>
      <c r="Z74" s="183"/>
      <c r="AA74" s="183"/>
      <c r="AB74" s="183"/>
      <c r="AC74" s="183"/>
      <c r="AD74" s="184"/>
      <c r="AE74" s="182">
        <f>SUM($D79*AE79,$D80*AE80,$D81*AE81,$D82*AE82,$D83*AE83,$D84*AE84,$D85*AE85,$D86*AE86,$D87*AE87,$D88*AE88,$D89*AE89,$D90*AE90,$D91*AE91,$D92*AE92,$D93*AE93)</f>
        <v>68.503834935724328</v>
      </c>
      <c r="AF74" s="183"/>
      <c r="AG74" s="183"/>
      <c r="AH74" s="183"/>
      <c r="AI74" s="183"/>
      <c r="AJ74" s="184"/>
      <c r="AK74" s="182">
        <f>SUM($D79*AK79,$D80*AK80,$D81*AK81,$D82*AK82,$D83*AK83,$D84*AK84,$D85*AK85,$D86*AK86,$D87*AK87,$D88*AK88,$D89*AK89,$D90*AK90,$D91*AK91,$D92*AK92,$D93*AK93)</f>
        <v>380.95999423859428</v>
      </c>
      <c r="AL74" s="183"/>
      <c r="AM74" s="183"/>
      <c r="AN74" s="183"/>
      <c r="AO74" s="183"/>
      <c r="AP74" s="184"/>
      <c r="AQ74" s="182">
        <f>SUM($D79*AQ79,$D80*AQ80,$D81*AQ81,$D82*AQ82,$D83*AQ83,$D84*AQ84,$D85*AQ85,$D86*AQ86,$D87*AQ87,$D88*AQ88,$D89*AQ89,$D90*AQ90,$D91*AQ91,$D92*AQ92,$D93*AQ93)</f>
        <v>0</v>
      </c>
      <c r="AR74" s="183"/>
      <c r="AS74" s="183"/>
      <c r="AT74" s="183"/>
      <c r="AU74" s="183"/>
      <c r="AV74" s="184"/>
      <c r="AW74" s="182">
        <f>SUM($D79*AW79,$D80*AW80,$D81*AW81,$D82*AW82,$D83*AW83,$D84*AW84,$D85*AW85,$D86*AW86,$D87*AW87,$D88*AW88,$D89*AW89,$D90*AW90,$D91*AW91,$D92*AW92,$D93*AW93)</f>
        <v>0</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f>IF(M$74&gt;0,(M$74/SUM($74:$74))*100, "")</f>
        <v>35.313965228696695</v>
      </c>
      <c r="N75" s="174"/>
      <c r="O75" s="174"/>
      <c r="P75" s="174"/>
      <c r="Q75" s="174"/>
      <c r="R75" s="175"/>
      <c r="S75" s="173">
        <f>IF(S$74&gt;0,(S$74/SUM($74:$74))*100, "")</f>
        <v>2.227424240328626</v>
      </c>
      <c r="T75" s="174"/>
      <c r="U75" s="174"/>
      <c r="V75" s="174"/>
      <c r="W75" s="174"/>
      <c r="X75" s="175"/>
      <c r="Y75" s="173">
        <f>IF(Y$74&gt;0,(Y$74/SUM($74:$74))*100, "")</f>
        <v>19.298557419676076</v>
      </c>
      <c r="Z75" s="174"/>
      <c r="AA75" s="174"/>
      <c r="AB75" s="174"/>
      <c r="AC75" s="174"/>
      <c r="AD75" s="175"/>
      <c r="AE75" s="173">
        <f>IF(AE$74&gt;0,(AE$74/SUM($74:$74))*100, "")</f>
        <v>6.5781247838895736</v>
      </c>
      <c r="AF75" s="174"/>
      <c r="AG75" s="174"/>
      <c r="AH75" s="174"/>
      <c r="AI75" s="174"/>
      <c r="AJ75" s="175"/>
      <c r="AK75" s="173">
        <f>IF(AK$74&gt;0,(AK$74/SUM($74:$74))*100, "")</f>
        <v>36.581928327409024</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43</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45</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39.473551546577369</v>
      </c>
      <c r="E79" s="44"/>
      <c r="F79" s="148"/>
      <c r="G79" s="236"/>
      <c r="H79" s="236"/>
      <c r="I79" s="236"/>
      <c r="J79" s="236"/>
      <c r="K79" s="236"/>
      <c r="L79" s="149"/>
      <c r="M79" s="143">
        <f t="shared" ref="M79:M93" si="3">IF(M56="Θ", 9, IF(M56="Ο", 3, IF(M56="▲", 1, "0")))</f>
        <v>9</v>
      </c>
      <c r="N79" s="146"/>
      <c r="O79" s="146"/>
      <c r="P79" s="146"/>
      <c r="Q79" s="146"/>
      <c r="R79" s="147"/>
      <c r="S79" s="143" t="str">
        <f t="shared" ref="S79:S93" si="4">IF(S56="Θ", 9, IF(S56="Ο", 3, IF(S56="▲", 1, "0")))</f>
        <v>0</v>
      </c>
      <c r="T79" s="146"/>
      <c r="U79" s="146"/>
      <c r="V79" s="146"/>
      <c r="W79" s="146"/>
      <c r="X79" s="147"/>
      <c r="Y79" s="143">
        <f t="shared" ref="Y79:Y93" si="5">IF(Y56="Θ", 9, IF(Y56="Ο", 3, IF(Y56="▲", 1, "0")))</f>
        <v>1</v>
      </c>
      <c r="Z79" s="146"/>
      <c r="AA79" s="146"/>
      <c r="AB79" s="146"/>
      <c r="AC79" s="146"/>
      <c r="AD79" s="147"/>
      <c r="AE79" s="143" t="str">
        <f t="shared" ref="AE79:AE93" si="6">IF(AE56="Θ", 9, IF(AE56="Ο", 3, IF(AE56="▲", 1, "0")))</f>
        <v>0</v>
      </c>
      <c r="AF79" s="146"/>
      <c r="AG79" s="146"/>
      <c r="AH79" s="146"/>
      <c r="AI79" s="146"/>
      <c r="AJ79" s="147"/>
      <c r="AK79" s="143">
        <f t="shared" ref="AK79:AK93" si="7">IF(AK56="Θ", 9, IF(AK56="Ο", 3, IF(AK56="▲", 1, "0")))</f>
        <v>9</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2.0222534298368804</v>
      </c>
      <c r="E80" s="44"/>
      <c r="F80" s="148"/>
      <c r="G80" s="236"/>
      <c r="H80" s="236"/>
      <c r="I80" s="236"/>
      <c r="J80" s="236"/>
      <c r="K80" s="236"/>
      <c r="L80" s="149"/>
      <c r="M80" s="143" t="str">
        <f t="shared" si="3"/>
        <v>0</v>
      </c>
      <c r="N80" s="146"/>
      <c r="O80" s="146"/>
      <c r="P80" s="146"/>
      <c r="Q80" s="146"/>
      <c r="R80" s="147"/>
      <c r="S80" s="143">
        <f t="shared" si="4"/>
        <v>9</v>
      </c>
      <c r="T80" s="146"/>
      <c r="U80" s="146"/>
      <c r="V80" s="146"/>
      <c r="W80" s="146"/>
      <c r="X80" s="147"/>
      <c r="Y80" s="143">
        <f t="shared" si="5"/>
        <v>1</v>
      </c>
      <c r="Z80" s="146"/>
      <c r="AA80" s="146"/>
      <c r="AB80" s="146"/>
      <c r="AC80" s="146"/>
      <c r="AD80" s="147"/>
      <c r="AE80" s="143" t="str">
        <f t="shared" si="6"/>
        <v>0</v>
      </c>
      <c r="AF80" s="146"/>
      <c r="AG80" s="146"/>
      <c r="AH80" s="146"/>
      <c r="AI80" s="146"/>
      <c r="AJ80" s="147"/>
      <c r="AK80" s="143">
        <f t="shared" si="7"/>
        <v>9</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23.005293291563145</v>
      </c>
      <c r="E81" s="44"/>
      <c r="F81" s="148"/>
      <c r="G81" s="236"/>
      <c r="H81" s="236"/>
      <c r="I81" s="236"/>
      <c r="J81" s="236"/>
      <c r="K81" s="236"/>
      <c r="L81" s="149"/>
      <c r="M81" s="143" t="str">
        <f t="shared" si="3"/>
        <v>0</v>
      </c>
      <c r="N81" s="146"/>
      <c r="O81" s="146"/>
      <c r="P81" s="146"/>
      <c r="Q81" s="146"/>
      <c r="R81" s="147"/>
      <c r="S81" s="143" t="str">
        <f t="shared" si="4"/>
        <v>0</v>
      </c>
      <c r="T81" s="146"/>
      <c r="U81" s="146"/>
      <c r="V81" s="146"/>
      <c r="W81" s="146"/>
      <c r="X81" s="147"/>
      <c r="Y81" s="143">
        <f t="shared" si="5"/>
        <v>1</v>
      </c>
      <c r="Z81" s="146"/>
      <c r="AA81" s="146"/>
      <c r="AB81" s="146"/>
      <c r="AC81" s="146"/>
      <c r="AD81" s="147"/>
      <c r="AE81" s="143">
        <f t="shared" si="6"/>
        <v>1</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23.005293291563145</v>
      </c>
      <c r="E82" s="44"/>
      <c r="F82" s="148"/>
      <c r="G82" s="236"/>
      <c r="H82" s="236"/>
      <c r="I82" s="236"/>
      <c r="J82" s="236"/>
      <c r="K82" s="236"/>
      <c r="L82" s="149"/>
      <c r="M82" s="143" t="str">
        <f t="shared" si="3"/>
        <v>0</v>
      </c>
      <c r="N82" s="146"/>
      <c r="O82" s="146"/>
      <c r="P82" s="146"/>
      <c r="Q82" s="146"/>
      <c r="R82" s="147"/>
      <c r="S82" s="143" t="str">
        <f t="shared" si="4"/>
        <v>0</v>
      </c>
      <c r="T82" s="146"/>
      <c r="U82" s="146"/>
      <c r="V82" s="146"/>
      <c r="W82" s="146"/>
      <c r="X82" s="147"/>
      <c r="Y82" s="143">
        <f t="shared" si="5"/>
        <v>3</v>
      </c>
      <c r="Z82" s="146"/>
      <c r="AA82" s="146"/>
      <c r="AB82" s="146"/>
      <c r="AC82" s="146"/>
      <c r="AD82" s="147"/>
      <c r="AE82" s="143">
        <f t="shared" si="6"/>
        <v>1</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7.4977494508660119</v>
      </c>
      <c r="E83" s="44"/>
      <c r="F83" s="148"/>
      <c r="G83" s="236"/>
      <c r="H83" s="236"/>
      <c r="I83" s="236"/>
      <c r="J83" s="236"/>
      <c r="K83" s="236"/>
      <c r="L83" s="149"/>
      <c r="M83" s="143">
        <f t="shared" si="3"/>
        <v>1</v>
      </c>
      <c r="N83" s="146"/>
      <c r="O83" s="146"/>
      <c r="P83" s="146"/>
      <c r="Q83" s="146"/>
      <c r="R83" s="147"/>
      <c r="S83" s="143" t="str">
        <f t="shared" si="4"/>
        <v>0</v>
      </c>
      <c r="T83" s="146"/>
      <c r="U83" s="146"/>
      <c r="V83" s="146"/>
      <c r="W83" s="146"/>
      <c r="X83" s="147"/>
      <c r="Y83" s="143">
        <f t="shared" si="5"/>
        <v>3</v>
      </c>
      <c r="Z83" s="146"/>
      <c r="AA83" s="146"/>
      <c r="AB83" s="146"/>
      <c r="AC83" s="146"/>
      <c r="AD83" s="147"/>
      <c r="AE83" s="143">
        <f t="shared" si="6"/>
        <v>3</v>
      </c>
      <c r="AF83" s="146"/>
      <c r="AG83" s="146"/>
      <c r="AH83" s="146"/>
      <c r="AI83" s="146"/>
      <c r="AJ83" s="147"/>
      <c r="AK83" s="143">
        <f t="shared" si="7"/>
        <v>1</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4.9958589895934615</v>
      </c>
      <c r="E84" s="44"/>
      <c r="F84" s="148"/>
      <c r="G84" s="236"/>
      <c r="H84" s="236"/>
      <c r="I84" s="236"/>
      <c r="J84" s="236"/>
      <c r="K84" s="236"/>
      <c r="L84" s="149"/>
      <c r="M84" s="143">
        <f t="shared" si="3"/>
        <v>1</v>
      </c>
      <c r="N84" s="146"/>
      <c r="O84" s="146"/>
      <c r="P84" s="146"/>
      <c r="Q84" s="146"/>
      <c r="R84" s="147"/>
      <c r="S84" s="143">
        <f t="shared" si="4"/>
        <v>1</v>
      </c>
      <c r="T84" s="146"/>
      <c r="U84" s="146"/>
      <c r="V84" s="146"/>
      <c r="W84" s="146"/>
      <c r="X84" s="147"/>
      <c r="Y84" s="143">
        <f t="shared" si="5"/>
        <v>9</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0</v>
      </c>
      <c r="E85" s="44"/>
      <c r="F85" s="148"/>
      <c r="G85" s="236"/>
      <c r="H85" s="236"/>
      <c r="I85" s="236"/>
      <c r="J85" s="236"/>
      <c r="K85" s="236"/>
      <c r="L85" s="149"/>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99:L299"/>
    <mergeCell ref="F286:L286"/>
    <mergeCell ref="F287:L287"/>
    <mergeCell ref="F288:L288"/>
    <mergeCell ref="F289:L289"/>
    <mergeCell ref="F314:L314"/>
    <mergeCell ref="F300:L300"/>
    <mergeCell ref="F293:L293"/>
    <mergeCell ref="F294:L294"/>
    <mergeCell ref="F295:L295"/>
    <mergeCell ref="F296:L296"/>
    <mergeCell ref="F305:L305"/>
    <mergeCell ref="F306:L306"/>
    <mergeCell ref="F307:L307"/>
    <mergeCell ref="F308:L308"/>
    <mergeCell ref="F283:L283"/>
    <mergeCell ref="F284:L284"/>
    <mergeCell ref="F285:L285"/>
    <mergeCell ref="F278:L278"/>
    <mergeCell ref="F279:L279"/>
    <mergeCell ref="F280:L280"/>
    <mergeCell ref="F281:L281"/>
    <mergeCell ref="F290:L290"/>
    <mergeCell ref="F291:L291"/>
    <mergeCell ref="F274:L274"/>
    <mergeCell ref="F275:L275"/>
    <mergeCell ref="F276:L276"/>
    <mergeCell ref="F277:L277"/>
    <mergeCell ref="F270:L270"/>
    <mergeCell ref="F271:L271"/>
    <mergeCell ref="F272:L272"/>
    <mergeCell ref="F273:L273"/>
    <mergeCell ref="F282:L282"/>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52:L252"/>
    <mergeCell ref="F253:L253"/>
    <mergeCell ref="F246:L246"/>
    <mergeCell ref="F247:L247"/>
    <mergeCell ref="F248:L248"/>
    <mergeCell ref="F249:L249"/>
    <mergeCell ref="F258:L258"/>
    <mergeCell ref="F259:L259"/>
    <mergeCell ref="F260:L260"/>
    <mergeCell ref="F243:L243"/>
    <mergeCell ref="F244:L244"/>
    <mergeCell ref="F245:L245"/>
    <mergeCell ref="F238:L238"/>
    <mergeCell ref="F239:L239"/>
    <mergeCell ref="F240:L240"/>
    <mergeCell ref="F241:L241"/>
    <mergeCell ref="F250:L250"/>
    <mergeCell ref="F251:L251"/>
    <mergeCell ref="F234:L234"/>
    <mergeCell ref="F235:L235"/>
    <mergeCell ref="F236:L236"/>
    <mergeCell ref="F237:L237"/>
    <mergeCell ref="F230:L230"/>
    <mergeCell ref="F231:L231"/>
    <mergeCell ref="F232:L232"/>
    <mergeCell ref="F233:L233"/>
    <mergeCell ref="F242:L242"/>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12:L212"/>
    <mergeCell ref="F213:L213"/>
    <mergeCell ref="F206:L206"/>
    <mergeCell ref="F207:L207"/>
    <mergeCell ref="F208:L208"/>
    <mergeCell ref="F209:L209"/>
    <mergeCell ref="F218:L218"/>
    <mergeCell ref="F219:L219"/>
    <mergeCell ref="F220:L220"/>
    <mergeCell ref="F203:L203"/>
    <mergeCell ref="F204:L204"/>
    <mergeCell ref="F205:L205"/>
    <mergeCell ref="F198:L198"/>
    <mergeCell ref="F199:L199"/>
    <mergeCell ref="F200:L200"/>
    <mergeCell ref="F201:L201"/>
    <mergeCell ref="F210:L210"/>
    <mergeCell ref="F211:L211"/>
    <mergeCell ref="F194:L194"/>
    <mergeCell ref="F195:L195"/>
    <mergeCell ref="F196:L196"/>
    <mergeCell ref="F197:L197"/>
    <mergeCell ref="F190:L190"/>
    <mergeCell ref="F191:L191"/>
    <mergeCell ref="F192:L192"/>
    <mergeCell ref="F193:L193"/>
    <mergeCell ref="F202:L202"/>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72:L172"/>
    <mergeCell ref="F173:L173"/>
    <mergeCell ref="F166:L166"/>
    <mergeCell ref="F167:L167"/>
    <mergeCell ref="F168:L168"/>
    <mergeCell ref="F169:L169"/>
    <mergeCell ref="F178:L178"/>
    <mergeCell ref="F179:L179"/>
    <mergeCell ref="F180:L180"/>
    <mergeCell ref="F163:L163"/>
    <mergeCell ref="F164:L164"/>
    <mergeCell ref="F165:L165"/>
    <mergeCell ref="F158:L158"/>
    <mergeCell ref="F159:L159"/>
    <mergeCell ref="F160:L160"/>
    <mergeCell ref="F161:L161"/>
    <mergeCell ref="F170:L170"/>
    <mergeCell ref="F171:L171"/>
    <mergeCell ref="F154:L154"/>
    <mergeCell ref="F155:L155"/>
    <mergeCell ref="F156:L156"/>
    <mergeCell ref="F157:L157"/>
    <mergeCell ref="F150:L150"/>
    <mergeCell ref="F151:L151"/>
    <mergeCell ref="F152:L152"/>
    <mergeCell ref="F153:L153"/>
    <mergeCell ref="F162:L162"/>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32:L132"/>
    <mergeCell ref="F133:L133"/>
    <mergeCell ref="F126:L126"/>
    <mergeCell ref="F127:L127"/>
    <mergeCell ref="F128:L128"/>
    <mergeCell ref="F129:L129"/>
    <mergeCell ref="F138:L138"/>
    <mergeCell ref="F139:L139"/>
    <mergeCell ref="F140:L140"/>
    <mergeCell ref="F123:L123"/>
    <mergeCell ref="F124:L124"/>
    <mergeCell ref="F125:L125"/>
    <mergeCell ref="F118:L118"/>
    <mergeCell ref="F119:L119"/>
    <mergeCell ref="F120:L120"/>
    <mergeCell ref="F121:L121"/>
    <mergeCell ref="F130:L130"/>
    <mergeCell ref="F131:L131"/>
    <mergeCell ref="F114:L114"/>
    <mergeCell ref="F115:L115"/>
    <mergeCell ref="F116:L116"/>
    <mergeCell ref="F117:L117"/>
    <mergeCell ref="F110:L110"/>
    <mergeCell ref="F111:L111"/>
    <mergeCell ref="F112:L112"/>
    <mergeCell ref="F113:L113"/>
    <mergeCell ref="F122:L12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7:BZ87"/>
    <mergeCell ref="CA87:CF87"/>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5:BZ85"/>
    <mergeCell ref="CA85:CF85"/>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3:BZ83"/>
    <mergeCell ref="CA83:CF83"/>
    <mergeCell ref="BI84:BN84"/>
    <mergeCell ref="BO84:BT84"/>
    <mergeCell ref="BU84:BZ84"/>
    <mergeCell ref="CA84:CF84"/>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1:BZ81"/>
    <mergeCell ref="CA81:CF81"/>
    <mergeCell ref="BI82:BN82"/>
    <mergeCell ref="BO82:BT82"/>
    <mergeCell ref="BU82:BZ82"/>
    <mergeCell ref="CA82:CF82"/>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2:AJ72"/>
    <mergeCell ref="AK72:AP72"/>
    <mergeCell ref="AQ72:AV72"/>
    <mergeCell ref="AW72:BB72"/>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8:AJ68"/>
    <mergeCell ref="AK68:AP68"/>
    <mergeCell ref="AQ68:AV68"/>
    <mergeCell ref="AW68:BB68"/>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4:AJ64"/>
    <mergeCell ref="AK64:AP64"/>
    <mergeCell ref="AQ64:AV64"/>
    <mergeCell ref="AW64:BB64"/>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60:AJ60"/>
    <mergeCell ref="AK60:AP60"/>
    <mergeCell ref="AQ60:AV60"/>
    <mergeCell ref="AW60:BB60"/>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AE56:AJ56"/>
    <mergeCell ref="AK56:AP56"/>
    <mergeCell ref="AQ56:AV56"/>
    <mergeCell ref="AW56:BB56"/>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A47:CF47"/>
    <mergeCell ref="CG47:CL47"/>
    <mergeCell ref="CM48:CR48"/>
    <mergeCell ref="CS48:CX48"/>
    <mergeCell ref="BC48:BH48"/>
    <mergeCell ref="BI48:BN48"/>
    <mergeCell ref="BO48:BT48"/>
    <mergeCell ref="BU48:BZ48"/>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BJ34:BM35"/>
    <mergeCell ref="BP34:BS35"/>
    <mergeCell ref="AX34:BA35"/>
    <mergeCell ref="BD34:BG35"/>
    <mergeCell ref="AO31:AR32"/>
    <mergeCell ref="AU31:AX32"/>
    <mergeCell ref="AL34:AO35"/>
    <mergeCell ref="AR34:AU35"/>
    <mergeCell ref="BG31:BJ32"/>
    <mergeCell ref="Z34:AC35"/>
    <mergeCell ref="AF34:AI35"/>
    <mergeCell ref="AC31:AF32"/>
    <mergeCell ref="AI31:AL32"/>
    <mergeCell ref="BS19:BV20"/>
    <mergeCell ref="BM31:BP32"/>
    <mergeCell ref="BV28:BY29"/>
    <mergeCell ref="BD28:BG29"/>
    <mergeCell ref="BA25:BD26"/>
    <mergeCell ref="BM25:BP26"/>
    <mergeCell ref="CB28:CE29"/>
    <mergeCell ref="BS31:BV32"/>
    <mergeCell ref="BY31:CB32"/>
    <mergeCell ref="CE31:CH32"/>
    <mergeCell ref="BY25:CB26"/>
    <mergeCell ref="BJ22:BM23"/>
    <mergeCell ref="BP22:BS23"/>
    <mergeCell ref="BJ28:BM29"/>
    <mergeCell ref="BP28:BS29"/>
    <mergeCell ref="BG25:BJ26"/>
    <mergeCell ref="BS25:BV26"/>
    <mergeCell ref="AX28:BA29"/>
    <mergeCell ref="BV22:BY23"/>
    <mergeCell ref="AI25:AL26"/>
    <mergeCell ref="AO25:AR26"/>
    <mergeCell ref="BA19:BD20"/>
    <mergeCell ref="BG19:BJ20"/>
    <mergeCell ref="BM19:BP20"/>
    <mergeCell ref="AL22:AO23"/>
    <mergeCell ref="AR22:AU23"/>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11" priority="2" stopIfTrue="1">
      <formula>AND(NOT(ISBLANK(M$49)), M$73 &lt;=0)</formula>
    </cfRule>
    <cfRule type="cellIs" dxfId="10" priority="3" stopIfTrue="1" operator="equal">
      <formula>1</formula>
    </cfRule>
  </conditionalFormatting>
  <conditionalFormatting sqref="C56:C70">
    <cfRule type="expression" dxfId="9" priority="4" stopIfTrue="1">
      <formula>AND($F56&lt;&gt;"", $C56&lt;=0)</formula>
    </cfRule>
    <cfRule type="cellIs" dxfId="8" priority="5" stopIfTrue="1" operator="equal">
      <formula>1</formula>
    </cfRule>
  </conditionalFormatting>
  <conditionalFormatting sqref="M76:CX77 O94:CX316 M94:N94 M110:N316">
    <cfRule type="expression" dxfId="7" priority="6" stopIfTrue="1">
      <formula>AND(ISNUMBER(#REF!), ISNUMBER(#REF!))</formula>
    </cfRule>
  </conditionalFormatting>
  <conditionalFormatting sqref="M74:CX74">
    <cfRule type="expression" dxfId="6" priority="7" stopIfTrue="1">
      <formula>ISNUMBER(#REF!)</formula>
    </cfRule>
  </conditionalFormatting>
  <conditionalFormatting sqref="BU71:BU72 CA71:CA72 CG71:CG72 BO71:BO72 AW71:AW72 BC71:BC72 BI71:BI72 AQ71:AQ72 Y71:Y72 AE71:AE72 AK71:AK72 M72:S72 CS71:CS72 CM71:CM72 M71:R71">
    <cfRule type="expression" dxfId="5" priority="8" stopIfTrue="1">
      <formula>ISNUMBER(#REF!)</formula>
    </cfRule>
  </conditionalFormatting>
  <conditionalFormatting sqref="F76:L77 F94:L94 F110:L316">
    <cfRule type="expression" dxfId="4" priority="9" stopIfTrue="1">
      <formula>ISNUMBER(#REF!)</formula>
    </cfRule>
  </conditionalFormatting>
  <conditionalFormatting sqref="D76:E77 B76:C78 B94:D316 E94 E110:E316">
    <cfRule type="expression" dxfId="3" priority="10" stopIfTrue="1">
      <formula>ISNUMBER(#REF!)</formula>
    </cfRule>
    <cfRule type="expression" dxfId="2" priority="11" stopIfTrue="1">
      <formula>NOT(ISNUMBER(#REF!))</formula>
    </cfRule>
  </conditionalFormatting>
  <conditionalFormatting sqref="M75:CX75">
    <cfRule type="expression" dxfId="1" priority="12" stopIfTrue="1">
      <formula>ISNUMBER(#REF!)</formula>
    </cfRule>
  </conditionalFormatting>
  <conditionalFormatting sqref="S71:X71">
    <cfRule type="expression" dxfId="0" priority="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4"/>
  <sheetViews>
    <sheetView zoomScale="94" zoomScaleNormal="94" workbookViewId="0">
      <selection activeCell="IV65536" sqref="IV65536"/>
    </sheetView>
  </sheetViews>
  <sheetFormatPr baseColWidth="10" defaultColWidth="9.140625" defaultRowHeight="12.75" x14ac:dyDescent="0.2"/>
  <cols>
    <col min="1" max="1" width="1.28515625" style="7" customWidth="1"/>
    <col min="2" max="2" width="1.42578125" style="7" customWidth="1"/>
    <col min="3" max="3" width="4.5703125" style="7" customWidth="1"/>
    <col min="4" max="10" width="9.140625" style="7"/>
    <col min="11" max="11" width="4.5703125" style="7" customWidth="1"/>
    <col min="12" max="12" width="1.42578125" style="7" customWidth="1"/>
    <col min="13" max="13" width="2.85546875" style="7" customWidth="1"/>
    <col min="14" max="14" width="1.5703125" style="7" customWidth="1"/>
    <col min="15" max="15" width="22.140625" style="7" customWidth="1"/>
    <col min="16" max="16" width="1.42578125" style="7" customWidth="1"/>
    <col min="17" max="16384" width="9.140625" style="7"/>
  </cols>
  <sheetData>
    <row r="1" spans="2:16" ht="6.75" customHeight="1" x14ac:dyDescent="0.2"/>
    <row r="2" spans="2:16" ht="8.25" customHeight="1" thickBot="1" x14ac:dyDescent="0.25">
      <c r="B2" s="8"/>
      <c r="C2" s="8"/>
      <c r="D2" s="8"/>
      <c r="E2" s="8"/>
      <c r="F2" s="8"/>
      <c r="G2" s="8"/>
      <c r="H2" s="8"/>
      <c r="I2" s="8"/>
      <c r="J2" s="8"/>
      <c r="K2" s="8"/>
      <c r="L2" s="8"/>
      <c r="N2" s="13"/>
      <c r="O2" s="13"/>
      <c r="P2" s="13"/>
    </row>
    <row r="3" spans="2:16" ht="13.5" thickTop="1" x14ac:dyDescent="0.2">
      <c r="B3" s="8"/>
      <c r="C3" s="9"/>
      <c r="D3" s="10"/>
      <c r="E3" s="10"/>
      <c r="F3" s="10"/>
      <c r="G3" s="10"/>
      <c r="H3" s="10"/>
      <c r="I3" s="10"/>
      <c r="J3" s="10"/>
      <c r="K3" s="11"/>
      <c r="L3" s="8"/>
      <c r="N3" s="13"/>
      <c r="O3" s="132" t="s">
        <v>55</v>
      </c>
      <c r="P3" s="13"/>
    </row>
    <row r="4" spans="2:16" x14ac:dyDescent="0.2">
      <c r="B4" s="8"/>
      <c r="C4" s="12"/>
      <c r="D4" s="13"/>
      <c r="E4" s="13"/>
      <c r="F4" s="13"/>
      <c r="G4" s="13"/>
      <c r="H4" s="13"/>
      <c r="I4" s="13"/>
      <c r="J4" s="13"/>
      <c r="K4" s="14"/>
      <c r="L4" s="8"/>
      <c r="N4" s="13"/>
      <c r="O4" s="133"/>
      <c r="P4" s="13"/>
    </row>
    <row r="5" spans="2:16" x14ac:dyDescent="0.2">
      <c r="B5" s="8"/>
      <c r="C5" s="12"/>
      <c r="D5" s="13"/>
      <c r="E5" s="13"/>
      <c r="F5" s="13"/>
      <c r="G5" s="13"/>
      <c r="H5" s="13"/>
      <c r="I5" s="13"/>
      <c r="J5" s="13"/>
      <c r="K5" s="14"/>
      <c r="L5" s="8"/>
      <c r="N5" s="13"/>
      <c r="O5" s="133"/>
      <c r="P5" s="13"/>
    </row>
    <row r="6" spans="2:16" ht="24" customHeight="1" x14ac:dyDescent="0.2">
      <c r="B6" s="8"/>
      <c r="C6" s="12"/>
      <c r="D6" s="13"/>
      <c r="E6" s="13"/>
      <c r="F6" s="13"/>
      <c r="G6" s="13"/>
      <c r="H6" s="13"/>
      <c r="I6" s="13"/>
      <c r="J6" s="13"/>
      <c r="K6" s="14"/>
      <c r="L6" s="8"/>
      <c r="N6" s="13"/>
      <c r="O6" s="134"/>
      <c r="P6" s="13"/>
    </row>
    <row r="7" spans="2:16" x14ac:dyDescent="0.2">
      <c r="B7" s="8"/>
      <c r="C7" s="12"/>
      <c r="D7" s="245" t="s">
        <v>11</v>
      </c>
      <c r="E7" s="246"/>
      <c r="F7" s="246" t="s">
        <v>56</v>
      </c>
      <c r="G7" s="246"/>
      <c r="H7" s="246"/>
      <c r="I7" s="246"/>
      <c r="J7" s="251"/>
      <c r="K7" s="14"/>
      <c r="L7" s="8"/>
      <c r="N7" s="130"/>
      <c r="O7" s="135"/>
      <c r="P7" s="13"/>
    </row>
    <row r="8" spans="2:16" x14ac:dyDescent="0.2">
      <c r="B8" s="8"/>
      <c r="C8" s="12"/>
      <c r="D8" s="247" t="s">
        <v>12</v>
      </c>
      <c r="E8" s="248"/>
      <c r="F8" s="248" t="s">
        <v>57</v>
      </c>
      <c r="G8" s="248"/>
      <c r="H8" s="248"/>
      <c r="I8" s="248"/>
      <c r="J8" s="252"/>
      <c r="K8" s="14"/>
      <c r="L8" s="8"/>
      <c r="N8" s="130"/>
      <c r="O8" s="135"/>
      <c r="P8" s="13"/>
    </row>
    <row r="9" spans="2:16" x14ac:dyDescent="0.2">
      <c r="B9" s="8"/>
      <c r="C9" s="12"/>
      <c r="D9" s="249" t="s">
        <v>13</v>
      </c>
      <c r="E9" s="250"/>
      <c r="F9" s="253">
        <v>39427</v>
      </c>
      <c r="G9" s="253"/>
      <c r="H9" s="253"/>
      <c r="I9" s="253"/>
      <c r="J9" s="254"/>
      <c r="K9" s="14"/>
      <c r="L9" s="8"/>
      <c r="N9" s="136"/>
      <c r="O9" s="137"/>
      <c r="P9" s="13"/>
    </row>
    <row r="10" spans="2:16" x14ac:dyDescent="0.2">
      <c r="B10" s="8"/>
      <c r="C10" s="12"/>
      <c r="D10" s="13"/>
      <c r="E10" s="13"/>
      <c r="F10" s="13"/>
      <c r="G10" s="13"/>
      <c r="H10" s="13"/>
      <c r="I10" s="13"/>
      <c r="J10" s="13"/>
      <c r="K10" s="14"/>
      <c r="L10" s="8"/>
      <c r="N10" s="13"/>
      <c r="O10" s="133"/>
      <c r="P10" s="13"/>
    </row>
    <row r="11" spans="2:16" ht="28.5" customHeight="1" x14ac:dyDescent="0.2">
      <c r="B11" s="8"/>
      <c r="C11" s="15"/>
      <c r="D11" s="243" t="s">
        <v>15</v>
      </c>
      <c r="E11" s="243"/>
      <c r="F11" s="243"/>
      <c r="G11" s="243"/>
      <c r="H11" s="243"/>
      <c r="I11" s="243"/>
      <c r="J11" s="243"/>
      <c r="K11" s="16"/>
      <c r="L11" s="8"/>
      <c r="N11" s="128"/>
      <c r="O11" s="138"/>
      <c r="P11" s="13"/>
    </row>
    <row r="12" spans="2:16" s="3" customFormat="1" x14ac:dyDescent="0.2">
      <c r="B12" s="17"/>
      <c r="C12" s="18"/>
      <c r="D12" s="244" t="s">
        <v>17</v>
      </c>
      <c r="E12" s="244"/>
      <c r="F12" s="244"/>
      <c r="G12" s="244"/>
      <c r="H12" s="244"/>
      <c r="I12" s="244"/>
      <c r="J12" s="244"/>
      <c r="K12" s="20"/>
      <c r="L12" s="17"/>
      <c r="N12" s="129"/>
      <c r="O12" s="139"/>
      <c r="P12" s="122"/>
    </row>
    <row r="13" spans="2:16" x14ac:dyDescent="0.2">
      <c r="B13" s="8"/>
      <c r="C13" s="12"/>
      <c r="D13" s="19"/>
      <c r="E13" s="19"/>
      <c r="F13" s="19"/>
      <c r="G13" s="19"/>
      <c r="H13" s="19"/>
      <c r="I13" s="19"/>
      <c r="J13" s="19"/>
      <c r="K13" s="14"/>
      <c r="L13" s="8"/>
      <c r="N13" s="19"/>
      <c r="O13" s="140"/>
      <c r="P13" s="13"/>
    </row>
    <row r="14" spans="2:16" ht="24.75" customHeight="1" x14ac:dyDescent="0.2">
      <c r="B14" s="8"/>
      <c r="C14" s="15"/>
      <c r="D14" s="243" t="s">
        <v>16</v>
      </c>
      <c r="E14" s="243"/>
      <c r="F14" s="243"/>
      <c r="G14" s="243"/>
      <c r="H14" s="243"/>
      <c r="I14" s="243"/>
      <c r="J14" s="243"/>
      <c r="K14" s="16"/>
      <c r="L14" s="8"/>
      <c r="N14" s="128"/>
      <c r="O14" s="138"/>
      <c r="P14" s="13"/>
    </row>
    <row r="15" spans="2:16" s="3" customFormat="1" x14ac:dyDescent="0.2">
      <c r="B15" s="17"/>
      <c r="C15" s="18"/>
      <c r="D15" s="244" t="s">
        <v>50</v>
      </c>
      <c r="E15" s="244"/>
      <c r="F15" s="244"/>
      <c r="G15" s="244"/>
      <c r="H15" s="244"/>
      <c r="I15" s="244"/>
      <c r="J15" s="244"/>
      <c r="K15" s="20"/>
      <c r="L15" s="17"/>
      <c r="N15" s="129"/>
      <c r="O15" s="139"/>
      <c r="P15" s="122"/>
    </row>
    <row r="16" spans="2:16" x14ac:dyDescent="0.2">
      <c r="B16" s="8"/>
      <c r="C16" s="12"/>
      <c r="D16" s="19"/>
      <c r="E16" s="19"/>
      <c r="F16" s="19"/>
      <c r="G16" s="19"/>
      <c r="H16" s="19"/>
      <c r="I16" s="19"/>
      <c r="J16" s="19"/>
      <c r="K16" s="14"/>
      <c r="L16" s="8"/>
      <c r="N16" s="19"/>
      <c r="O16" s="140"/>
      <c r="P16" s="13"/>
    </row>
    <row r="17" spans="2:16" ht="48" customHeight="1" x14ac:dyDescent="0.2">
      <c r="B17" s="8"/>
      <c r="C17" s="15"/>
      <c r="D17" s="243" t="s">
        <v>58</v>
      </c>
      <c r="E17" s="243"/>
      <c r="F17" s="243"/>
      <c r="G17" s="243"/>
      <c r="H17" s="243"/>
      <c r="I17" s="243"/>
      <c r="J17" s="243"/>
      <c r="K17" s="16"/>
      <c r="L17" s="8"/>
      <c r="N17" s="128"/>
      <c r="O17" s="138"/>
      <c r="P17" s="13"/>
    </row>
    <row r="18" spans="2:16" s="3" customFormat="1" ht="13.5" customHeight="1" x14ac:dyDescent="0.2">
      <c r="B18" s="17"/>
      <c r="C18" s="15"/>
      <c r="D18" s="255" t="s">
        <v>59</v>
      </c>
      <c r="E18" s="255"/>
      <c r="F18" s="255"/>
      <c r="G18" s="255"/>
      <c r="H18" s="255"/>
      <c r="I18" s="255"/>
      <c r="J18" s="255"/>
      <c r="K18" s="16"/>
      <c r="L18" s="17"/>
      <c r="N18" s="131"/>
      <c r="O18" s="141"/>
      <c r="P18" s="122"/>
    </row>
    <row r="19" spans="2:16" x14ac:dyDescent="0.2">
      <c r="B19" s="8"/>
      <c r="C19" s="12"/>
      <c r="D19" s="13"/>
      <c r="E19" s="13"/>
      <c r="F19" s="13"/>
      <c r="G19" s="13"/>
      <c r="H19" s="13"/>
      <c r="I19" s="13"/>
      <c r="J19" s="13"/>
      <c r="K19" s="14"/>
      <c r="L19" s="8"/>
      <c r="N19" s="13"/>
      <c r="O19" s="133"/>
      <c r="P19" s="13"/>
    </row>
    <row r="20" spans="2:16" ht="39" customHeight="1" x14ac:dyDescent="0.2">
      <c r="B20" s="8"/>
      <c r="C20" s="15"/>
      <c r="D20" s="243" t="s">
        <v>14</v>
      </c>
      <c r="E20" s="243"/>
      <c r="F20" s="243"/>
      <c r="G20" s="243"/>
      <c r="H20" s="243"/>
      <c r="I20" s="243"/>
      <c r="J20" s="243"/>
      <c r="K20" s="16"/>
      <c r="L20" s="8"/>
      <c r="N20" s="128"/>
      <c r="O20" s="138"/>
      <c r="P20" s="13"/>
    </row>
    <row r="21" spans="2:16" s="3" customFormat="1" x14ac:dyDescent="0.2">
      <c r="B21" s="17"/>
      <c r="C21" s="18"/>
      <c r="D21" s="244" t="s">
        <v>18</v>
      </c>
      <c r="E21" s="244"/>
      <c r="F21" s="244"/>
      <c r="G21" s="244"/>
      <c r="H21" s="244"/>
      <c r="I21" s="244"/>
      <c r="J21" s="244"/>
      <c r="K21" s="20"/>
      <c r="L21" s="17"/>
      <c r="N21" s="129"/>
      <c r="O21" s="139"/>
      <c r="P21" s="122"/>
    </row>
    <row r="22" spans="2:16" x14ac:dyDescent="0.2">
      <c r="B22" s="8"/>
      <c r="C22" s="12"/>
      <c r="D22" s="13"/>
      <c r="E22" s="13"/>
      <c r="F22" s="13"/>
      <c r="G22" s="13"/>
      <c r="H22" s="13"/>
      <c r="I22" s="13"/>
      <c r="J22" s="13"/>
      <c r="K22" s="14"/>
      <c r="L22" s="8"/>
      <c r="N22" s="13"/>
      <c r="O22" s="133"/>
      <c r="P22" s="13"/>
    </row>
    <row r="23" spans="2:16" ht="13.5" thickBot="1" x14ac:dyDescent="0.25">
      <c r="B23" s="8"/>
      <c r="C23" s="21"/>
      <c r="D23" s="22"/>
      <c r="E23" s="22"/>
      <c r="F23" s="22"/>
      <c r="G23" s="22"/>
      <c r="H23" s="22"/>
      <c r="I23" s="22"/>
      <c r="J23" s="22"/>
      <c r="K23" s="23"/>
      <c r="L23" s="8"/>
      <c r="N23" s="13"/>
      <c r="O23" s="142"/>
      <c r="P23" s="13"/>
    </row>
    <row r="24" spans="2:16" ht="8.25" customHeight="1" thickTop="1" x14ac:dyDescent="0.2">
      <c r="B24" s="8"/>
      <c r="C24" s="8"/>
      <c r="D24" s="8"/>
      <c r="E24" s="8"/>
      <c r="F24" s="8"/>
      <c r="G24" s="8"/>
      <c r="H24" s="8"/>
      <c r="I24" s="8"/>
      <c r="J24" s="8"/>
      <c r="K24" s="8"/>
      <c r="L24" s="8"/>
      <c r="N24" s="13"/>
      <c r="O24" s="13"/>
      <c r="P24" s="13"/>
    </row>
  </sheetData>
  <sheetProtection password="CEF3" sheet="1" objects="1" scenarios="1"/>
  <mergeCells count="14">
    <mergeCell ref="D7:E7"/>
    <mergeCell ref="D8:E8"/>
    <mergeCell ref="D9:E9"/>
    <mergeCell ref="D15:J15"/>
    <mergeCell ref="F7:J7"/>
    <mergeCell ref="F8:J8"/>
    <mergeCell ref="F9:J9"/>
    <mergeCell ref="D14:J14"/>
    <mergeCell ref="D20:J20"/>
    <mergeCell ref="D11:J11"/>
    <mergeCell ref="D12:J12"/>
    <mergeCell ref="D21:J21"/>
    <mergeCell ref="D17:J17"/>
    <mergeCell ref="D18:J18"/>
  </mergeCells>
  <phoneticPr fontId="1" type="noConversion"/>
  <hyperlinks>
    <hyperlink ref="D21" r:id="rId1" display="http://www.QFDOnline.com/template-terms/"/>
    <hyperlink ref="D15" r:id="rId2" display="http://www.QFDOnline.com/template-terms/"/>
    <hyperlink ref="D15:J15" r:id="rId3" display="http://www.qfdonline.com/templates/comments/"/>
    <hyperlink ref="D21:J21" r:id="rId4" display="http://www.qfdonline.com/about/terms-of-use/"/>
    <hyperlink ref="D18:J18" r:id="rId5" display="http://www.qfdonline.com/templates/template-sponsorship/"/>
    <hyperlink ref="D12" r:id="rId6" display="http://www.QFDOnline.com/template-terms/"/>
    <hyperlink ref="D12:J12" r:id="rId7" display="http://www.qfdonline.com/templates/"/>
  </hyperlinks>
  <printOptions horizontalCentered="1"/>
  <pageMargins left="0.75" right="0.75" top="1" bottom="1" header="0.5" footer="0.5"/>
  <pageSetup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About!Área_de_impresión</vt:lpstr>
      <vt:lpstr>'House of Quality 1'!Área_de_impresión</vt:lpstr>
      <vt:lpstr>'House of Quality 2'!Área_de_impresión</vt:lpstr>
      <vt:lpstr>'House of Quality 3'!Área_de_impresión</vt:lpstr>
      <vt:lpstr>'House of Quality 4'!Área_de_impresión</vt:lpstr>
      <vt:lpstr>Correlation_Options</vt:lpstr>
      <vt:lpstr>Min_Max_or_Target_Options</vt:lpstr>
      <vt:lpstr>Relationship_Between_Requirements_Options</vt:lpstr>
    </vt:vector>
  </TitlesOfParts>
  <Company>QFD Online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Cristhian</dc:creator>
  <cp:keywords>"House of Quality", "Quality Function Deployment", QFD, HOQ</cp:keywords>
  <dc:description>©2007 QFD Online</dc:description>
  <cp:lastModifiedBy>Cristhian</cp:lastModifiedBy>
  <cp:lastPrinted>2007-09-12T04:17:51Z</cp:lastPrinted>
  <dcterms:created xsi:type="dcterms:W3CDTF">2005-02-15T21:17:31Z</dcterms:created>
  <dcterms:modified xsi:type="dcterms:W3CDTF">2017-09-09T17:09:01Z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