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T:\Publica\!!!!!!!!!!!!!!!Gerando Falcões - Noite_02\"/>
    </mc:Choice>
  </mc:AlternateContent>
  <xr:revisionPtr revIDLastSave="0" documentId="13_ncr:1_{290C4E42-5A37-4E32-8AE3-845930DC080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fé_Pronto" sheetId="1" r:id="rId1"/>
    <sheet name="Manutenção_Pronto" sheetId="4" r:id="rId2"/>
    <sheet name="Frutas_Pronto" sheetId="5" r:id="rId3"/>
  </sheets>
  <definedNames>
    <definedName name="EMPRESA1">Manutenção_Pronto!$D$6</definedName>
    <definedName name="EMPRESA3">Manutenção_Pronto!$H$6:$H$10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5" l="1"/>
  <c r="H17" i="5"/>
  <c r="H8" i="5"/>
  <c r="H9" i="5"/>
  <c r="H10" i="5"/>
  <c r="H11" i="5"/>
  <c r="H12" i="5"/>
  <c r="H13" i="5"/>
  <c r="H14" i="5"/>
  <c r="H15" i="5"/>
  <c r="H16" i="5"/>
  <c r="H7" i="5"/>
  <c r="G8" i="5"/>
  <c r="G9" i="5"/>
  <c r="G10" i="5"/>
  <c r="G11" i="5"/>
  <c r="G12" i="5"/>
  <c r="G13" i="5"/>
  <c r="G14" i="5"/>
  <c r="G15" i="5"/>
  <c r="G16" i="5"/>
  <c r="F8" i="5"/>
  <c r="F9" i="5"/>
  <c r="F10" i="5"/>
  <c r="F11" i="5"/>
  <c r="F12" i="5"/>
  <c r="F13" i="5"/>
  <c r="F14" i="5"/>
  <c r="F15" i="5"/>
  <c r="F16" i="5"/>
  <c r="F7" i="5"/>
  <c r="G7" i="5" s="1"/>
  <c r="E8" i="5"/>
  <c r="E9" i="5"/>
  <c r="E10" i="5"/>
  <c r="E11" i="5"/>
  <c r="E12" i="5"/>
  <c r="E13" i="5"/>
  <c r="E14" i="5"/>
  <c r="E15" i="5"/>
  <c r="E16" i="5"/>
  <c r="E7" i="5"/>
  <c r="D7" i="4"/>
  <c r="D8" i="4"/>
  <c r="D9" i="4"/>
  <c r="D10" i="4"/>
  <c r="H7" i="4"/>
  <c r="H8" i="4"/>
  <c r="H9" i="4"/>
  <c r="H10" i="4"/>
  <c r="C14" i="4"/>
  <c r="C15" i="4"/>
  <c r="F7" i="4"/>
  <c r="F8" i="4"/>
  <c r="F9" i="4"/>
  <c r="F10" i="4"/>
  <c r="H6" i="4"/>
  <c r="F6" i="4"/>
  <c r="D6" i="4"/>
  <c r="H16" i="1"/>
  <c r="H14" i="1"/>
  <c r="H13" i="1"/>
  <c r="H8" i="1"/>
  <c r="H9" i="1"/>
  <c r="H10" i="1"/>
  <c r="H11" i="1"/>
  <c r="H12" i="1"/>
  <c r="H1" i="5"/>
  <c r="H3" i="1" l="1"/>
</calcChain>
</file>

<file path=xl/sharedStrings.xml><?xml version="1.0" encoding="utf-8"?>
<sst xmlns="http://schemas.openxmlformats.org/spreadsheetml/2006/main" count="94" uniqueCount="76">
  <si>
    <t>MicroCofee</t>
  </si>
  <si>
    <t>Rua: Marcos César, 53</t>
  </si>
  <si>
    <t>CEP: 02469-000</t>
  </si>
  <si>
    <t>São Paulo - SP</t>
  </si>
  <si>
    <t>Nº do Pedido:</t>
  </si>
  <si>
    <t>Telefone: (11) 9876-5432</t>
  </si>
  <si>
    <t>Pedido de Compra</t>
  </si>
  <si>
    <t>Qtde.</t>
  </si>
  <si>
    <t>Unid.</t>
  </si>
  <si>
    <t>Descrição</t>
  </si>
  <si>
    <t>Preço Unitário</t>
  </si>
  <si>
    <t>Total</t>
  </si>
  <si>
    <t>kg</t>
  </si>
  <si>
    <t>unid.</t>
  </si>
  <si>
    <t>caixas</t>
  </si>
  <si>
    <t>Subtotal</t>
  </si>
  <si>
    <t>ICMS</t>
  </si>
  <si>
    <t>Outros</t>
  </si>
  <si>
    <t>Total do Pedido</t>
  </si>
  <si>
    <t>Café torrado e moído</t>
  </si>
  <si>
    <t>Açúcar refinado</t>
  </si>
  <si>
    <t>Polpa de fruta natural congelada</t>
  </si>
  <si>
    <t>Chá mate (copo)</t>
  </si>
  <si>
    <t>Sanduíche natural (diversos recheios)</t>
  </si>
  <si>
    <t xml:space="preserve">    Data do Pedido:</t>
  </si>
  <si>
    <t>R$</t>
  </si>
  <si>
    <t>Tropical Frutas</t>
  </si>
  <si>
    <t>Especializada</t>
  </si>
  <si>
    <t>de produtos perecíveis</t>
  </si>
  <si>
    <t>Data:</t>
  </si>
  <si>
    <t>Dólar:</t>
  </si>
  <si>
    <t>Frete:</t>
  </si>
  <si>
    <t>Fruta</t>
  </si>
  <si>
    <t>Destino</t>
  </si>
  <si>
    <t>Peso</t>
  </si>
  <si>
    <t>Custo do Frete</t>
  </si>
  <si>
    <t>Preço Total</t>
  </si>
  <si>
    <t>Preço em Dólar</t>
  </si>
  <si>
    <t>US$</t>
  </si>
  <si>
    <t>Quilos</t>
  </si>
  <si>
    <t>Abacaxi</t>
  </si>
  <si>
    <t>Banana</t>
  </si>
  <si>
    <t>Melão</t>
  </si>
  <si>
    <t>Uva</t>
  </si>
  <si>
    <t>Amora</t>
  </si>
  <si>
    <t>Morango</t>
  </si>
  <si>
    <t>Laranja</t>
  </si>
  <si>
    <t>Mexerica</t>
  </si>
  <si>
    <t>Goiaba</t>
  </si>
  <si>
    <t>Abacate</t>
  </si>
  <si>
    <t>Itália</t>
  </si>
  <si>
    <t>Estados Unidos</t>
  </si>
  <si>
    <t>Canadá</t>
  </si>
  <si>
    <t>Portugal</t>
  </si>
  <si>
    <t>Inglaterra</t>
  </si>
  <si>
    <t>Polônia</t>
  </si>
  <si>
    <t>França</t>
  </si>
  <si>
    <t>Japão</t>
  </si>
  <si>
    <t>Manutenção</t>
  </si>
  <si>
    <t>Preço do Produto</t>
  </si>
  <si>
    <t>Preço por Quilo</t>
  </si>
  <si>
    <t>Total a ser Exportado</t>
  </si>
  <si>
    <t>na exportação</t>
  </si>
  <si>
    <t>Suporte Servidores</t>
  </si>
  <si>
    <t>Nobreak</t>
  </si>
  <si>
    <t>Empresa 1</t>
  </si>
  <si>
    <t>Empresa 2</t>
  </si>
  <si>
    <t xml:space="preserve">Empresa 3 </t>
  </si>
  <si>
    <t>Empresa 3</t>
  </si>
  <si>
    <t>Valor por serviço</t>
  </si>
  <si>
    <t>Qtde de Equipamentos</t>
  </si>
  <si>
    <t>Custo Total</t>
  </si>
  <si>
    <t>Micros</t>
  </si>
  <si>
    <t>Notebooks</t>
  </si>
  <si>
    <t>Ar Condicionado</t>
  </si>
  <si>
    <t>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</si>
</sst>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000"/>
    <numFmt numFmtId="166" formatCode="[$$-409]#,##0.00"/>
    <numFmt numFmtId="167" formatCode="000000000"/>
    <numFmt numFmtId="168" formatCode="_-* #,##0.0000_-;\-* #,##0.00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4"/>
      <color theme="1"/>
      <name val="Century Gothic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0"/>
      <name val="Century Gothic"/>
      <family val="2"/>
    </font>
    <font>
      <b/>
      <i/>
      <sz val="11"/>
      <color theme="0"/>
      <name val="Calibri"/>
      <family val="2"/>
      <scheme val="minor"/>
    </font>
    <font>
      <sz val="22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3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0" fillId="0" borderId="23" xfId="0" applyBorder="1"/>
    <xf numFmtId="0" fontId="1" fillId="3" borderId="17" xfId="0" applyFont="1" applyFill="1" applyBorder="1" applyAlignment="1">
      <alignment horizontal="center" vertical="center"/>
    </xf>
    <xf numFmtId="164" fontId="1" fillId="4" borderId="14" xfId="0" applyNumberFormat="1" applyFont="1" applyFill="1" applyBorder="1"/>
    <xf numFmtId="164" fontId="1" fillId="4" borderId="4" xfId="0" applyNumberFormat="1" applyFont="1" applyFill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/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0" fillId="0" borderId="34" xfId="0" applyNumberFormat="1" applyBorder="1"/>
    <xf numFmtId="9" fontId="0" fillId="0" borderId="39" xfId="0" applyNumberFormat="1" applyBorder="1" applyAlignment="1">
      <alignment horizontal="center"/>
    </xf>
    <xf numFmtId="0" fontId="0" fillId="0" borderId="31" xfId="0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4" fontId="0" fillId="0" borderId="0" xfId="0" applyNumberFormat="1"/>
    <xf numFmtId="0" fontId="0" fillId="0" borderId="46" xfId="0" applyBorder="1"/>
    <xf numFmtId="4" fontId="0" fillId="0" borderId="46" xfId="0" applyNumberFormat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0" borderId="0" xfId="2"/>
    <xf numFmtId="166" fontId="0" fillId="0" borderId="46" xfId="0" applyNumberFormat="1" applyBorder="1" applyAlignment="1">
      <alignment horizontal="center" vertical="center"/>
    </xf>
    <xf numFmtId="166" fontId="1" fillId="0" borderId="46" xfId="0" applyNumberFormat="1" applyFont="1" applyBorder="1" applyAlignment="1">
      <alignment horizontal="center" vertical="center"/>
    </xf>
    <xf numFmtId="14" fontId="0" fillId="0" borderId="20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4" fontId="0" fillId="0" borderId="0" xfId="0" applyNumberFormat="1"/>
    <xf numFmtId="0" fontId="7" fillId="0" borderId="0" xfId="0" applyFont="1"/>
    <xf numFmtId="0" fontId="13" fillId="0" borderId="0" xfId="0" applyFont="1"/>
    <xf numFmtId="167" fontId="13" fillId="0" borderId="0" xfId="0" applyNumberFormat="1" applyFont="1"/>
    <xf numFmtId="0" fontId="13" fillId="0" borderId="0" xfId="0" quotePrefix="1" applyFont="1"/>
    <xf numFmtId="49" fontId="13" fillId="0" borderId="0" xfId="0" applyNumberFormat="1" applyFont="1"/>
    <xf numFmtId="9" fontId="13" fillId="0" borderId="0" xfId="3" applyFont="1"/>
    <xf numFmtId="164" fontId="13" fillId="0" borderId="0" xfId="0" applyNumberFormat="1" applyFont="1"/>
    <xf numFmtId="9" fontId="6" fillId="0" borderId="0" xfId="3" applyFont="1"/>
    <xf numFmtId="14" fontId="0" fillId="0" borderId="0" xfId="0" applyNumberFormat="1"/>
    <xf numFmtId="43" fontId="1" fillId="0" borderId="46" xfId="4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8" fontId="0" fillId="0" borderId="0" xfId="4" applyNumberFormat="1" applyFont="1"/>
    <xf numFmtId="164" fontId="0" fillId="0" borderId="7" xfId="0" applyNumberFormat="1" applyBorder="1"/>
    <xf numFmtId="43" fontId="0" fillId="0" borderId="0" xfId="4" applyFont="1"/>
    <xf numFmtId="9" fontId="0" fillId="0" borderId="0" xfId="0" applyNumberFormat="1"/>
    <xf numFmtId="10" fontId="13" fillId="0" borderId="0" xfId="3" applyNumberFormat="1" applyFont="1"/>
    <xf numFmtId="10" fontId="13" fillId="0" borderId="0" xfId="3" applyNumberFormat="1" applyFont="1" applyFill="1"/>
    <xf numFmtId="0" fontId="13" fillId="0" borderId="0" xfId="0" quotePrefix="1" applyFont="1" applyAlignment="1">
      <alignment horizontal="right"/>
    </xf>
    <xf numFmtId="164" fontId="13" fillId="0" borderId="0" xfId="0" quotePrefix="1" applyNumberFormat="1" applyFont="1"/>
    <xf numFmtId="164" fontId="13" fillId="0" borderId="0" xfId="1" applyNumberFormat="1" applyFont="1" applyFill="1"/>
    <xf numFmtId="2" fontId="0" fillId="0" borderId="46" xfId="0" applyNumberForma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2" fontId="0" fillId="0" borderId="20" xfId="0" applyNumberFormat="1" applyBorder="1"/>
    <xf numFmtId="0" fontId="1" fillId="3" borderId="33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33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7" xfId="0" applyBorder="1" applyAlignment="1">
      <alignment horizontal="left"/>
    </xf>
    <xf numFmtId="0" fontId="1" fillId="3" borderId="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3" fillId="0" borderId="0" xfId="1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quotePrefix="1" applyFont="1" applyAlignment="1">
      <alignment horizontal="left"/>
    </xf>
    <xf numFmtId="0" fontId="13" fillId="0" borderId="0" xfId="0" applyFont="1" applyAlignment="1">
      <alignment horizontal="left"/>
    </xf>
    <xf numFmtId="0" fontId="10" fillId="6" borderId="9" xfId="0" applyFont="1" applyFill="1" applyBorder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1" fillId="6" borderId="3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2" fontId="1" fillId="0" borderId="46" xfId="0" applyNumberFormat="1" applyFont="1" applyBorder="1" applyAlignment="1">
      <alignment horizontal="center" vertical="center"/>
    </xf>
    <xf numFmtId="0" fontId="11" fillId="7" borderId="40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1" fillId="9" borderId="41" xfId="0" applyFont="1" applyFill="1" applyBorder="1" applyAlignment="1">
      <alignment horizontal="center"/>
    </xf>
    <xf numFmtId="0" fontId="11" fillId="7" borderId="4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9" fillId="10" borderId="13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/>
    </xf>
  </cellXfs>
  <cellStyles count="5">
    <cellStyle name="Hiperlink" xfId="2" builtinId="8"/>
    <cellStyle name="Moeda" xfId="1" builtinId="4"/>
    <cellStyle name="Normal" xfId="0" builtinId="0"/>
    <cellStyle name="Porcentagem" xfId="3" builtinId="5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116412</xdr:rowOff>
    </xdr:from>
    <xdr:to>
      <xdr:col>0</xdr:col>
      <xdr:colOff>294916</xdr:colOff>
      <xdr:row>2</xdr:row>
      <xdr:rowOff>102300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412"/>
          <a:ext cx="294916" cy="366888"/>
        </a:xfrm>
        <a:prstGeom prst="rect">
          <a:avLst/>
        </a:prstGeom>
      </xdr:spPr>
    </xdr:pic>
    <xdr:clientData/>
  </xdr:twoCellAnchor>
  <xdr:twoCellAnchor editAs="oneCell">
    <xdr:from>
      <xdr:col>2</xdr:col>
      <xdr:colOff>315389</xdr:colOff>
      <xdr:row>0</xdr:row>
      <xdr:rowOff>116412</xdr:rowOff>
    </xdr:from>
    <xdr:to>
      <xdr:col>2</xdr:col>
      <xdr:colOff>612321</xdr:colOff>
      <xdr:row>2</xdr:row>
      <xdr:rowOff>102300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3945" y="116412"/>
          <a:ext cx="294916" cy="366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O28"/>
  <sheetViews>
    <sheetView showGridLines="0" zoomScale="140" zoomScaleNormal="140" workbookViewId="0">
      <selection activeCell="I8" sqref="I8"/>
    </sheetView>
  </sheetViews>
  <sheetFormatPr defaultRowHeight="15" x14ac:dyDescent="0.25"/>
  <cols>
    <col min="5" max="5" width="13.28515625" customWidth="1"/>
    <col min="8" max="8" width="14.5703125" customWidth="1"/>
    <col min="9" max="9" width="11.140625" style="53" customWidth="1"/>
    <col min="10" max="10" width="13.42578125" style="53" customWidth="1"/>
    <col min="11" max="12" width="9.140625" style="53"/>
  </cols>
  <sheetData>
    <row r="1" spans="1:15" ht="30" customHeight="1" x14ac:dyDescent="0.35">
      <c r="A1" s="8" t="s">
        <v>0</v>
      </c>
      <c r="B1" s="9"/>
      <c r="C1" s="9"/>
      <c r="D1" s="9"/>
      <c r="E1" s="9"/>
      <c r="F1" s="9"/>
      <c r="G1" s="9"/>
      <c r="H1" s="10"/>
      <c r="I1" s="54"/>
    </row>
    <row r="2" spans="1:15" x14ac:dyDescent="0.25">
      <c r="A2" s="11" t="s">
        <v>1</v>
      </c>
      <c r="D2" t="s">
        <v>3</v>
      </c>
      <c r="F2" s="83" t="s">
        <v>4</v>
      </c>
      <c r="G2" s="83"/>
      <c r="H2" s="45">
        <v>97</v>
      </c>
    </row>
    <row r="3" spans="1:15" x14ac:dyDescent="0.25">
      <c r="A3" s="11" t="s">
        <v>2</v>
      </c>
      <c r="D3" t="s">
        <v>5</v>
      </c>
      <c r="F3" s="83" t="s">
        <v>24</v>
      </c>
      <c r="G3" s="83"/>
      <c r="H3" s="44">
        <f ca="1">TODAY()</f>
        <v>45623</v>
      </c>
      <c r="I3" s="55"/>
    </row>
    <row r="4" spans="1:15" ht="15.75" thickBot="1" x14ac:dyDescent="0.3">
      <c r="A4" s="46"/>
      <c r="B4" s="47"/>
      <c r="C4" s="47"/>
      <c r="D4" s="47"/>
      <c r="E4" s="47"/>
      <c r="F4" s="47"/>
      <c r="G4" s="47"/>
      <c r="H4" s="48"/>
      <c r="K4" s="56"/>
    </row>
    <row r="5" spans="1:15" ht="20.25" thickTop="1" thickBot="1" x14ac:dyDescent="0.35">
      <c r="A5" s="80" t="s">
        <v>6</v>
      </c>
      <c r="B5" s="81"/>
      <c r="C5" s="81"/>
      <c r="D5" s="81"/>
      <c r="E5" s="81"/>
      <c r="F5" s="81"/>
      <c r="G5" s="81"/>
      <c r="H5" s="82"/>
    </row>
    <row r="6" spans="1:15" ht="12" customHeight="1" thickTop="1" thickBot="1" x14ac:dyDescent="0.3">
      <c r="A6" s="11"/>
      <c r="H6" s="12"/>
    </row>
    <row r="7" spans="1:15" ht="30" customHeight="1" thickBot="1" x14ac:dyDescent="0.3">
      <c r="A7" s="62" t="s">
        <v>7</v>
      </c>
      <c r="B7" s="7" t="s">
        <v>8</v>
      </c>
      <c r="C7" s="93" t="s">
        <v>9</v>
      </c>
      <c r="D7" s="94"/>
      <c r="E7" s="94"/>
      <c r="F7" s="95"/>
      <c r="G7" s="6" t="s">
        <v>10</v>
      </c>
      <c r="H7" s="18" t="s">
        <v>11</v>
      </c>
    </row>
    <row r="8" spans="1:15" ht="15.75" thickBot="1" x14ac:dyDescent="0.3">
      <c r="A8" s="21">
        <v>10</v>
      </c>
      <c r="B8" s="1" t="s">
        <v>12</v>
      </c>
      <c r="C8" s="84" t="s">
        <v>19</v>
      </c>
      <c r="D8" s="85"/>
      <c r="E8" s="85"/>
      <c r="F8" s="86"/>
      <c r="G8" s="13">
        <v>1.25</v>
      </c>
      <c r="H8" s="16">
        <f>A8*G8</f>
        <v>12.5</v>
      </c>
      <c r="I8" s="68"/>
      <c r="J8" s="69"/>
      <c r="K8" s="57"/>
      <c r="L8" s="67"/>
      <c r="M8" s="52"/>
      <c r="N8" s="52"/>
      <c r="O8" s="52"/>
    </row>
    <row r="9" spans="1:15" ht="15.75" thickBot="1" x14ac:dyDescent="0.3">
      <c r="A9" s="22">
        <v>25</v>
      </c>
      <c r="B9" s="2" t="s">
        <v>12</v>
      </c>
      <c r="C9" s="87" t="s">
        <v>20</v>
      </c>
      <c r="D9" s="88"/>
      <c r="E9" s="88"/>
      <c r="F9" s="89"/>
      <c r="G9" s="14">
        <v>1</v>
      </c>
      <c r="H9" s="16">
        <f t="shared" ref="H9:H12" si="0">A9*G9</f>
        <v>25</v>
      </c>
      <c r="I9" s="68"/>
      <c r="K9" s="57"/>
      <c r="L9" s="67"/>
      <c r="M9" s="52"/>
      <c r="N9" s="52"/>
      <c r="O9" s="52"/>
    </row>
    <row r="10" spans="1:15" ht="15.75" thickBot="1" x14ac:dyDescent="0.3">
      <c r="A10" s="22">
        <v>50</v>
      </c>
      <c r="B10" s="2" t="s">
        <v>13</v>
      </c>
      <c r="C10" s="87" t="s">
        <v>21</v>
      </c>
      <c r="D10" s="88"/>
      <c r="E10" s="88"/>
      <c r="F10" s="89"/>
      <c r="G10" s="14">
        <v>0.5</v>
      </c>
      <c r="H10" s="16">
        <f t="shared" si="0"/>
        <v>25</v>
      </c>
      <c r="I10" s="68"/>
      <c r="K10" s="57"/>
      <c r="L10" s="67"/>
      <c r="M10" s="52"/>
      <c r="N10" s="52"/>
      <c r="O10" s="52"/>
    </row>
    <row r="11" spans="1:15" ht="15.75" thickBot="1" x14ac:dyDescent="0.3">
      <c r="A11" s="22">
        <v>2</v>
      </c>
      <c r="B11" s="2" t="s">
        <v>14</v>
      </c>
      <c r="C11" s="87" t="s">
        <v>22</v>
      </c>
      <c r="D11" s="88"/>
      <c r="E11" s="88"/>
      <c r="F11" s="89"/>
      <c r="G11" s="14">
        <v>6</v>
      </c>
      <c r="H11" s="16">
        <f t="shared" si="0"/>
        <v>12</v>
      </c>
      <c r="I11" s="68"/>
      <c r="K11" s="57"/>
      <c r="L11" s="67"/>
      <c r="M11" s="52"/>
      <c r="N11" s="52"/>
      <c r="O11" s="52"/>
    </row>
    <row r="12" spans="1:15" ht="15.75" thickBot="1" x14ac:dyDescent="0.3">
      <c r="A12" s="23">
        <v>30</v>
      </c>
      <c r="B12" s="17" t="s">
        <v>13</v>
      </c>
      <c r="C12" s="90" t="s">
        <v>23</v>
      </c>
      <c r="D12" s="91"/>
      <c r="E12" s="91"/>
      <c r="F12" s="92"/>
      <c r="G12" s="15">
        <v>1.5</v>
      </c>
      <c r="H12" s="16">
        <f t="shared" si="0"/>
        <v>45</v>
      </c>
      <c r="I12" s="68"/>
      <c r="K12" s="57"/>
      <c r="L12" s="67"/>
      <c r="M12" s="52"/>
      <c r="N12" s="52"/>
      <c r="O12" s="52"/>
    </row>
    <row r="13" spans="1:15" ht="15.75" thickBot="1" x14ac:dyDescent="0.3">
      <c r="F13" s="76" t="s">
        <v>15</v>
      </c>
      <c r="G13" s="77"/>
      <c r="H13" s="19">
        <f>H8+H9+H10+H11+H12</f>
        <v>119.5</v>
      </c>
      <c r="I13" s="68"/>
      <c r="K13" s="57"/>
      <c r="L13" s="67"/>
      <c r="M13" s="52"/>
      <c r="N13" s="52"/>
      <c r="O13" s="52"/>
    </row>
    <row r="14" spans="1:15" x14ac:dyDescent="0.25">
      <c r="F14" s="3" t="s">
        <v>16</v>
      </c>
      <c r="G14" s="59">
        <v>0.1</v>
      </c>
      <c r="H14" s="64">
        <f>H13*G14</f>
        <v>11.950000000000001</v>
      </c>
      <c r="M14" s="52"/>
      <c r="N14" s="52"/>
      <c r="O14" s="52"/>
    </row>
    <row r="15" spans="1:15" ht="15.75" thickBot="1" x14ac:dyDescent="0.3">
      <c r="F15" s="3" t="s">
        <v>17</v>
      </c>
      <c r="G15" s="4"/>
      <c r="H15" s="5"/>
      <c r="J15" s="55"/>
      <c r="M15" s="52"/>
      <c r="N15" s="52"/>
      <c r="O15" s="52"/>
    </row>
    <row r="16" spans="1:15" ht="15.75" thickBot="1" x14ac:dyDescent="0.3">
      <c r="F16" s="78" t="s">
        <v>18</v>
      </c>
      <c r="G16" s="79"/>
      <c r="H16" s="20">
        <f>SUM(H13+H14+H15)</f>
        <v>131.44999999999999</v>
      </c>
      <c r="M16" s="52"/>
      <c r="N16" s="52"/>
      <c r="O16" s="52"/>
    </row>
    <row r="17" spans="6:15" x14ac:dyDescent="0.25">
      <c r="F17" s="70"/>
      <c r="G17" s="53"/>
      <c r="H17" s="71"/>
      <c r="J17" s="70"/>
      <c r="M17" s="52"/>
      <c r="N17" s="52"/>
      <c r="O17" s="52"/>
    </row>
    <row r="18" spans="6:15" x14ac:dyDescent="0.25">
      <c r="F18" s="99"/>
      <c r="G18" s="99"/>
      <c r="H18" s="58"/>
      <c r="I18" s="98"/>
      <c r="J18" s="98"/>
      <c r="K18" s="98"/>
    </row>
    <row r="19" spans="6:15" x14ac:dyDescent="0.25">
      <c r="F19" s="99"/>
      <c r="G19" s="99"/>
      <c r="H19" s="58"/>
      <c r="J19" s="58"/>
      <c r="K19" s="58"/>
    </row>
    <row r="20" spans="6:15" x14ac:dyDescent="0.25">
      <c r="F20" s="99"/>
      <c r="G20" s="100"/>
      <c r="H20" s="71"/>
      <c r="J20" s="58"/>
    </row>
    <row r="21" spans="6:15" x14ac:dyDescent="0.25">
      <c r="F21" s="53"/>
      <c r="G21" s="53"/>
      <c r="H21" s="53"/>
      <c r="J21" s="58"/>
    </row>
    <row r="22" spans="6:15" x14ac:dyDescent="0.25">
      <c r="F22" s="97"/>
      <c r="G22" s="97"/>
      <c r="H22" s="70"/>
      <c r="J22" s="58"/>
    </row>
    <row r="23" spans="6:15" x14ac:dyDescent="0.25">
      <c r="F23" s="96"/>
      <c r="G23" s="96"/>
      <c r="H23" s="70"/>
      <c r="I23" s="98"/>
      <c r="J23" s="98"/>
      <c r="K23" s="98"/>
    </row>
    <row r="24" spans="6:15" x14ac:dyDescent="0.25">
      <c r="F24" s="97"/>
      <c r="G24" s="98"/>
      <c r="H24" s="70"/>
      <c r="J24" s="58"/>
    </row>
    <row r="25" spans="6:15" x14ac:dyDescent="0.25">
      <c r="J25" s="58"/>
    </row>
    <row r="26" spans="6:15" x14ac:dyDescent="0.25">
      <c r="G26" s="66"/>
      <c r="J26" s="58"/>
    </row>
    <row r="27" spans="6:15" x14ac:dyDescent="0.25">
      <c r="J27" s="58"/>
    </row>
    <row r="28" spans="6:15" x14ac:dyDescent="0.25">
      <c r="J28" s="58"/>
    </row>
  </sheetData>
  <mergeCells count="19">
    <mergeCell ref="F23:G23"/>
    <mergeCell ref="F24:G24"/>
    <mergeCell ref="I23:K23"/>
    <mergeCell ref="F18:G18"/>
    <mergeCell ref="F19:G19"/>
    <mergeCell ref="F20:G20"/>
    <mergeCell ref="I18:K18"/>
    <mergeCell ref="F22:G22"/>
    <mergeCell ref="F13:G13"/>
    <mergeCell ref="F16:G16"/>
    <mergeCell ref="A5:H5"/>
    <mergeCell ref="F2:G2"/>
    <mergeCell ref="F3:G3"/>
    <mergeCell ref="C8:F8"/>
    <mergeCell ref="C9:F9"/>
    <mergeCell ref="C10:F10"/>
    <mergeCell ref="C12:F12"/>
    <mergeCell ref="C7:F7"/>
    <mergeCell ref="C11:F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I16"/>
  <sheetViews>
    <sheetView showGridLines="0" zoomScale="170" zoomScaleNormal="170" workbookViewId="0">
      <selection activeCell="E13" sqref="E13"/>
    </sheetView>
  </sheetViews>
  <sheetFormatPr defaultRowHeight="15" x14ac:dyDescent="0.25"/>
  <cols>
    <col min="1" max="1" width="16.7109375" bestFit="1" customWidth="1"/>
    <col min="2" max="2" width="16.28515625" customWidth="1"/>
    <col min="3" max="3" width="15" customWidth="1"/>
    <col min="4" max="4" width="9.5703125" bestFit="1" customWidth="1"/>
    <col min="5" max="5" width="11.42578125" customWidth="1"/>
    <col min="6" max="6" width="9.5703125" bestFit="1" customWidth="1"/>
    <col min="7" max="7" width="10.85546875" customWidth="1"/>
    <col min="8" max="8" width="9.5703125" bestFit="1" customWidth="1"/>
    <col min="9" max="9" width="6.85546875" customWidth="1"/>
  </cols>
  <sheetData>
    <row r="1" spans="1:9" ht="33.75" thickBot="1" x14ac:dyDescent="0.5">
      <c r="A1" s="101" t="s">
        <v>58</v>
      </c>
      <c r="B1" s="102"/>
      <c r="C1" s="102"/>
      <c r="D1" s="102"/>
      <c r="E1" s="102"/>
      <c r="F1" s="102"/>
      <c r="G1" s="102"/>
      <c r="H1" s="103"/>
    </row>
    <row r="2" spans="1:9" ht="12" customHeight="1" thickBot="1" x14ac:dyDescent="0.3">
      <c r="A2" s="111"/>
      <c r="B2" s="112"/>
      <c r="C2" s="112"/>
      <c r="D2" s="112"/>
      <c r="E2" s="112"/>
      <c r="F2" s="112"/>
      <c r="G2" s="112"/>
      <c r="H2" s="113"/>
    </row>
    <row r="3" spans="1:9" ht="15.75" thickBot="1" x14ac:dyDescent="0.3">
      <c r="A3" s="127" t="s">
        <v>75</v>
      </c>
      <c r="B3" s="129" t="s">
        <v>70</v>
      </c>
      <c r="C3" s="106" t="s">
        <v>69</v>
      </c>
      <c r="D3" s="107"/>
      <c r="E3" s="107"/>
      <c r="F3" s="107"/>
      <c r="G3" s="107"/>
      <c r="H3" s="107"/>
    </row>
    <row r="4" spans="1:9" ht="15.75" thickBot="1" x14ac:dyDescent="0.3">
      <c r="A4" s="128"/>
      <c r="B4" s="130"/>
      <c r="C4" s="121" t="s">
        <v>65</v>
      </c>
      <c r="D4" s="125" t="s">
        <v>11</v>
      </c>
      <c r="E4" s="122" t="s">
        <v>66</v>
      </c>
      <c r="F4" s="126" t="s">
        <v>11</v>
      </c>
      <c r="G4" s="123" t="s">
        <v>67</v>
      </c>
      <c r="H4" s="124" t="s">
        <v>11</v>
      </c>
    </row>
    <row r="5" spans="1:9" x14ac:dyDescent="0.25">
      <c r="A5" s="31"/>
      <c r="B5" s="9"/>
      <c r="C5" s="32" t="s">
        <v>25</v>
      </c>
      <c r="D5" s="33" t="s">
        <v>25</v>
      </c>
      <c r="E5" s="34" t="s">
        <v>25</v>
      </c>
      <c r="F5" s="34" t="s">
        <v>25</v>
      </c>
      <c r="G5" s="32" t="s">
        <v>25</v>
      </c>
      <c r="H5" s="33" t="s">
        <v>25</v>
      </c>
    </row>
    <row r="6" spans="1:9" x14ac:dyDescent="0.25">
      <c r="A6" s="73" t="s">
        <v>74</v>
      </c>
      <c r="B6" s="74">
        <v>10</v>
      </c>
      <c r="C6" s="72">
        <v>240</v>
      </c>
      <c r="D6" s="120">
        <f>B6*C6</f>
        <v>2400</v>
      </c>
      <c r="E6" s="72">
        <v>220</v>
      </c>
      <c r="F6" s="120">
        <f>B6*E6</f>
        <v>2200</v>
      </c>
      <c r="G6" s="72">
        <v>250</v>
      </c>
      <c r="H6" s="120">
        <f>B6*G6</f>
        <v>2500</v>
      </c>
      <c r="I6" s="35"/>
    </row>
    <row r="7" spans="1:9" x14ac:dyDescent="0.25">
      <c r="A7" s="73" t="s">
        <v>63</v>
      </c>
      <c r="B7" s="74">
        <v>6</v>
      </c>
      <c r="C7" s="72">
        <v>210</v>
      </c>
      <c r="D7" s="120">
        <f t="shared" ref="D7:D10" si="0">B7*C7</f>
        <v>1260</v>
      </c>
      <c r="E7" s="72">
        <v>220</v>
      </c>
      <c r="F7" s="120">
        <f t="shared" ref="F7:F10" si="1">B7*E7</f>
        <v>1320</v>
      </c>
      <c r="G7" s="72">
        <v>215</v>
      </c>
      <c r="H7" s="120">
        <f t="shared" ref="H7:H10" si="2">B7*G7</f>
        <v>1290</v>
      </c>
    </row>
    <row r="8" spans="1:9" x14ac:dyDescent="0.25">
      <c r="A8" s="73" t="s">
        <v>64</v>
      </c>
      <c r="B8" s="74">
        <v>6</v>
      </c>
      <c r="C8" s="72">
        <v>210</v>
      </c>
      <c r="D8" s="120">
        <f t="shared" si="0"/>
        <v>1260</v>
      </c>
      <c r="E8" s="72">
        <v>220</v>
      </c>
      <c r="F8" s="120">
        <f t="shared" si="1"/>
        <v>1320</v>
      </c>
      <c r="G8" s="72">
        <v>230</v>
      </c>
      <c r="H8" s="120">
        <f t="shared" si="2"/>
        <v>1380</v>
      </c>
    </row>
    <row r="9" spans="1:9" x14ac:dyDescent="0.25">
      <c r="A9" s="73" t="s">
        <v>72</v>
      </c>
      <c r="B9" s="74">
        <v>122</v>
      </c>
      <c r="C9" s="72">
        <v>250</v>
      </c>
      <c r="D9" s="120">
        <f t="shared" si="0"/>
        <v>30500</v>
      </c>
      <c r="E9" s="72">
        <v>300</v>
      </c>
      <c r="F9" s="120">
        <f t="shared" si="1"/>
        <v>36600</v>
      </c>
      <c r="G9" s="72">
        <v>275</v>
      </c>
      <c r="H9" s="120">
        <f t="shared" si="2"/>
        <v>33550</v>
      </c>
    </row>
    <row r="10" spans="1:9" x14ac:dyDescent="0.25">
      <c r="A10" s="73" t="s">
        <v>73</v>
      </c>
      <c r="B10" s="74">
        <v>12</v>
      </c>
      <c r="C10" s="72">
        <v>100</v>
      </c>
      <c r="D10" s="120">
        <f t="shared" si="0"/>
        <v>1200</v>
      </c>
      <c r="E10" s="72">
        <v>150</v>
      </c>
      <c r="F10" s="120">
        <f t="shared" si="1"/>
        <v>1800</v>
      </c>
      <c r="G10" s="72">
        <v>80</v>
      </c>
      <c r="H10" s="120">
        <f t="shared" si="2"/>
        <v>960</v>
      </c>
    </row>
    <row r="12" spans="1:9" ht="15.75" thickBot="1" x14ac:dyDescent="0.3"/>
    <row r="13" spans="1:9" ht="15.75" thickBot="1" x14ac:dyDescent="0.3">
      <c r="A13" s="108" t="s">
        <v>71</v>
      </c>
      <c r="B13" s="49" t="s">
        <v>65</v>
      </c>
      <c r="C13" s="104"/>
      <c r="D13" s="105"/>
      <c r="E13" s="65"/>
    </row>
    <row r="14" spans="1:9" ht="15.75" thickBot="1" x14ac:dyDescent="0.3">
      <c r="A14" s="109"/>
      <c r="B14" s="131" t="s">
        <v>66</v>
      </c>
      <c r="C14" s="104">
        <f t="shared" ref="C14:C15" si="3">SUM(D7:D11)</f>
        <v>34220</v>
      </c>
      <c r="D14" s="105"/>
      <c r="E14" s="65"/>
    </row>
    <row r="15" spans="1:9" ht="15.75" thickBot="1" x14ac:dyDescent="0.3">
      <c r="A15" s="110"/>
      <c r="B15" s="50" t="s">
        <v>68</v>
      </c>
      <c r="C15" s="104">
        <f t="shared" si="3"/>
        <v>32960</v>
      </c>
      <c r="D15" s="105"/>
      <c r="E15" s="65"/>
    </row>
    <row r="16" spans="1:9" x14ac:dyDescent="0.25">
      <c r="C16" s="51"/>
    </row>
  </sheetData>
  <mergeCells count="9">
    <mergeCell ref="A1:H1"/>
    <mergeCell ref="C13:D13"/>
    <mergeCell ref="C15:D15"/>
    <mergeCell ref="C14:D14"/>
    <mergeCell ref="A3:A4"/>
    <mergeCell ref="B3:B4"/>
    <mergeCell ref="C3:H3"/>
    <mergeCell ref="A13:A15"/>
    <mergeCell ref="A2:H2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L26"/>
  <sheetViews>
    <sheetView showGridLines="0" tabSelected="1" zoomScale="140" zoomScaleNormal="140" workbookViewId="0">
      <selection activeCell="G18" sqref="G18"/>
    </sheetView>
  </sheetViews>
  <sheetFormatPr defaultRowHeight="15" x14ac:dyDescent="0.25"/>
  <cols>
    <col min="1" max="1" width="11.5703125" customWidth="1"/>
    <col min="2" max="2" width="15.140625" bestFit="1" customWidth="1"/>
    <col min="3" max="3" width="14" bestFit="1" customWidth="1"/>
    <col min="4" max="4" width="12.5703125" customWidth="1"/>
    <col min="5" max="5" width="11.85546875" customWidth="1"/>
    <col min="6" max="6" width="12.42578125" customWidth="1"/>
    <col min="7" max="7" width="12.85546875" customWidth="1"/>
    <col min="8" max="8" width="14.5703125" bestFit="1" customWidth="1"/>
    <col min="10" max="10" width="11.28515625" customWidth="1"/>
    <col min="11" max="11" width="11.5703125" customWidth="1"/>
    <col min="12" max="12" width="15.140625" customWidth="1"/>
    <col min="13" max="14" width="14" customWidth="1"/>
    <col min="15" max="17" width="9.140625" customWidth="1"/>
  </cols>
  <sheetData>
    <row r="1" spans="1:12" x14ac:dyDescent="0.25">
      <c r="A1" s="114" t="s">
        <v>26</v>
      </c>
      <c r="B1" s="115"/>
      <c r="C1" s="115"/>
      <c r="D1" s="9" t="s">
        <v>27</v>
      </c>
      <c r="E1" s="9"/>
      <c r="F1" s="9"/>
      <c r="G1" s="9" t="s">
        <v>29</v>
      </c>
      <c r="H1" s="29">
        <f ca="1">TODAY()</f>
        <v>45623</v>
      </c>
    </row>
    <row r="2" spans="1:12" x14ac:dyDescent="0.25">
      <c r="A2" s="116"/>
      <c r="B2" s="117"/>
      <c r="C2" s="117"/>
      <c r="D2" t="s">
        <v>62</v>
      </c>
      <c r="G2" t="s">
        <v>30</v>
      </c>
      <c r="H2" s="75">
        <v>5.94</v>
      </c>
      <c r="K2" s="60"/>
      <c r="L2" s="63"/>
    </row>
    <row r="3" spans="1:12" ht="15.75" thickBot="1" x14ac:dyDescent="0.3">
      <c r="A3" s="118"/>
      <c r="B3" s="119"/>
      <c r="C3" s="119"/>
      <c r="D3" s="24" t="s">
        <v>28</v>
      </c>
      <c r="E3" s="24"/>
      <c r="F3" s="24"/>
      <c r="G3" s="24" t="s">
        <v>31</v>
      </c>
      <c r="H3" s="30">
        <v>0.15</v>
      </c>
    </row>
    <row r="4" spans="1:12" ht="15.75" thickBot="1" x14ac:dyDescent="0.3"/>
    <row r="5" spans="1:12" ht="28.5" customHeight="1" thickBot="1" x14ac:dyDescent="0.3">
      <c r="A5" s="25" t="s">
        <v>32</v>
      </c>
      <c r="B5" s="26" t="s">
        <v>33</v>
      </c>
      <c r="C5" s="26" t="s">
        <v>34</v>
      </c>
      <c r="D5" s="26" t="s">
        <v>60</v>
      </c>
      <c r="E5" s="26" t="s">
        <v>59</v>
      </c>
      <c r="F5" s="26" t="s">
        <v>35</v>
      </c>
      <c r="G5" s="26" t="s">
        <v>36</v>
      </c>
      <c r="H5" s="27" t="s">
        <v>37</v>
      </c>
    </row>
    <row r="6" spans="1:12" x14ac:dyDescent="0.25">
      <c r="C6" s="28" t="s">
        <v>39</v>
      </c>
      <c r="D6" s="28" t="s">
        <v>25</v>
      </c>
      <c r="E6" s="28" t="s">
        <v>25</v>
      </c>
      <c r="F6" s="28" t="s">
        <v>25</v>
      </c>
      <c r="G6" s="28" t="s">
        <v>25</v>
      </c>
      <c r="H6" s="28" t="s">
        <v>38</v>
      </c>
    </row>
    <row r="7" spans="1:12" x14ac:dyDescent="0.25">
      <c r="A7" s="36" t="s">
        <v>40</v>
      </c>
      <c r="B7" s="36" t="s">
        <v>52</v>
      </c>
      <c r="C7" s="36">
        <v>2000</v>
      </c>
      <c r="D7" s="37">
        <v>1</v>
      </c>
      <c r="E7" s="37">
        <f>C7*D7</f>
        <v>2000</v>
      </c>
      <c r="F7" s="37">
        <f>E7*$H$3</f>
        <v>300</v>
      </c>
      <c r="G7" s="37">
        <f>E7+F7</f>
        <v>2300</v>
      </c>
      <c r="H7" s="42">
        <f>G7/$H$2</f>
        <v>387.20538720538718</v>
      </c>
    </row>
    <row r="8" spans="1:12" x14ac:dyDescent="0.25">
      <c r="A8" s="36" t="s">
        <v>41</v>
      </c>
      <c r="B8" s="36" t="s">
        <v>57</v>
      </c>
      <c r="C8" s="36">
        <v>3000</v>
      </c>
      <c r="D8" s="37">
        <v>1.5</v>
      </c>
      <c r="E8" s="37">
        <f t="shared" ref="E8:E16" si="0">C8*D8</f>
        <v>4500</v>
      </c>
      <c r="F8" s="37">
        <f t="shared" ref="F8:F16" si="1">E8*$H$3</f>
        <v>675</v>
      </c>
      <c r="G8" s="37">
        <f t="shared" ref="G8:G16" si="2">E8+F8</f>
        <v>5175</v>
      </c>
      <c r="H8" s="42">
        <f t="shared" ref="H8:H17" si="3">G8/$H$2</f>
        <v>871.21212121212113</v>
      </c>
      <c r="J8" s="39"/>
    </row>
    <row r="9" spans="1:12" x14ac:dyDescent="0.25">
      <c r="A9" s="36" t="s">
        <v>42</v>
      </c>
      <c r="B9" s="36" t="s">
        <v>56</v>
      </c>
      <c r="C9" s="36">
        <v>3500</v>
      </c>
      <c r="D9" s="37">
        <v>1.25</v>
      </c>
      <c r="E9" s="37">
        <f t="shared" si="0"/>
        <v>4375</v>
      </c>
      <c r="F9" s="37">
        <f t="shared" si="1"/>
        <v>656.25</v>
      </c>
      <c r="G9" s="37">
        <f t="shared" si="2"/>
        <v>5031.25</v>
      </c>
      <c r="H9" s="42">
        <f t="shared" si="3"/>
        <v>847.01178451178441</v>
      </c>
      <c r="J9" s="40"/>
    </row>
    <row r="10" spans="1:12" x14ac:dyDescent="0.25">
      <c r="A10" s="36" t="s">
        <v>43</v>
      </c>
      <c r="B10" s="36" t="s">
        <v>55</v>
      </c>
      <c r="C10" s="36">
        <v>1000</v>
      </c>
      <c r="D10" s="37">
        <v>2</v>
      </c>
      <c r="E10" s="37">
        <f t="shared" si="0"/>
        <v>2000</v>
      </c>
      <c r="F10" s="37">
        <f t="shared" si="1"/>
        <v>300</v>
      </c>
      <c r="G10" s="37">
        <f t="shared" si="2"/>
        <v>2300</v>
      </c>
      <c r="H10" s="42">
        <f t="shared" si="3"/>
        <v>387.20538720538718</v>
      </c>
    </row>
    <row r="11" spans="1:12" x14ac:dyDescent="0.25">
      <c r="A11" s="36" t="s">
        <v>44</v>
      </c>
      <c r="B11" s="36" t="s">
        <v>54</v>
      </c>
      <c r="C11" s="36">
        <v>300</v>
      </c>
      <c r="D11" s="37">
        <v>3</v>
      </c>
      <c r="E11" s="37">
        <f t="shared" si="0"/>
        <v>900</v>
      </c>
      <c r="F11" s="37">
        <f t="shared" si="1"/>
        <v>135</v>
      </c>
      <c r="G11" s="37">
        <f t="shared" si="2"/>
        <v>1035</v>
      </c>
      <c r="H11" s="42">
        <f t="shared" si="3"/>
        <v>174.24242424242422</v>
      </c>
    </row>
    <row r="12" spans="1:12" x14ac:dyDescent="0.25">
      <c r="A12" s="36" t="s">
        <v>45</v>
      </c>
      <c r="B12" s="36" t="s">
        <v>53</v>
      </c>
      <c r="C12" s="36">
        <v>400</v>
      </c>
      <c r="D12" s="37">
        <v>0.5</v>
      </c>
      <c r="E12" s="37">
        <f t="shared" si="0"/>
        <v>200</v>
      </c>
      <c r="F12" s="37">
        <f t="shared" si="1"/>
        <v>30</v>
      </c>
      <c r="G12" s="37">
        <f t="shared" si="2"/>
        <v>230</v>
      </c>
      <c r="H12" s="42">
        <f t="shared" si="3"/>
        <v>38.72053872053872</v>
      </c>
    </row>
    <row r="13" spans="1:12" x14ac:dyDescent="0.25">
      <c r="A13" s="36" t="s">
        <v>46</v>
      </c>
      <c r="B13" s="36" t="s">
        <v>51</v>
      </c>
      <c r="C13" s="36">
        <v>15000</v>
      </c>
      <c r="D13" s="37">
        <v>1.6</v>
      </c>
      <c r="E13" s="37">
        <f t="shared" si="0"/>
        <v>24000</v>
      </c>
      <c r="F13" s="37">
        <f t="shared" si="1"/>
        <v>3600</v>
      </c>
      <c r="G13" s="37">
        <f t="shared" si="2"/>
        <v>27600</v>
      </c>
      <c r="H13" s="42">
        <f t="shared" si="3"/>
        <v>4646.4646464646457</v>
      </c>
    </row>
    <row r="14" spans="1:12" x14ac:dyDescent="0.25">
      <c r="A14" s="36" t="s">
        <v>47</v>
      </c>
      <c r="B14" s="36" t="s">
        <v>52</v>
      </c>
      <c r="C14" s="36">
        <v>12000</v>
      </c>
      <c r="D14" s="37">
        <v>1.3</v>
      </c>
      <c r="E14" s="37">
        <f t="shared" si="0"/>
        <v>15600</v>
      </c>
      <c r="F14" s="37">
        <f t="shared" si="1"/>
        <v>2340</v>
      </c>
      <c r="G14" s="37">
        <f t="shared" si="2"/>
        <v>17940</v>
      </c>
      <c r="H14" s="42">
        <f t="shared" si="3"/>
        <v>3020.2020202020199</v>
      </c>
    </row>
    <row r="15" spans="1:12" x14ac:dyDescent="0.25">
      <c r="A15" s="36" t="s">
        <v>48</v>
      </c>
      <c r="B15" s="36" t="s">
        <v>51</v>
      </c>
      <c r="C15" s="36">
        <v>4500</v>
      </c>
      <c r="D15" s="37">
        <v>2.5</v>
      </c>
      <c r="E15" s="37">
        <f t="shared" si="0"/>
        <v>11250</v>
      </c>
      <c r="F15" s="37">
        <f t="shared" si="1"/>
        <v>1687.5</v>
      </c>
      <c r="G15" s="37">
        <f t="shared" si="2"/>
        <v>12937.5</v>
      </c>
      <c r="H15" s="42">
        <f t="shared" si="3"/>
        <v>2178.030303030303</v>
      </c>
    </row>
    <row r="16" spans="1:12" x14ac:dyDescent="0.25">
      <c r="A16" s="36" t="s">
        <v>49</v>
      </c>
      <c r="B16" s="36" t="s">
        <v>50</v>
      </c>
      <c r="C16" s="36">
        <v>2800</v>
      </c>
      <c r="D16" s="37">
        <v>2.1</v>
      </c>
      <c r="E16" s="37">
        <f t="shared" si="0"/>
        <v>5880</v>
      </c>
      <c r="F16" s="37">
        <f t="shared" si="1"/>
        <v>882</v>
      </c>
      <c r="G16" s="37">
        <f t="shared" si="2"/>
        <v>6762</v>
      </c>
      <c r="H16" s="42">
        <f t="shared" si="3"/>
        <v>1138.3838383838383</v>
      </c>
    </row>
    <row r="17" spans="1:8" ht="30" customHeight="1" x14ac:dyDescent="0.25">
      <c r="F17" s="38" t="s">
        <v>61</v>
      </c>
      <c r="G17" s="61">
        <f>SUM(G7:G16)</f>
        <v>81310.75</v>
      </c>
      <c r="H17" s="43">
        <f t="shared" si="3"/>
        <v>13688.67845117845</v>
      </c>
    </row>
    <row r="20" spans="1:8" x14ac:dyDescent="0.25">
      <c r="C20" s="41"/>
    </row>
    <row r="25" spans="1:8" ht="15" customHeight="1" x14ac:dyDescent="0.25"/>
    <row r="26" spans="1:8" ht="15" customHeight="1" x14ac:dyDescent="0.25">
      <c r="A26" s="60"/>
    </row>
  </sheetData>
  <mergeCells count="1">
    <mergeCell ref="A1:C3"/>
  </mergeCells>
  <pageMargins left="0.23" right="0.06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Café_Pronto</vt:lpstr>
      <vt:lpstr>Manutenção_Pronto</vt:lpstr>
      <vt:lpstr>Frutas_Pronto</vt:lpstr>
      <vt:lpstr>EMPRESA1</vt:lpstr>
      <vt:lpstr>EMPRESA3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AMANDA OLIVEIRA SOUZA</cp:lastModifiedBy>
  <cp:lastPrinted>2015-09-09T01:03:03Z</cp:lastPrinted>
  <dcterms:created xsi:type="dcterms:W3CDTF">2011-04-08T23:09:40Z</dcterms:created>
  <dcterms:modified xsi:type="dcterms:W3CDTF">2024-11-28T00:33:53Z</dcterms:modified>
</cp:coreProperties>
</file>