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ingrid.slopes7\Desktop\GF_INGRID\03\"/>
    </mc:Choice>
  </mc:AlternateContent>
  <xr:revisionPtr revIDLastSave="0" documentId="13_ncr:1_{97E9F006-2F9F-4E74-9DBF-8350B56FD744}" xr6:coauthVersionLast="47" xr6:coauthVersionMax="47" xr10:uidLastSave="{00000000-0000-0000-0000-000000000000}"/>
  <bookViews>
    <workbookView xWindow="-120" yWindow="-120" windowWidth="29040" windowHeight="15840" tabRatio="847" activeTab="4" xr2:uid="{00000000-000D-0000-FFFF-FFFF00000000}"/>
  </bookViews>
  <sheets>
    <sheet name="EX1" sheetId="18" r:id="rId1"/>
    <sheet name="EX2" sheetId="23" r:id="rId2"/>
    <sheet name="EX3" sheetId="24" r:id="rId3"/>
    <sheet name="EX4" sheetId="25" r:id="rId4"/>
    <sheet name="EX5" sheetId="26" r:id="rId5"/>
  </sheets>
  <definedNames>
    <definedName name="_xlnm._FilterDatabase" localSheetId="1" hidden="1">'EX2'!$C$4:$I$100</definedName>
    <definedName name="_xlnm._FilterDatabase" localSheetId="2" hidden="1">'EX3'!$B$3:$E$1149</definedName>
    <definedName name="a" localSheetId="3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localSheetId="2" hidden="1">4</definedName>
    <definedName name="anscount" localSheetId="3" hidden="1">4</definedName>
    <definedName name="anscount" hidden="1">5</definedName>
    <definedName name="b" localSheetId="3" hidden="1">{"azul",#N/A,FALSE,"geral";"verde",#N/A,FALSE,"geral";"vermelho",#N/A,FALSE,"geral"}</definedName>
    <definedName name="b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hidden="1">{"azul",#N/A,FALSE,"geral";"verde",#N/A,FALSE,"geral";"vermelho",#N/A,FALSE,"geral"}</definedName>
    <definedName name="limcount" hidden="1">1</definedName>
    <definedName name="MatrizCargos">'EX4'!$I$3:$K$21</definedName>
    <definedName name="MatrizClientes">'EX3'!$G$3:$I$53</definedName>
    <definedName name="MatrizPeriodos">'EX4'!$M$3:$N$5</definedName>
    <definedName name="MatrizProdutos">'EX2'!$L$4:$N$30</definedName>
    <definedName name="MatrizVendedores">'EX2'!$P$4:$Q$30</definedName>
    <definedName name="Resumo" localSheetId="3" hidden="1">{"azul",#N/A,FALSE,"geral";"verde",#N/A,FALSE,"geral";"vermelho",#N/A,FALSE,"geral"}</definedName>
    <definedName name="Resumo" hidden="1">{"azul",#N/A,FALSE,"geral";"verde",#N/A,FALSE,"geral";"vermelho",#N/A,FALSE,"geral"}</definedName>
    <definedName name="sencount" hidden="1">1</definedName>
    <definedName name="TabelaNivelServico">'EX5'!$J$14:$K$18</definedName>
    <definedName name="TabelaPrioridades">'EX5'!$J$7:$K$11</definedName>
    <definedName name="TabelaUsuarios">'EX5'!$M$7:$N$37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localSheetId="3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Z_B713667F_6049_11D7_ABEF_AF614200DC6C_.wvu.FilterData" localSheetId="1" hidden="1">'EX2'!$C$4:$I$100</definedName>
    <definedName name="Z_B713667F_6049_11D7_ABEF_AF614200DC6C_.wvu.FilterData" localSheetId="2" hidden="1">'EX3'!$B$3:$E$1149</definedName>
    <definedName name="Z_B713667F_6049_11D7_ABEF_AF614200DC6C_.wvu.PrintArea" localSheetId="1" hidden="1">'EX2'!$B$2:$N$41</definedName>
  </definedNames>
  <calcPr calcId="191029"/>
  <customWorkbookViews>
    <customWorkbookView name="Roberto - Modo de exibição pessoal" guid="{B713667F-6049-11D7-ABEF-AF614200DC6C}" mergeInterval="0" changesSavedWin="1" personalView="1" maximized="1" windowWidth="1020" windowHeight="59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6" l="1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7" i="26"/>
  <c r="D4" i="24"/>
  <c r="E4" i="24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4" i="25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F14" i="18"/>
  <c r="F5" i="18"/>
  <c r="F6" i="18"/>
  <c r="F7" i="18"/>
  <c r="F8" i="18"/>
  <c r="F9" i="18"/>
  <c r="F10" i="18"/>
  <c r="F11" i="18"/>
  <c r="F12" i="18"/>
  <c r="F13" i="18"/>
  <c r="F4" i="18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5" i="23"/>
  <c r="D4" i="18"/>
  <c r="D5" i="18"/>
  <c r="D6" i="18"/>
  <c r="D7" i="18"/>
  <c r="D8" i="18"/>
  <c r="D9" i="18"/>
  <c r="D10" i="18"/>
  <c r="D11" i="18"/>
  <c r="D12" i="18"/>
  <c r="D13" i="18"/>
  <c r="C5" i="18"/>
  <c r="C6" i="18"/>
  <c r="C7" i="18"/>
  <c r="C8" i="18"/>
  <c r="C9" i="18"/>
  <c r="C10" i="18"/>
  <c r="C11" i="18"/>
  <c r="C12" i="18"/>
  <c r="C13" i="18"/>
  <c r="C4" i="18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7" i="23"/>
  <c r="J6" i="23"/>
  <c r="J5" i="23"/>
  <c r="F59" i="24"/>
  <c r="G24" i="25"/>
  <c r="H37" i="26"/>
  <c r="G37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SLM</author>
  </authors>
  <commentList>
    <comment ref="B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As tabelas já estão nomeadas. Por favor, encontre os seus nomes para usar no exercício.</t>
        </r>
      </text>
    </comment>
  </commentList>
</comments>
</file>

<file path=xl/sharedStrings.xml><?xml version="1.0" encoding="utf-8"?>
<sst xmlns="http://schemas.openxmlformats.org/spreadsheetml/2006/main" count="1815" uniqueCount="299">
  <si>
    <t>Funcionários</t>
  </si>
  <si>
    <t>Unidade</t>
  </si>
  <si>
    <t>Salário</t>
  </si>
  <si>
    <t>SP</t>
  </si>
  <si>
    <t>RJ</t>
  </si>
  <si>
    <t>Cristina</t>
  </si>
  <si>
    <t>Ricardo</t>
  </si>
  <si>
    <t>Brasília</t>
  </si>
  <si>
    <t>Produto</t>
  </si>
  <si>
    <t>Pedro</t>
  </si>
  <si>
    <t>Total</t>
  </si>
  <si>
    <t>Ana</t>
  </si>
  <si>
    <t>Patrícia</t>
  </si>
  <si>
    <t>Código do Produto</t>
  </si>
  <si>
    <t>Nome do Produto</t>
  </si>
  <si>
    <t>Preço Unitário</t>
  </si>
  <si>
    <t>Quantidade</t>
  </si>
  <si>
    <t>Valor Total</t>
  </si>
  <si>
    <t>Caderno</t>
  </si>
  <si>
    <t>Lápis</t>
  </si>
  <si>
    <t>Caneta</t>
  </si>
  <si>
    <t>Borracha</t>
  </si>
  <si>
    <t>Lapiseira</t>
  </si>
  <si>
    <t>Bloco</t>
  </si>
  <si>
    <t>Furador</t>
  </si>
  <si>
    <t>Grampo</t>
  </si>
  <si>
    <t>Elástico</t>
  </si>
  <si>
    <t>Pasta</t>
  </si>
  <si>
    <t>Empresa</t>
  </si>
  <si>
    <t>Mariana</t>
  </si>
  <si>
    <t>Campos</t>
  </si>
  <si>
    <t>D</t>
  </si>
  <si>
    <t>Curitiba</t>
  </si>
  <si>
    <t>Porto Alegre</t>
  </si>
  <si>
    <t>Belo Horizonte</t>
  </si>
  <si>
    <t>Rio de Janeiro</t>
  </si>
  <si>
    <t xml:space="preserve">RELAÇÃO DE VENDAS </t>
  </si>
  <si>
    <t>Filial 1</t>
  </si>
  <si>
    <t xml:space="preserve">Amaciante </t>
  </si>
  <si>
    <t>Limpeza</t>
  </si>
  <si>
    <t>Juliana</t>
  </si>
  <si>
    <t xml:space="preserve">Balde </t>
  </si>
  <si>
    <t>Nelson</t>
  </si>
  <si>
    <t xml:space="preserve">Band-Aid </t>
  </si>
  <si>
    <t>Higiene Pessoal</t>
  </si>
  <si>
    <t>Miguel</t>
  </si>
  <si>
    <t xml:space="preserve">Bucha De Lavar Louça </t>
  </si>
  <si>
    <t>Inês</t>
  </si>
  <si>
    <t xml:space="preserve">Cândida </t>
  </si>
  <si>
    <t>Allan</t>
  </si>
  <si>
    <t xml:space="preserve">Condicionador </t>
  </si>
  <si>
    <t>Camila</t>
  </si>
  <si>
    <t xml:space="preserve">Creme Dental </t>
  </si>
  <si>
    <t>Emerson</t>
  </si>
  <si>
    <t xml:space="preserve">Creme Hidratante </t>
  </si>
  <si>
    <t>Lilian</t>
  </si>
  <si>
    <t xml:space="preserve">Desinfetante </t>
  </si>
  <si>
    <t xml:space="preserve">Detergente </t>
  </si>
  <si>
    <t xml:space="preserve">Enxaguatório Bucal </t>
  </si>
  <si>
    <t>Nicole</t>
  </si>
  <si>
    <t xml:space="preserve">Escova De Cabelo </t>
  </si>
  <si>
    <t xml:space="preserve">Escova De Dente </t>
  </si>
  <si>
    <t xml:space="preserve">Espuma De Barbear </t>
  </si>
  <si>
    <t xml:space="preserve">Fio Dental </t>
  </si>
  <si>
    <t>Tatiana</t>
  </si>
  <si>
    <t xml:space="preserve">Gel Fixador </t>
  </si>
  <si>
    <t>Sandra</t>
  </si>
  <si>
    <t xml:space="preserve">Gilete </t>
  </si>
  <si>
    <t>Carla</t>
  </si>
  <si>
    <t xml:space="preserve">Palha De Aço </t>
  </si>
  <si>
    <t xml:space="preserve">Pasta De Dente </t>
  </si>
  <si>
    <t>Hamilton</t>
  </si>
  <si>
    <t xml:space="preserve">Pente </t>
  </si>
  <si>
    <t>Geraldo</t>
  </si>
  <si>
    <t xml:space="preserve">Sabão </t>
  </si>
  <si>
    <t>Karen</t>
  </si>
  <si>
    <t xml:space="preserve">Sabão Em Pó </t>
  </si>
  <si>
    <t>Alberto</t>
  </si>
  <si>
    <t xml:space="preserve">Sabonete </t>
  </si>
  <si>
    <t>Roberto</t>
  </si>
  <si>
    <t xml:space="preserve">Saco De Lixo ( C/ 10U ) </t>
  </si>
  <si>
    <t>Celeste</t>
  </si>
  <si>
    <t xml:space="preserve">Sapólio </t>
  </si>
  <si>
    <t>Daniela</t>
  </si>
  <si>
    <t xml:space="preserve">Shampoo </t>
  </si>
  <si>
    <t>Milena</t>
  </si>
  <si>
    <t>Filial 2</t>
  </si>
  <si>
    <t>Filial 3</t>
  </si>
  <si>
    <t xml:space="preserve">Filial 3 </t>
  </si>
  <si>
    <t>Matriz</t>
  </si>
  <si>
    <t xml:space="preserve">Matriz </t>
  </si>
  <si>
    <t>Cadastro de Clientes</t>
  </si>
  <si>
    <t>Remessa Número</t>
  </si>
  <si>
    <t>Cidade</t>
  </si>
  <si>
    <t>Estado</t>
  </si>
  <si>
    <t>Banco Bradesco S/A</t>
  </si>
  <si>
    <t xml:space="preserve">AMP Inc. </t>
  </si>
  <si>
    <t>DF</t>
  </si>
  <si>
    <t>BA</t>
  </si>
  <si>
    <t>CTBC Telecom</t>
  </si>
  <si>
    <t xml:space="preserve">Asta Médica Ltda. </t>
  </si>
  <si>
    <t>Fortaleza</t>
  </si>
  <si>
    <t>CE</t>
  </si>
  <si>
    <t>Avon Cosméticos</t>
  </si>
  <si>
    <t>Baan Brasil Sist. Informática Ltda.</t>
  </si>
  <si>
    <t>Florianópolis</t>
  </si>
  <si>
    <t>SC</t>
  </si>
  <si>
    <t>MG</t>
  </si>
  <si>
    <t>Black Box do Brasil</t>
  </si>
  <si>
    <t>PR</t>
  </si>
  <si>
    <t xml:space="preserve">Estacionamentos Estamack Ltda. </t>
  </si>
  <si>
    <t>Banco Fininvest S/A</t>
  </si>
  <si>
    <t>Banco Real S/A</t>
  </si>
  <si>
    <t>São Paulo</t>
  </si>
  <si>
    <t>RS</t>
  </si>
  <si>
    <t>Cybertécnica Instrumentação e Tecnologia Ltda.</t>
  </si>
  <si>
    <t>Computer Associates</t>
  </si>
  <si>
    <t>Campinas</t>
  </si>
  <si>
    <t>Volswagen</t>
  </si>
  <si>
    <t>COOTRAMO Rádio Táxi</t>
  </si>
  <si>
    <t>Ford do Brasil</t>
  </si>
  <si>
    <t xml:space="preserve">Doctor Feet Produtos Ortopédicos Ltda. </t>
  </si>
  <si>
    <t>Fundação Armando Alvares Penteado</t>
  </si>
  <si>
    <t>Editora Érica Ltda.</t>
  </si>
  <si>
    <t>Santa Casa de Misericóridia de Fortaleza</t>
  </si>
  <si>
    <t>Grupo Acor</t>
  </si>
  <si>
    <t>Hewlett Packard</t>
  </si>
  <si>
    <t>Roll Systems Inc.</t>
  </si>
  <si>
    <t>Hospital Erasto Gaertner</t>
  </si>
  <si>
    <t>IBM do Brasil</t>
  </si>
  <si>
    <t xml:space="preserve">Indústria Gráfica Brasileira Ltda. </t>
  </si>
  <si>
    <t xml:space="preserve">Salvador </t>
  </si>
  <si>
    <t>Informix</t>
  </si>
  <si>
    <t>Integração Consultoria e Treinamento</t>
  </si>
  <si>
    <t>Liga Paranaense de Combate ao Câncer</t>
  </si>
  <si>
    <t>Logocenter</t>
  </si>
  <si>
    <t>Lucent Technologies</t>
  </si>
  <si>
    <t>MKS Transportes Especiais Ltda.</t>
  </si>
  <si>
    <t>Moore Fórmulários S/A</t>
  </si>
  <si>
    <t>National Geographic Society</t>
  </si>
  <si>
    <t>Nortel Networks</t>
  </si>
  <si>
    <t>Novell</t>
  </si>
  <si>
    <t>Oracle</t>
  </si>
  <si>
    <t>Paper By Universe Ltda.</t>
  </si>
  <si>
    <t>Porto Seguro Companhia de Seguros Gerais</t>
  </si>
  <si>
    <t>Reichle &amp; De-Massari</t>
  </si>
  <si>
    <t>Sampa Village Despachante</t>
  </si>
  <si>
    <t>Santa Cruz Operation</t>
  </si>
  <si>
    <t>Sociedade Viva Cazuza</t>
  </si>
  <si>
    <t>Solimar Systems Inc.</t>
  </si>
  <si>
    <t>SPAL S/A</t>
  </si>
  <si>
    <t xml:space="preserve">Stamp Service Ltda. </t>
  </si>
  <si>
    <t xml:space="preserve">Unisys Ltda. </t>
  </si>
  <si>
    <t>Vale Refeição</t>
  </si>
  <si>
    <t xml:space="preserve">Viena Delicatessen Ltda. </t>
  </si>
  <si>
    <t>Virtu's Indústria &amp; Comércio Ltda.</t>
  </si>
  <si>
    <t xml:space="preserve">Campos </t>
  </si>
  <si>
    <t xml:space="preserve">Xerox do Brasil Ltda. </t>
  </si>
  <si>
    <t>Código Cargo</t>
  </si>
  <si>
    <t>Cargo</t>
  </si>
  <si>
    <t>Código do Período de Trabalho</t>
  </si>
  <si>
    <t>Descrição do Período de Trabalho</t>
  </si>
  <si>
    <t>Analista de Salários</t>
  </si>
  <si>
    <t>Diurno</t>
  </si>
  <si>
    <t>Antônio</t>
  </si>
  <si>
    <t>Auxiliar de Contabilidade</t>
  </si>
  <si>
    <t>N</t>
  </si>
  <si>
    <t>Noturno</t>
  </si>
  <si>
    <t>Cícero</t>
  </si>
  <si>
    <t>Chefe de Cobrança</t>
  </si>
  <si>
    <t>Claudia</t>
  </si>
  <si>
    <t>Chefe de Expedição</t>
  </si>
  <si>
    <t>Elisa</t>
  </si>
  <si>
    <t>Contador</t>
  </si>
  <si>
    <t>Contínuo</t>
  </si>
  <si>
    <t>Fábio</t>
  </si>
  <si>
    <t>Escriturário</t>
  </si>
  <si>
    <t>Fabiola</t>
  </si>
  <si>
    <t>Faxineiro</t>
  </si>
  <si>
    <t>Irma</t>
  </si>
  <si>
    <t>Gerente Administrativo</t>
  </si>
  <si>
    <t>Márcio</t>
  </si>
  <si>
    <t>Gerente Comercial</t>
  </si>
  <si>
    <t>Marcos</t>
  </si>
  <si>
    <t>Gerente de Divisão</t>
  </si>
  <si>
    <t>Milton</t>
  </si>
  <si>
    <t>Gerente de Pessoal</t>
  </si>
  <si>
    <t>Nero</t>
  </si>
  <si>
    <t>Gerente de Treinamento</t>
  </si>
  <si>
    <t>Nilda</t>
  </si>
  <si>
    <t>Gerente Financeiro</t>
  </si>
  <si>
    <t>Operador de Micro</t>
  </si>
  <si>
    <t>Roberta</t>
  </si>
  <si>
    <t>Programador</t>
  </si>
  <si>
    <t>Tirso</t>
  </si>
  <si>
    <t>Secretária</t>
  </si>
  <si>
    <t>Verônica</t>
  </si>
  <si>
    <t>Segurança</t>
  </si>
  <si>
    <t>Zelia</t>
  </si>
  <si>
    <t>Zilah</t>
  </si>
  <si>
    <t>Almoxarifado</t>
  </si>
  <si>
    <t>Departamento</t>
  </si>
  <si>
    <t>Vendedor</t>
  </si>
  <si>
    <t>Qtde Vendida</t>
  </si>
  <si>
    <t>Código do Vendedor</t>
  </si>
  <si>
    <t>Matriz-Tabela</t>
  </si>
  <si>
    <t>MATRIZ-TABELA PRODUTOS</t>
  </si>
  <si>
    <t>MATRIZ-TABELA VENDEDORES</t>
  </si>
  <si>
    <t>Matriz-Tabela das Informações de Clientes</t>
  </si>
  <si>
    <t>Pagamentos de Fevereiro de 2015</t>
  </si>
  <si>
    <t>Matriz-Tabela de Cargos</t>
  </si>
  <si>
    <t>Matriz-Tabela de Períodos</t>
  </si>
  <si>
    <t>Departamento de Tecnologia - Gerenciamento de Nível de Serviço</t>
  </si>
  <si>
    <t>IMPACTO</t>
  </si>
  <si>
    <t>USUÁRIO SOLICITANTE</t>
  </si>
  <si>
    <t>EQUIPE DE RESOLUÇÃO</t>
  </si>
  <si>
    <t>TEMPO DE RESOLUÇÃO</t>
  </si>
  <si>
    <t>PRIORIDADE DO CHAMADO</t>
  </si>
  <si>
    <t>STATUS DO NÍVEL DE SERVIÇO</t>
  </si>
  <si>
    <t>INC3145</t>
  </si>
  <si>
    <t>Service Desk</t>
  </si>
  <si>
    <t>INC3156</t>
  </si>
  <si>
    <t>Printers Team</t>
  </si>
  <si>
    <t>TABELA DE PRIORIDADES</t>
  </si>
  <si>
    <t>TABELA DE USUÁRIOS</t>
  </si>
  <si>
    <t>INC3157</t>
  </si>
  <si>
    <t>Network Team</t>
  </si>
  <si>
    <t>STATUS</t>
  </si>
  <si>
    <t>INC3171</t>
  </si>
  <si>
    <t>Baixo</t>
  </si>
  <si>
    <t>Domingos Vaz</t>
  </si>
  <si>
    <t>INC3198</t>
  </si>
  <si>
    <t>Telecom Team</t>
  </si>
  <si>
    <t>Médio</t>
  </si>
  <si>
    <t>Joao Xavier</t>
  </si>
  <si>
    <t>INC3216</t>
  </si>
  <si>
    <t>Alto</t>
  </si>
  <si>
    <t>Natercia Conde</t>
  </si>
  <si>
    <t>INC3271</t>
  </si>
  <si>
    <t>Crítico</t>
  </si>
  <si>
    <t>Agostinho Pedro</t>
  </si>
  <si>
    <t>INC3448</t>
  </si>
  <si>
    <t>Ana Benjamin</t>
  </si>
  <si>
    <t>INC3468</t>
  </si>
  <si>
    <t>NÍVEL DE SERVIÇO</t>
  </si>
  <si>
    <t>Teresa Gomes</t>
  </si>
  <si>
    <t>INC3538</t>
  </si>
  <si>
    <t>Albertino Antonio</t>
  </si>
  <si>
    <t>INC3565</t>
  </si>
  <si>
    <t>Nível de Serviço OK</t>
  </si>
  <si>
    <t>Francisco Bartolomeu</t>
  </si>
  <si>
    <t>INC3573</t>
  </si>
  <si>
    <t>1 Nível de Serviço Quebrado</t>
  </si>
  <si>
    <t>INC3612</t>
  </si>
  <si>
    <t>Todos Níveis de Serviço Quebrados</t>
  </si>
  <si>
    <t>Jose Silva</t>
  </si>
  <si>
    <t>INC3721</t>
  </si>
  <si>
    <t>Hermenegildo Costa</t>
  </si>
  <si>
    <t>INC3779</t>
  </si>
  <si>
    <t>Prazeres Trony</t>
  </si>
  <si>
    <t>INC3783</t>
  </si>
  <si>
    <t>Sara Felipe</t>
  </si>
  <si>
    <t>INC3785</t>
  </si>
  <si>
    <t>Americo Costa</t>
  </si>
  <si>
    <t>INC3786</t>
  </si>
  <si>
    <t>Junior Conde</t>
  </si>
  <si>
    <t>INC3858</t>
  </si>
  <si>
    <t>Helena Teixeira</t>
  </si>
  <si>
    <t>INC3860</t>
  </si>
  <si>
    <t>Suppliers 3rd</t>
  </si>
  <si>
    <t>Orisia Abilio</t>
  </si>
  <si>
    <t>INC3863</t>
  </si>
  <si>
    <t>Infra. Team</t>
  </si>
  <si>
    <t>Rui Neto</t>
  </si>
  <si>
    <t>INC3869</t>
  </si>
  <si>
    <t>Office Team</t>
  </si>
  <si>
    <t>Mario Vicente</t>
  </si>
  <si>
    <t>INC3886</t>
  </si>
  <si>
    <t>Lorena bumba</t>
  </si>
  <si>
    <t>INC4173</t>
  </si>
  <si>
    <t>Joaquim Matari</t>
  </si>
  <si>
    <t>INC4183</t>
  </si>
  <si>
    <t>Michel Almeida</t>
  </si>
  <si>
    <t>INC4188</t>
  </si>
  <si>
    <t>Sidney Julio</t>
  </si>
  <si>
    <t>INC4197</t>
  </si>
  <si>
    <t>Augusto Costa</t>
  </si>
  <si>
    <t>INC4203</t>
  </si>
  <si>
    <t>Sidney Izata</t>
  </si>
  <si>
    <t>INC4213</t>
  </si>
  <si>
    <t>David Costa</t>
  </si>
  <si>
    <t>INC4225</t>
  </si>
  <si>
    <t>Jaime Oliveira</t>
  </si>
  <si>
    <t>Julia Monteiro</t>
  </si>
  <si>
    <t>Emilio Geovetty</t>
  </si>
  <si>
    <t>Antonio Guido</t>
  </si>
  <si>
    <t>TEMPO DE</t>
  </si>
  <si>
    <t>RESOLUÇÃO</t>
  </si>
  <si>
    <t>Nº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</si>
</sst>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_(&quot;R$&quot;* #,##0.00_);_(&quot;R$&quot;* \(#,##0.00\);_(&quot;R$&quot;* &quot;-&quot;??_);_(@_)"/>
    <numFmt numFmtId="167" formatCode="&quot;$&quot;#,##0.00_);[Red]\(&quot;$&quot;#,##0.00\)"/>
    <numFmt numFmtId="168" formatCode="&quot;$&quot;#,##0;[Red]\-&quot;$&quot;#,##0"/>
    <numFmt numFmtId="169" formatCode="[hh]:mm:ss"/>
  </numFmts>
  <fonts count="29" x14ac:knownFonts="1">
    <font>
      <sz val="10"/>
      <name val="Arial"/>
    </font>
    <font>
      <sz val="10"/>
      <name val="Arial"/>
      <family val="2"/>
    </font>
    <font>
      <sz val="8"/>
      <name val="Helv"/>
    </font>
    <font>
      <b/>
      <sz val="10"/>
      <name val="MS Sans Serif"/>
      <family val="2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indexed="1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0"/>
      <name val="Calibri"/>
      <family val="2"/>
    </font>
    <font>
      <b/>
      <sz val="18"/>
      <color theme="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theme="3" tint="0.59999389629810485"/>
        <bgColor indexed="24"/>
      </patternFill>
    </fill>
    <fill>
      <patternFill patternType="solid">
        <fgColor theme="4" tint="0.39997558519241921"/>
        <bgColor indexed="24"/>
      </patternFill>
    </fill>
    <fill>
      <patternFill patternType="darkGray">
        <fgColor indexed="9"/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0">
    <xf numFmtId="0" fontId="0" fillId="0" borderId="0"/>
    <xf numFmtId="38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24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3" fontId="6" fillId="0" borderId="1" xfId="0" applyNumberFormat="1" applyFont="1" applyBorder="1"/>
    <xf numFmtId="0" fontId="4" fillId="3" borderId="0" xfId="0" applyFont="1" applyFill="1"/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165" fontId="8" fillId="5" borderId="1" xfId="7" applyFont="1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6" fontId="9" fillId="3" borderId="1" xfId="6" applyFont="1" applyFill="1" applyBorder="1" applyAlignment="1">
      <alignment horizontal="center" vertical="center"/>
    </xf>
    <xf numFmtId="0" fontId="10" fillId="0" borderId="0" xfId="0" applyFont="1"/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5" fillId="9" borderId="1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/>
    <xf numFmtId="165" fontId="4" fillId="10" borderId="1" xfId="7" applyFont="1" applyFill="1" applyBorder="1"/>
    <xf numFmtId="0" fontId="11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3" fillId="0" borderId="0" xfId="0" applyFont="1"/>
    <xf numFmtId="0" fontId="14" fillId="11" borderId="0" xfId="0" applyFont="1" applyFill="1" applyAlignment="1">
      <alignment horizontal="centerContinuous"/>
    </xf>
    <xf numFmtId="0" fontId="4" fillId="11" borderId="0" xfId="0" applyFont="1" applyFill="1"/>
    <xf numFmtId="0" fontId="14" fillId="11" borderId="0" xfId="0" applyFont="1" applyFill="1" applyAlignment="1">
      <alignment horizontal="centerContinuous" wrapText="1"/>
    </xf>
    <xf numFmtId="0" fontId="5" fillId="11" borderId="0" xfId="0" applyFont="1" applyFill="1" applyAlignment="1">
      <alignment horizontal="centerContinuous" wrapText="1"/>
    </xf>
    <xf numFmtId="0" fontId="14" fillId="11" borderId="0" xfId="0" applyFont="1" applyFill="1" applyAlignment="1">
      <alignment horizontal="centerContinuous" vertical="center"/>
    </xf>
    <xf numFmtId="0" fontId="7" fillId="8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Continuous" wrapText="1"/>
    </xf>
    <xf numFmtId="0" fontId="17" fillId="0" borderId="0" xfId="0" applyFont="1" applyAlignment="1">
      <alignment horizontal="centerContinuous" vertical="center"/>
    </xf>
    <xf numFmtId="0" fontId="16" fillId="0" borderId="0" xfId="0" applyFont="1" applyAlignment="1">
      <alignment horizontal="centerContinuous" vertical="center"/>
    </xf>
    <xf numFmtId="0" fontId="18" fillId="0" borderId="0" xfId="8" applyFont="1"/>
    <xf numFmtId="0" fontId="20" fillId="13" borderId="1" xfId="8" applyFont="1" applyFill="1" applyBorder="1" applyAlignment="1">
      <alignment horizontal="center" vertical="center" wrapText="1"/>
    </xf>
    <xf numFmtId="0" fontId="18" fillId="0" borderId="1" xfId="8" applyFont="1" applyBorder="1" applyAlignment="1">
      <alignment horizontal="center"/>
    </xf>
    <xf numFmtId="0" fontId="18" fillId="0" borderId="1" xfId="8" applyFont="1" applyBorder="1"/>
    <xf numFmtId="169" fontId="18" fillId="0" borderId="1" xfId="8" applyNumberFormat="1" applyFont="1" applyBorder="1" applyAlignment="1">
      <alignment horizontal="center"/>
    </xf>
    <xf numFmtId="0" fontId="20" fillId="14" borderId="4" xfId="8" applyFont="1" applyFill="1" applyBorder="1" applyAlignment="1">
      <alignment horizontal="center"/>
    </xf>
    <xf numFmtId="0" fontId="20" fillId="14" borderId="5" xfId="8" applyFont="1" applyFill="1" applyBorder="1" applyAlignment="1">
      <alignment horizontal="center"/>
    </xf>
    <xf numFmtId="0" fontId="22" fillId="13" borderId="1" xfId="8" applyFont="1" applyFill="1" applyBorder="1" applyAlignment="1">
      <alignment horizontal="center" vertical="center" wrapText="1"/>
    </xf>
    <xf numFmtId="0" fontId="18" fillId="0" borderId="6" xfId="8" applyFont="1" applyBorder="1" applyAlignment="1">
      <alignment horizontal="center"/>
    </xf>
    <xf numFmtId="0" fontId="18" fillId="0" borderId="7" xfId="8" applyFont="1" applyBorder="1" applyAlignment="1">
      <alignment horizontal="center"/>
    </xf>
    <xf numFmtId="0" fontId="18" fillId="0" borderId="8" xfId="8" applyFont="1" applyBorder="1" applyAlignment="1">
      <alignment horizontal="center"/>
    </xf>
    <xf numFmtId="0" fontId="18" fillId="0" borderId="9" xfId="8" applyFont="1" applyBorder="1" applyAlignment="1">
      <alignment horizontal="center"/>
    </xf>
    <xf numFmtId="20" fontId="18" fillId="0" borderId="6" xfId="8" applyNumberFormat="1" applyFont="1" applyBorder="1" applyAlignment="1">
      <alignment horizontal="center"/>
    </xf>
    <xf numFmtId="20" fontId="18" fillId="0" borderId="8" xfId="8" applyNumberFormat="1" applyFont="1" applyBorder="1" applyAlignment="1">
      <alignment horizontal="center"/>
    </xf>
    <xf numFmtId="0" fontId="20" fillId="14" borderId="15" xfId="8" applyFont="1" applyFill="1" applyBorder="1" applyAlignment="1">
      <alignment horizontal="center"/>
    </xf>
    <xf numFmtId="0" fontId="20" fillId="14" borderId="10" xfId="8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4" fontId="4" fillId="0" borderId="1" xfId="9" applyFont="1" applyBorder="1"/>
    <xf numFmtId="0" fontId="6" fillId="0" borderId="1" xfId="0" applyFont="1" applyBorder="1"/>
    <xf numFmtId="0" fontId="14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20" fillId="14" borderId="14" xfId="8" applyFont="1" applyFill="1" applyBorder="1" applyAlignment="1">
      <alignment horizontal="center" vertical="center"/>
    </xf>
    <xf numFmtId="0" fontId="20" fillId="14" borderId="11" xfId="8" applyFont="1" applyFill="1" applyBorder="1" applyAlignment="1">
      <alignment horizontal="center" vertical="center"/>
    </xf>
    <xf numFmtId="0" fontId="19" fillId="12" borderId="0" xfId="8" applyFont="1" applyFill="1" applyAlignment="1">
      <alignment horizontal="center" vertical="center"/>
    </xf>
    <xf numFmtId="0" fontId="21" fillId="12" borderId="2" xfId="8" applyFont="1" applyFill="1" applyBorder="1" applyAlignment="1">
      <alignment horizontal="center" vertical="center"/>
    </xf>
    <xf numFmtId="0" fontId="21" fillId="12" borderId="3" xfId="8" applyFont="1" applyFill="1" applyBorder="1" applyAlignment="1">
      <alignment horizontal="center" vertical="center"/>
    </xf>
    <xf numFmtId="0" fontId="21" fillId="12" borderId="12" xfId="8" applyFont="1" applyFill="1" applyBorder="1" applyAlignment="1">
      <alignment horizontal="center" vertical="center"/>
    </xf>
    <xf numFmtId="0" fontId="21" fillId="12" borderId="13" xfId="8" applyFont="1" applyFill="1" applyBorder="1" applyAlignment="1">
      <alignment horizontal="center" vertical="center"/>
    </xf>
    <xf numFmtId="0" fontId="21" fillId="12" borderId="2" xfId="8" applyFont="1" applyFill="1" applyBorder="1" applyAlignment="1">
      <alignment horizontal="center"/>
    </xf>
    <xf numFmtId="0" fontId="21" fillId="12" borderId="3" xfId="8" applyFont="1" applyFill="1" applyBorder="1" applyAlignment="1">
      <alignment horizont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25" fillId="0" borderId="0" xfId="8" applyFont="1"/>
    <xf numFmtId="0" fontId="26" fillId="0" borderId="0" xfId="0" applyFont="1"/>
    <xf numFmtId="0" fontId="4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28" fillId="0" borderId="19" xfId="0" applyFont="1" applyBorder="1"/>
    <xf numFmtId="0" fontId="27" fillId="0" borderId="0" xfId="0" applyFont="1"/>
  </cellXfs>
  <cellStyles count="10">
    <cellStyle name="Comma [0]" xfId="1" xr:uid="{00000000-0005-0000-0000-000000000000}"/>
    <cellStyle name="Comma_SOLVER1" xfId="2" xr:uid="{00000000-0005-0000-0000-000001000000}"/>
    <cellStyle name="Currency [0]" xfId="3" xr:uid="{00000000-0005-0000-0000-000002000000}"/>
    <cellStyle name="Currency_SOLVER1" xfId="4" xr:uid="{00000000-0005-0000-0000-000003000000}"/>
    <cellStyle name="Heading" xfId="5" xr:uid="{00000000-0005-0000-0000-000004000000}"/>
    <cellStyle name="Moeda" xfId="9" builtinId="4"/>
    <cellStyle name="Moeda_EX3" xfId="6" xr:uid="{00000000-0005-0000-0000-000006000000}"/>
    <cellStyle name="Normal" xfId="0" builtinId="0"/>
    <cellStyle name="Normal 2" xfId="8" xr:uid="{00000000-0005-0000-0000-000008000000}"/>
    <cellStyle name="Vírgula" xfId="7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zoomScale="160" zoomScaleNormal="160" workbookViewId="0">
      <selection activeCell="F15" sqref="F15"/>
    </sheetView>
  </sheetViews>
  <sheetFormatPr defaultRowHeight="12.75" x14ac:dyDescent="0.2"/>
  <cols>
    <col min="1" max="1" width="1.28515625" style="1" customWidth="1"/>
    <col min="2" max="2" width="9.5703125" style="1" bestFit="1" customWidth="1"/>
    <col min="3" max="3" width="8.85546875" style="1" bestFit="1" customWidth="1"/>
    <col min="4" max="4" width="8.5703125" style="1" bestFit="1" customWidth="1"/>
    <col min="5" max="5" width="10.85546875" style="1" bestFit="1" customWidth="1"/>
    <col min="6" max="6" width="12.7109375" style="1" customWidth="1"/>
    <col min="7" max="7" width="5.85546875" style="1" customWidth="1"/>
    <col min="8" max="8" width="9.5703125" style="1" bestFit="1" customWidth="1"/>
    <col min="9" max="9" width="12.28515625" style="1" customWidth="1"/>
    <col min="10" max="10" width="9.5703125" style="1" customWidth="1"/>
    <col min="11" max="16384" width="9.140625" style="1"/>
  </cols>
  <sheetData>
    <row r="1" spans="2:10" ht="18.75" x14ac:dyDescent="0.3">
      <c r="B1" s="29" t="s">
        <v>200</v>
      </c>
      <c r="C1" s="29"/>
      <c r="D1" s="29"/>
      <c r="E1" s="29"/>
      <c r="F1" s="29"/>
      <c r="H1" s="29" t="s">
        <v>205</v>
      </c>
      <c r="I1" s="29"/>
      <c r="J1" s="29"/>
    </row>
    <row r="3" spans="2:10" ht="25.5" x14ac:dyDescent="0.2"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H3" s="25" t="s">
        <v>13</v>
      </c>
      <c r="I3" s="25" t="s">
        <v>14</v>
      </c>
      <c r="J3" s="25" t="s">
        <v>15</v>
      </c>
    </row>
    <row r="4" spans="2:10" x14ac:dyDescent="0.2">
      <c r="B4" s="3">
        <v>8</v>
      </c>
      <c r="C4" s="4" t="str">
        <f>VLOOKUP(B4,$H$3:$J$13,2,0)</f>
        <v>Bloco</v>
      </c>
      <c r="D4" s="59">
        <f>VLOOKUP(B4,$H$3:$J$13,3,0)</f>
        <v>8</v>
      </c>
      <c r="E4" s="58">
        <v>46</v>
      </c>
      <c r="F4" s="59">
        <f>D4*E4</f>
        <v>368</v>
      </c>
      <c r="H4" s="26">
        <v>1</v>
      </c>
      <c r="I4" s="27" t="s">
        <v>21</v>
      </c>
      <c r="J4" s="28">
        <v>0.5</v>
      </c>
    </row>
    <row r="5" spans="2:10" x14ac:dyDescent="0.2">
      <c r="B5" s="3">
        <v>1</v>
      </c>
      <c r="C5" s="4" t="str">
        <f t="shared" ref="C5:C13" si="0">VLOOKUP(B5,$H$3:$J$13,2,0)</f>
        <v>Borracha</v>
      </c>
      <c r="D5" s="59">
        <f t="shared" ref="D5:D13" si="1">VLOOKUP(B5,$H$3:$J$13,3,0)</f>
        <v>0.5</v>
      </c>
      <c r="E5" s="58">
        <v>44</v>
      </c>
      <c r="F5" s="59">
        <f t="shared" ref="F5:F13" si="2">D5*E5</f>
        <v>22</v>
      </c>
      <c r="H5" s="26">
        <v>2</v>
      </c>
      <c r="I5" s="27" t="s">
        <v>19</v>
      </c>
      <c r="J5" s="28">
        <v>1</v>
      </c>
    </row>
    <row r="6" spans="2:10" x14ac:dyDescent="0.2">
      <c r="B6" s="3">
        <v>3</v>
      </c>
      <c r="C6" s="4" t="str">
        <f t="shared" si="0"/>
        <v>Caneta</v>
      </c>
      <c r="D6" s="59">
        <f t="shared" si="1"/>
        <v>1.5</v>
      </c>
      <c r="E6" s="58">
        <v>42</v>
      </c>
      <c r="F6" s="59">
        <f t="shared" si="2"/>
        <v>63</v>
      </c>
      <c r="H6" s="26">
        <v>3</v>
      </c>
      <c r="I6" s="27" t="s">
        <v>20</v>
      </c>
      <c r="J6" s="28">
        <v>1.5</v>
      </c>
    </row>
    <row r="7" spans="2:10" x14ac:dyDescent="0.2">
      <c r="B7" s="3">
        <v>1</v>
      </c>
      <c r="C7" s="4" t="str">
        <f t="shared" si="0"/>
        <v>Borracha</v>
      </c>
      <c r="D7" s="59">
        <f t="shared" si="1"/>
        <v>0.5</v>
      </c>
      <c r="E7" s="58">
        <v>50</v>
      </c>
      <c r="F7" s="59">
        <f t="shared" si="2"/>
        <v>25</v>
      </c>
      <c r="H7" s="26">
        <v>4</v>
      </c>
      <c r="I7" s="27" t="s">
        <v>25</v>
      </c>
      <c r="J7" s="28">
        <v>2</v>
      </c>
    </row>
    <row r="8" spans="2:10" x14ac:dyDescent="0.2">
      <c r="B8" s="3">
        <v>4</v>
      </c>
      <c r="C8" s="4" t="str">
        <f t="shared" si="0"/>
        <v>Grampo</v>
      </c>
      <c r="D8" s="59">
        <f t="shared" si="1"/>
        <v>2</v>
      </c>
      <c r="E8" s="58">
        <v>24</v>
      </c>
      <c r="F8" s="59">
        <f t="shared" si="2"/>
        <v>48</v>
      </c>
      <c r="H8" s="26">
        <v>5</v>
      </c>
      <c r="I8" s="27" t="s">
        <v>26</v>
      </c>
      <c r="J8" s="28">
        <v>3</v>
      </c>
    </row>
    <row r="9" spans="2:10" x14ac:dyDescent="0.2">
      <c r="B9" s="3">
        <v>5</v>
      </c>
      <c r="C9" s="4" t="str">
        <f t="shared" si="0"/>
        <v>Elástico</v>
      </c>
      <c r="D9" s="59">
        <f t="shared" si="1"/>
        <v>3</v>
      </c>
      <c r="E9" s="58">
        <v>23</v>
      </c>
      <c r="F9" s="59">
        <f t="shared" si="2"/>
        <v>69</v>
      </c>
      <c r="H9" s="26">
        <v>6</v>
      </c>
      <c r="I9" s="27" t="s">
        <v>18</v>
      </c>
      <c r="J9" s="28">
        <v>12</v>
      </c>
    </row>
    <row r="10" spans="2:10" x14ac:dyDescent="0.2">
      <c r="B10" s="3">
        <v>6</v>
      </c>
      <c r="C10" s="4" t="str">
        <f t="shared" si="0"/>
        <v>Caderno</v>
      </c>
      <c r="D10" s="59">
        <f t="shared" si="1"/>
        <v>12</v>
      </c>
      <c r="E10" s="58">
        <v>24</v>
      </c>
      <c r="F10" s="59">
        <f t="shared" si="2"/>
        <v>288</v>
      </c>
      <c r="H10" s="26">
        <v>7</v>
      </c>
      <c r="I10" s="27" t="s">
        <v>22</v>
      </c>
      <c r="J10" s="28">
        <v>15</v>
      </c>
    </row>
    <row r="11" spans="2:10" x14ac:dyDescent="0.2">
      <c r="B11" s="3">
        <v>5</v>
      </c>
      <c r="C11" s="4" t="str">
        <f t="shared" si="0"/>
        <v>Elástico</v>
      </c>
      <c r="D11" s="59">
        <f t="shared" si="1"/>
        <v>3</v>
      </c>
      <c r="E11" s="58">
        <v>49</v>
      </c>
      <c r="F11" s="59">
        <f t="shared" si="2"/>
        <v>147</v>
      </c>
      <c r="H11" s="26">
        <v>8</v>
      </c>
      <c r="I11" s="27" t="s">
        <v>23</v>
      </c>
      <c r="J11" s="28">
        <v>8</v>
      </c>
    </row>
    <row r="12" spans="2:10" x14ac:dyDescent="0.2">
      <c r="B12" s="3">
        <v>3</v>
      </c>
      <c r="C12" s="4" t="str">
        <f t="shared" si="0"/>
        <v>Caneta</v>
      </c>
      <c r="D12" s="59">
        <f t="shared" si="1"/>
        <v>1.5</v>
      </c>
      <c r="E12" s="58">
        <v>31</v>
      </c>
      <c r="F12" s="59">
        <f t="shared" si="2"/>
        <v>46.5</v>
      </c>
      <c r="H12" s="26">
        <v>9</v>
      </c>
      <c r="I12" s="27" t="s">
        <v>24</v>
      </c>
      <c r="J12" s="28">
        <v>15</v>
      </c>
    </row>
    <row r="13" spans="2:10" x14ac:dyDescent="0.2">
      <c r="B13" s="3">
        <v>10</v>
      </c>
      <c r="C13" s="4" t="str">
        <f t="shared" si="0"/>
        <v>Pasta</v>
      </c>
      <c r="D13" s="59">
        <f t="shared" si="1"/>
        <v>25</v>
      </c>
      <c r="E13" s="58">
        <v>28</v>
      </c>
      <c r="F13" s="59">
        <f t="shared" si="2"/>
        <v>700</v>
      </c>
      <c r="H13" s="26">
        <v>10</v>
      </c>
      <c r="I13" s="27" t="s">
        <v>27</v>
      </c>
      <c r="J13" s="28">
        <v>25</v>
      </c>
    </row>
    <row r="14" spans="2:10" x14ac:dyDescent="0.2">
      <c r="C14" s="4"/>
      <c r="D14" s="60"/>
      <c r="E14" s="5"/>
      <c r="F14" s="59">
        <f>SUM(F4:F13)</f>
        <v>1776.5</v>
      </c>
    </row>
  </sheetData>
  <customSheetViews>
    <customSheetView guid="{B713667F-6049-11D7-ABEF-AF614200DC6C}" showGridLines="0" showRuler="0">
      <pageMargins left="0.78740157499999996" right="0.78740157499999996" top="0.984251969" bottom="0.984251969" header="0.49212598499999999" footer="0.49212598499999999"/>
      <headerFooter alignWithMargins="0"/>
    </customSheetView>
  </customSheetView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78"/>
  <sheetViews>
    <sheetView showGridLines="0" topLeftCell="A142" zoomScaleNormal="100" workbookViewId="0">
      <selection activeCell="G6" sqref="G6"/>
    </sheetView>
  </sheetViews>
  <sheetFormatPr defaultColWidth="11.42578125" defaultRowHeight="12.75" x14ac:dyDescent="0.2"/>
  <cols>
    <col min="1" max="1" width="2.140625" style="1" customWidth="1"/>
    <col min="2" max="2" width="9" style="1" customWidth="1"/>
    <col min="3" max="3" width="20" style="1" bestFit="1" customWidth="1"/>
    <col min="4" max="4" width="14.140625" style="1" bestFit="1" customWidth="1"/>
    <col min="5" max="5" width="7.7109375" style="1" bestFit="1" customWidth="1"/>
    <col min="6" max="7" width="9.28515625" style="1" bestFit="1" customWidth="1"/>
    <col min="8" max="8" width="7.7109375" style="1" bestFit="1" customWidth="1"/>
    <col min="9" max="9" width="7.5703125" style="1" bestFit="1" customWidth="1"/>
    <col min="10" max="10" width="7.85546875" style="1" bestFit="1" customWidth="1"/>
    <col min="11" max="11" width="4.42578125" style="1" customWidth="1"/>
    <col min="12" max="12" width="9.42578125" style="1" customWidth="1"/>
    <col min="13" max="13" width="20" style="1" bestFit="1" customWidth="1"/>
    <col min="14" max="14" width="14.140625" style="1" bestFit="1" customWidth="1"/>
    <col min="15" max="15" width="4.140625" style="1" customWidth="1"/>
    <col min="16" max="16" width="10.85546875" style="1" customWidth="1"/>
    <col min="17" max="17" width="12.42578125" style="1" customWidth="1"/>
    <col min="18" max="16384" width="11.42578125" style="1"/>
  </cols>
  <sheetData>
    <row r="2" spans="2:17" s="31" customFormat="1" ht="37.5" x14ac:dyDescent="0.3">
      <c r="B2" s="61" t="s">
        <v>36</v>
      </c>
      <c r="C2" s="61"/>
      <c r="D2" s="61"/>
      <c r="E2" s="61"/>
      <c r="F2" s="61"/>
      <c r="G2" s="61"/>
      <c r="H2" s="61"/>
      <c r="I2" s="61"/>
      <c r="J2" s="61"/>
      <c r="L2" s="36" t="s">
        <v>206</v>
      </c>
      <c r="M2" s="32"/>
      <c r="N2" s="32"/>
      <c r="P2" s="34" t="s">
        <v>207</v>
      </c>
      <c r="Q2" s="34"/>
    </row>
    <row r="3" spans="2:17" x14ac:dyDescent="0.2">
      <c r="B3" s="6"/>
      <c r="C3" s="6"/>
      <c r="D3" s="6"/>
      <c r="E3" s="6"/>
      <c r="F3" s="6"/>
      <c r="G3" s="6"/>
      <c r="H3" s="6"/>
      <c r="I3" s="6"/>
      <c r="J3" s="6"/>
      <c r="L3" s="33"/>
      <c r="M3" s="33"/>
      <c r="N3" s="33"/>
      <c r="P3" s="35"/>
      <c r="Q3" s="35"/>
    </row>
    <row r="4" spans="2:17" ht="25.5" x14ac:dyDescent="0.2">
      <c r="B4" s="7" t="s">
        <v>13</v>
      </c>
      <c r="C4" s="7" t="s">
        <v>8</v>
      </c>
      <c r="D4" s="7" t="s">
        <v>201</v>
      </c>
      <c r="E4" s="7" t="s">
        <v>1</v>
      </c>
      <c r="F4" s="7" t="s">
        <v>204</v>
      </c>
      <c r="G4" s="7" t="s">
        <v>202</v>
      </c>
      <c r="H4" s="7" t="s">
        <v>203</v>
      </c>
      <c r="I4" s="7" t="s">
        <v>15</v>
      </c>
      <c r="J4" s="7" t="s">
        <v>10</v>
      </c>
      <c r="L4" s="22" t="s">
        <v>13</v>
      </c>
      <c r="M4" s="22" t="s">
        <v>8</v>
      </c>
      <c r="N4" s="22" t="s">
        <v>201</v>
      </c>
      <c r="P4" s="21" t="s">
        <v>204</v>
      </c>
      <c r="Q4" s="21" t="s">
        <v>202</v>
      </c>
    </row>
    <row r="5" spans="2:17" x14ac:dyDescent="0.2">
      <c r="B5" s="8">
        <v>22</v>
      </c>
      <c r="C5" s="9" t="str">
        <f>VLOOKUP(B5,MatrizProdutos,2,0)</f>
        <v xml:space="preserve">Sabão Em Pó </v>
      </c>
      <c r="D5" s="9" t="str">
        <f>VLOOKUP(B5,MatrizProdutos,3,0)</f>
        <v>Limpeza</v>
      </c>
      <c r="E5" s="10" t="s">
        <v>37</v>
      </c>
      <c r="F5" s="10">
        <v>5</v>
      </c>
      <c r="G5" s="9" t="str">
        <f>VLOOKUP(F5,MatrizVendedores,2,0)</f>
        <v>Allan</v>
      </c>
      <c r="H5" s="11">
        <v>7</v>
      </c>
      <c r="I5" s="12">
        <v>2.5</v>
      </c>
      <c r="J5" s="12">
        <f>I5*H5</f>
        <v>17.5</v>
      </c>
      <c r="L5" s="23">
        <v>1</v>
      </c>
      <c r="M5" s="24" t="s">
        <v>38</v>
      </c>
      <c r="N5" s="24" t="s">
        <v>39</v>
      </c>
      <c r="P5" s="37">
        <v>1</v>
      </c>
      <c r="Q5" s="24" t="s">
        <v>40</v>
      </c>
    </row>
    <row r="6" spans="2:17" x14ac:dyDescent="0.2">
      <c r="B6" s="8">
        <v>22</v>
      </c>
      <c r="C6" s="9" t="str">
        <f>VLOOKUP(B6,MatrizProdutos,2,0)</f>
        <v xml:space="preserve">Sabão Em Pó </v>
      </c>
      <c r="D6" s="9" t="str">
        <f>VLOOKUP(B6,MatrizProdutos,3,0)</f>
        <v>Limpeza</v>
      </c>
      <c r="E6" s="10" t="s">
        <v>37</v>
      </c>
      <c r="F6" s="10">
        <v>6</v>
      </c>
      <c r="G6" s="9" t="str">
        <f>VLOOKUP(F6,MatrizVendedores,2,0)</f>
        <v>Camila</v>
      </c>
      <c r="H6" s="11">
        <v>75</v>
      </c>
      <c r="I6" s="12">
        <v>2.5</v>
      </c>
      <c r="J6" s="12">
        <f>I6*H6</f>
        <v>187.5</v>
      </c>
      <c r="L6" s="23">
        <v>2</v>
      </c>
      <c r="M6" s="24" t="s">
        <v>41</v>
      </c>
      <c r="N6" s="24" t="s">
        <v>39</v>
      </c>
      <c r="P6" s="37">
        <v>2</v>
      </c>
      <c r="Q6" s="24" t="s">
        <v>42</v>
      </c>
    </row>
    <row r="7" spans="2:17" x14ac:dyDescent="0.2">
      <c r="B7" s="8">
        <v>5</v>
      </c>
      <c r="C7" s="9" t="str">
        <f>VLOOKUP(B7,MatrizProdutos,2,0)</f>
        <v xml:space="preserve">Cândida </v>
      </c>
      <c r="D7" s="9" t="str">
        <f>VLOOKUP(B7,MatrizProdutos,3,0)</f>
        <v>Limpeza</v>
      </c>
      <c r="E7" s="10" t="s">
        <v>37</v>
      </c>
      <c r="F7" s="10">
        <v>8</v>
      </c>
      <c r="G7" s="9" t="str">
        <f>VLOOKUP(F7,MatrizVendedores,2,0)</f>
        <v>Lilian</v>
      </c>
      <c r="H7" s="11">
        <v>82</v>
      </c>
      <c r="I7" s="12">
        <v>0.95</v>
      </c>
      <c r="J7" s="12">
        <f>I7*H7</f>
        <v>77.899999999999991</v>
      </c>
      <c r="L7" s="23">
        <v>3</v>
      </c>
      <c r="M7" s="24" t="s">
        <v>43</v>
      </c>
      <c r="N7" s="24" t="s">
        <v>44</v>
      </c>
      <c r="P7" s="37">
        <v>3</v>
      </c>
      <c r="Q7" s="24" t="s">
        <v>45</v>
      </c>
    </row>
    <row r="8" spans="2:17" x14ac:dyDescent="0.2">
      <c r="B8" s="8">
        <v>5</v>
      </c>
      <c r="C8" s="9" t="str">
        <f>VLOOKUP(B8,MatrizProdutos,2,0)</f>
        <v xml:space="preserve">Cândida </v>
      </c>
      <c r="D8" s="9" t="str">
        <f>VLOOKUP(B8,MatrizProdutos,3,0)</f>
        <v>Limpeza</v>
      </c>
      <c r="E8" s="10" t="s">
        <v>37</v>
      </c>
      <c r="F8" s="10">
        <v>13</v>
      </c>
      <c r="G8" s="9" t="str">
        <f>VLOOKUP(F8,MatrizVendedores,2,0)</f>
        <v>Pedro</v>
      </c>
      <c r="H8" s="11">
        <v>2</v>
      </c>
      <c r="I8" s="12">
        <v>0.95</v>
      </c>
      <c r="J8" s="12">
        <f t="shared" ref="J8:J71" si="0">I8*H8</f>
        <v>1.9</v>
      </c>
      <c r="L8" s="23">
        <v>4</v>
      </c>
      <c r="M8" s="24" t="s">
        <v>46</v>
      </c>
      <c r="N8" s="24" t="s">
        <v>39</v>
      </c>
      <c r="P8" s="37">
        <v>4</v>
      </c>
      <c r="Q8" s="24" t="s">
        <v>47</v>
      </c>
    </row>
    <row r="9" spans="2:17" x14ac:dyDescent="0.2">
      <c r="B9" s="8">
        <v>6</v>
      </c>
      <c r="C9" s="9" t="str">
        <f>VLOOKUP(B9,MatrizProdutos,2,0)</f>
        <v xml:space="preserve">Condicionador </v>
      </c>
      <c r="D9" s="9" t="str">
        <f>VLOOKUP(B9,MatrizProdutos,3,0)</f>
        <v>Higiene Pessoal</v>
      </c>
      <c r="E9" s="10" t="s">
        <v>37</v>
      </c>
      <c r="F9" s="10">
        <v>12</v>
      </c>
      <c r="G9" s="9" t="str">
        <f>VLOOKUP(F9,MatrizVendedores,2,0)</f>
        <v>Patrícia</v>
      </c>
      <c r="H9" s="11">
        <v>1</v>
      </c>
      <c r="I9" s="12">
        <v>4.1500000000000004</v>
      </c>
      <c r="J9" s="12">
        <f t="shared" si="0"/>
        <v>4.1500000000000004</v>
      </c>
      <c r="L9" s="23">
        <v>5</v>
      </c>
      <c r="M9" s="24" t="s">
        <v>48</v>
      </c>
      <c r="N9" s="24" t="s">
        <v>39</v>
      </c>
      <c r="P9" s="37">
        <v>5</v>
      </c>
      <c r="Q9" s="24" t="s">
        <v>49</v>
      </c>
    </row>
    <row r="10" spans="2:17" x14ac:dyDescent="0.2">
      <c r="B10" s="8">
        <v>6</v>
      </c>
      <c r="C10" s="9" t="str">
        <f>VLOOKUP(B10,MatrizProdutos,2,0)</f>
        <v xml:space="preserve">Condicionador </v>
      </c>
      <c r="D10" s="9" t="str">
        <f>VLOOKUP(B10,MatrizProdutos,3,0)</f>
        <v>Higiene Pessoal</v>
      </c>
      <c r="E10" s="10" t="s">
        <v>37</v>
      </c>
      <c r="F10" s="10">
        <v>16</v>
      </c>
      <c r="G10" s="9" t="str">
        <f>VLOOKUP(F10,MatrizVendedores,2,0)</f>
        <v>Sandra</v>
      </c>
      <c r="H10" s="11">
        <v>20</v>
      </c>
      <c r="I10" s="12">
        <v>4.1500000000000004</v>
      </c>
      <c r="J10" s="12">
        <f t="shared" si="0"/>
        <v>83</v>
      </c>
      <c r="L10" s="23">
        <v>6</v>
      </c>
      <c r="M10" s="24" t="s">
        <v>50</v>
      </c>
      <c r="N10" s="24" t="s">
        <v>44</v>
      </c>
      <c r="P10" s="37">
        <v>6</v>
      </c>
      <c r="Q10" s="24" t="s">
        <v>51</v>
      </c>
    </row>
    <row r="11" spans="2:17" x14ac:dyDescent="0.2">
      <c r="B11" s="8">
        <v>17</v>
      </c>
      <c r="C11" s="9" t="str">
        <f>VLOOKUP(B11,MatrizProdutos,2,0)</f>
        <v xml:space="preserve">Gilete </v>
      </c>
      <c r="D11" s="9" t="str">
        <f>VLOOKUP(B11,MatrizProdutos,3,0)</f>
        <v>Higiene Pessoal</v>
      </c>
      <c r="E11" s="10" t="s">
        <v>37</v>
      </c>
      <c r="F11" s="10">
        <v>21</v>
      </c>
      <c r="G11" s="9" t="str">
        <f>VLOOKUP(F11,MatrizVendedores,2,0)</f>
        <v>Karen</v>
      </c>
      <c r="H11" s="11">
        <v>8</v>
      </c>
      <c r="I11" s="12">
        <v>0.9</v>
      </c>
      <c r="J11" s="12">
        <f t="shared" si="0"/>
        <v>7.2</v>
      </c>
      <c r="L11" s="23">
        <v>7</v>
      </c>
      <c r="M11" s="24" t="s">
        <v>52</v>
      </c>
      <c r="N11" s="24" t="s">
        <v>44</v>
      </c>
      <c r="P11" s="37">
        <v>7</v>
      </c>
      <c r="Q11" s="24" t="s">
        <v>53</v>
      </c>
    </row>
    <row r="12" spans="2:17" x14ac:dyDescent="0.2">
      <c r="B12" s="8">
        <v>17</v>
      </c>
      <c r="C12" s="9" t="str">
        <f>VLOOKUP(B12,MatrizProdutos,2,0)</f>
        <v xml:space="preserve">Gilete </v>
      </c>
      <c r="D12" s="9" t="str">
        <f>VLOOKUP(B12,MatrizProdutos,3,0)</f>
        <v>Higiene Pessoal</v>
      </c>
      <c r="E12" s="10" t="s">
        <v>37</v>
      </c>
      <c r="F12" s="10">
        <v>2</v>
      </c>
      <c r="G12" s="9" t="str">
        <f>VLOOKUP(F12,MatrizVendedores,2,0)</f>
        <v>Nelson</v>
      </c>
      <c r="H12" s="11">
        <v>84</v>
      </c>
      <c r="I12" s="12">
        <v>0.9</v>
      </c>
      <c r="J12" s="12">
        <f t="shared" si="0"/>
        <v>75.600000000000009</v>
      </c>
      <c r="L12" s="23">
        <v>8</v>
      </c>
      <c r="M12" s="24" t="s">
        <v>54</v>
      </c>
      <c r="N12" s="24" t="s">
        <v>44</v>
      </c>
      <c r="P12" s="37">
        <v>8</v>
      </c>
      <c r="Q12" s="24" t="s">
        <v>55</v>
      </c>
    </row>
    <row r="13" spans="2:17" x14ac:dyDescent="0.2">
      <c r="B13" s="8">
        <v>24</v>
      </c>
      <c r="C13" s="9" t="str">
        <f>VLOOKUP(B13,MatrizProdutos,2,0)</f>
        <v xml:space="preserve">Saco De Lixo ( C/ 10U ) </v>
      </c>
      <c r="D13" s="9" t="str">
        <f>VLOOKUP(B13,MatrizProdutos,3,0)</f>
        <v>Limpeza</v>
      </c>
      <c r="E13" s="10" t="s">
        <v>37</v>
      </c>
      <c r="F13" s="10">
        <v>1</v>
      </c>
      <c r="G13" s="9" t="str">
        <f>VLOOKUP(F13,MatrizVendedores,2,0)</f>
        <v>Juliana</v>
      </c>
      <c r="H13" s="11">
        <v>7</v>
      </c>
      <c r="I13" s="12">
        <v>1.37</v>
      </c>
      <c r="J13" s="12">
        <f t="shared" si="0"/>
        <v>9.59</v>
      </c>
      <c r="L13" s="23">
        <v>9</v>
      </c>
      <c r="M13" s="24" t="s">
        <v>56</v>
      </c>
      <c r="N13" s="24" t="s">
        <v>39</v>
      </c>
      <c r="P13" s="37">
        <v>9</v>
      </c>
      <c r="Q13" s="24" t="s">
        <v>29</v>
      </c>
    </row>
    <row r="14" spans="2:17" x14ac:dyDescent="0.2">
      <c r="B14" s="8">
        <v>24</v>
      </c>
      <c r="C14" s="9" t="str">
        <f>VLOOKUP(B14,MatrizProdutos,2,0)</f>
        <v xml:space="preserve">Saco De Lixo ( C/ 10U ) </v>
      </c>
      <c r="D14" s="9" t="str">
        <f>VLOOKUP(B14,MatrizProdutos,3,0)</f>
        <v>Limpeza</v>
      </c>
      <c r="E14" s="10" t="s">
        <v>37</v>
      </c>
      <c r="F14" s="10">
        <v>23</v>
      </c>
      <c r="G14" s="9" t="str">
        <f>VLOOKUP(F14,MatrizVendedores,2,0)</f>
        <v>Roberto</v>
      </c>
      <c r="H14" s="11">
        <v>3</v>
      </c>
      <c r="I14" s="12">
        <v>1.37</v>
      </c>
      <c r="J14" s="12">
        <f t="shared" si="0"/>
        <v>4.1100000000000003</v>
      </c>
      <c r="L14" s="23">
        <v>10</v>
      </c>
      <c r="M14" s="24" t="s">
        <v>57</v>
      </c>
      <c r="N14" s="24" t="s">
        <v>39</v>
      </c>
      <c r="P14" s="37">
        <v>10</v>
      </c>
      <c r="Q14" s="24" t="s">
        <v>45</v>
      </c>
    </row>
    <row r="15" spans="2:17" x14ac:dyDescent="0.2">
      <c r="B15" s="8">
        <v>18</v>
      </c>
      <c r="C15" s="9" t="str">
        <f>VLOOKUP(B15,MatrizProdutos,2,0)</f>
        <v xml:space="preserve">Palha De Aço </v>
      </c>
      <c r="D15" s="9" t="str">
        <f>VLOOKUP(B15,MatrizProdutos,3,0)</f>
        <v>Limpeza</v>
      </c>
      <c r="E15" s="10" t="s">
        <v>37</v>
      </c>
      <c r="F15" s="10">
        <v>2</v>
      </c>
      <c r="G15" s="9" t="str">
        <f>VLOOKUP(F15,MatrizVendedores,2,0)</f>
        <v>Nelson</v>
      </c>
      <c r="H15" s="11">
        <v>54</v>
      </c>
      <c r="I15" s="12">
        <v>0.37</v>
      </c>
      <c r="J15" s="12">
        <f t="shared" si="0"/>
        <v>19.98</v>
      </c>
      <c r="L15" s="23">
        <v>11</v>
      </c>
      <c r="M15" s="24" t="s">
        <v>58</v>
      </c>
      <c r="N15" s="24" t="s">
        <v>44</v>
      </c>
      <c r="P15" s="37">
        <v>11</v>
      </c>
      <c r="Q15" s="24" t="s">
        <v>59</v>
      </c>
    </row>
    <row r="16" spans="2:17" x14ac:dyDescent="0.2">
      <c r="B16" s="8">
        <v>20</v>
      </c>
      <c r="C16" s="9" t="str">
        <f>VLOOKUP(B16,MatrizProdutos,2,0)</f>
        <v xml:space="preserve">Pente </v>
      </c>
      <c r="D16" s="9" t="str">
        <f>VLOOKUP(B16,MatrizProdutos,3,0)</f>
        <v>Higiene Pessoal</v>
      </c>
      <c r="E16" s="10" t="s">
        <v>37</v>
      </c>
      <c r="F16" s="10">
        <v>4</v>
      </c>
      <c r="G16" s="9" t="str">
        <f>VLOOKUP(F16,MatrizVendedores,2,0)</f>
        <v>Inês</v>
      </c>
      <c r="H16" s="11">
        <v>34</v>
      </c>
      <c r="I16" s="12">
        <v>0.7</v>
      </c>
      <c r="J16" s="12">
        <f t="shared" si="0"/>
        <v>23.799999999999997</v>
      </c>
      <c r="L16" s="23">
        <v>12</v>
      </c>
      <c r="M16" s="24" t="s">
        <v>60</v>
      </c>
      <c r="N16" s="24" t="s">
        <v>44</v>
      </c>
      <c r="P16" s="37">
        <v>12</v>
      </c>
      <c r="Q16" s="24" t="s">
        <v>12</v>
      </c>
    </row>
    <row r="17" spans="2:17" x14ac:dyDescent="0.2">
      <c r="B17" s="8">
        <v>20</v>
      </c>
      <c r="C17" s="9" t="str">
        <f>VLOOKUP(B17,MatrizProdutos,2,0)</f>
        <v xml:space="preserve">Pente </v>
      </c>
      <c r="D17" s="9" t="str">
        <f>VLOOKUP(B17,MatrizProdutos,3,0)</f>
        <v>Higiene Pessoal</v>
      </c>
      <c r="E17" s="10" t="s">
        <v>37</v>
      </c>
      <c r="F17" s="10">
        <v>24</v>
      </c>
      <c r="G17" s="9" t="str">
        <f>VLOOKUP(F17,MatrizVendedores,2,0)</f>
        <v>Celeste</v>
      </c>
      <c r="H17" s="11">
        <v>57</v>
      </c>
      <c r="I17" s="12">
        <v>0.7</v>
      </c>
      <c r="J17" s="12">
        <f t="shared" si="0"/>
        <v>39.9</v>
      </c>
      <c r="L17" s="23">
        <v>13</v>
      </c>
      <c r="M17" s="24" t="s">
        <v>61</v>
      </c>
      <c r="N17" s="24" t="s">
        <v>44</v>
      </c>
      <c r="P17" s="37">
        <v>13</v>
      </c>
      <c r="Q17" s="24" t="s">
        <v>9</v>
      </c>
    </row>
    <row r="18" spans="2:17" x14ac:dyDescent="0.2">
      <c r="B18" s="8">
        <v>19</v>
      </c>
      <c r="C18" s="9" t="str">
        <f>VLOOKUP(B18,MatrizProdutos,2,0)</f>
        <v xml:space="preserve">Pasta De Dente </v>
      </c>
      <c r="D18" s="9" t="str">
        <f>VLOOKUP(B18,MatrizProdutos,3,0)</f>
        <v>Higiene Pessoal</v>
      </c>
      <c r="E18" s="10" t="s">
        <v>37</v>
      </c>
      <c r="F18" s="10">
        <v>5</v>
      </c>
      <c r="G18" s="9" t="str">
        <f>VLOOKUP(F18,MatrizVendedores,2,0)</f>
        <v>Allan</v>
      </c>
      <c r="H18" s="11">
        <v>45</v>
      </c>
      <c r="I18" s="12">
        <v>1.2</v>
      </c>
      <c r="J18" s="12">
        <f t="shared" si="0"/>
        <v>54</v>
      </c>
      <c r="L18" s="23">
        <v>14</v>
      </c>
      <c r="M18" s="24" t="s">
        <v>62</v>
      </c>
      <c r="N18" s="24" t="s">
        <v>44</v>
      </c>
      <c r="P18" s="37">
        <v>14</v>
      </c>
      <c r="Q18" s="24" t="s">
        <v>6</v>
      </c>
    </row>
    <row r="19" spans="2:17" x14ac:dyDescent="0.2">
      <c r="B19" s="8">
        <v>4</v>
      </c>
      <c r="C19" s="9" t="str">
        <f>VLOOKUP(B19,MatrizProdutos,2,0)</f>
        <v xml:space="preserve">Bucha De Lavar Louça </v>
      </c>
      <c r="D19" s="9" t="str">
        <f>VLOOKUP(B19,MatrizProdutos,3,0)</f>
        <v>Limpeza</v>
      </c>
      <c r="E19" s="10" t="s">
        <v>37</v>
      </c>
      <c r="F19" s="10">
        <v>7</v>
      </c>
      <c r="G19" s="9" t="str">
        <f>VLOOKUP(F19,MatrizVendedores,2,0)</f>
        <v>Emerson</v>
      </c>
      <c r="H19" s="11">
        <v>84</v>
      </c>
      <c r="I19" s="12">
        <v>0.45</v>
      </c>
      <c r="J19" s="12">
        <f t="shared" si="0"/>
        <v>37.800000000000004</v>
      </c>
      <c r="L19" s="23">
        <v>15</v>
      </c>
      <c r="M19" s="24" t="s">
        <v>63</v>
      </c>
      <c r="N19" s="24" t="s">
        <v>44</v>
      </c>
      <c r="P19" s="37">
        <v>15</v>
      </c>
      <c r="Q19" s="24" t="s">
        <v>64</v>
      </c>
    </row>
    <row r="20" spans="2:17" x14ac:dyDescent="0.2">
      <c r="B20" s="8">
        <v>4</v>
      </c>
      <c r="C20" s="9" t="str">
        <f>VLOOKUP(B20,MatrizProdutos,2,0)</f>
        <v xml:space="preserve">Bucha De Lavar Louça </v>
      </c>
      <c r="D20" s="9" t="str">
        <f>VLOOKUP(B20,MatrizProdutos,3,0)</f>
        <v>Limpeza</v>
      </c>
      <c r="E20" s="10" t="s">
        <v>37</v>
      </c>
      <c r="F20" s="10">
        <v>9</v>
      </c>
      <c r="G20" s="9" t="str">
        <f>VLOOKUP(F20,MatrizVendedores,2,0)</f>
        <v>Mariana</v>
      </c>
      <c r="H20" s="11">
        <v>12</v>
      </c>
      <c r="I20" s="12">
        <v>0.45</v>
      </c>
      <c r="J20" s="12">
        <f t="shared" si="0"/>
        <v>5.4</v>
      </c>
      <c r="L20" s="23">
        <v>16</v>
      </c>
      <c r="M20" s="24" t="s">
        <v>65</v>
      </c>
      <c r="N20" s="24" t="s">
        <v>44</v>
      </c>
      <c r="P20" s="37">
        <v>16</v>
      </c>
      <c r="Q20" s="24" t="s">
        <v>66</v>
      </c>
    </row>
    <row r="21" spans="2:17" x14ac:dyDescent="0.2">
      <c r="B21" s="8">
        <v>1</v>
      </c>
      <c r="C21" s="9" t="str">
        <f>VLOOKUP(B21,MatrizProdutos,2,0)</f>
        <v xml:space="preserve">Amaciante </v>
      </c>
      <c r="D21" s="9" t="str">
        <f>VLOOKUP(B21,MatrizProdutos,3,0)</f>
        <v>Limpeza</v>
      </c>
      <c r="E21" s="10" t="s">
        <v>37</v>
      </c>
      <c r="F21" s="10">
        <v>10</v>
      </c>
      <c r="G21" s="9" t="str">
        <f>VLOOKUP(F21,MatrizVendedores,2,0)</f>
        <v>Miguel</v>
      </c>
      <c r="H21" s="11">
        <v>1</v>
      </c>
      <c r="I21" s="12">
        <v>0.96</v>
      </c>
      <c r="J21" s="12">
        <f t="shared" si="0"/>
        <v>0.96</v>
      </c>
      <c r="L21" s="23">
        <v>17</v>
      </c>
      <c r="M21" s="24" t="s">
        <v>67</v>
      </c>
      <c r="N21" s="24" t="s">
        <v>44</v>
      </c>
      <c r="P21" s="37">
        <v>17</v>
      </c>
      <c r="Q21" s="24" t="s">
        <v>68</v>
      </c>
    </row>
    <row r="22" spans="2:17" x14ac:dyDescent="0.2">
      <c r="B22" s="8">
        <v>1</v>
      </c>
      <c r="C22" s="9" t="str">
        <f>VLOOKUP(B22,MatrizProdutos,2,0)</f>
        <v xml:space="preserve">Amaciante </v>
      </c>
      <c r="D22" s="9" t="str">
        <f>VLOOKUP(B22,MatrizProdutos,3,0)</f>
        <v>Limpeza</v>
      </c>
      <c r="E22" s="10" t="s">
        <v>37</v>
      </c>
      <c r="F22" s="10">
        <v>15</v>
      </c>
      <c r="G22" s="9" t="str">
        <f>VLOOKUP(F22,MatrizVendedores,2,0)</f>
        <v>Tatiana</v>
      </c>
      <c r="H22" s="11">
        <v>78</v>
      </c>
      <c r="I22" s="12">
        <v>0.96</v>
      </c>
      <c r="J22" s="12">
        <f t="shared" si="0"/>
        <v>74.88</v>
      </c>
      <c r="L22" s="23">
        <v>18</v>
      </c>
      <c r="M22" s="24" t="s">
        <v>69</v>
      </c>
      <c r="N22" s="24" t="s">
        <v>39</v>
      </c>
      <c r="P22" s="37">
        <v>18</v>
      </c>
      <c r="Q22" s="24" t="s">
        <v>5</v>
      </c>
    </row>
    <row r="23" spans="2:17" x14ac:dyDescent="0.2">
      <c r="B23" s="8">
        <v>21</v>
      </c>
      <c r="C23" s="9" t="str">
        <f>VLOOKUP(B23,MatrizProdutos,2,0)</f>
        <v xml:space="preserve">Sabão </v>
      </c>
      <c r="D23" s="9" t="str">
        <f>VLOOKUP(B23,MatrizProdutos,3,0)</f>
        <v>Limpeza</v>
      </c>
      <c r="E23" s="10" t="s">
        <v>37</v>
      </c>
      <c r="F23" s="10">
        <v>23</v>
      </c>
      <c r="G23" s="9" t="str">
        <f>VLOOKUP(F23,MatrizVendedores,2,0)</f>
        <v>Roberto</v>
      </c>
      <c r="H23" s="11">
        <v>45</v>
      </c>
      <c r="I23" s="12">
        <v>0.27</v>
      </c>
      <c r="J23" s="12">
        <f t="shared" si="0"/>
        <v>12.15</v>
      </c>
      <c r="L23" s="23">
        <v>19</v>
      </c>
      <c r="M23" s="24" t="s">
        <v>70</v>
      </c>
      <c r="N23" s="24" t="s">
        <v>44</v>
      </c>
      <c r="P23" s="37">
        <v>19</v>
      </c>
      <c r="Q23" s="24" t="s">
        <v>71</v>
      </c>
    </row>
    <row r="24" spans="2:17" x14ac:dyDescent="0.2">
      <c r="B24" s="8">
        <v>21</v>
      </c>
      <c r="C24" s="9" t="str">
        <f>VLOOKUP(B24,MatrizProdutos,2,0)</f>
        <v xml:space="preserve">Sabão </v>
      </c>
      <c r="D24" s="9" t="str">
        <f>VLOOKUP(B24,MatrizProdutos,3,0)</f>
        <v>Limpeza</v>
      </c>
      <c r="E24" s="10" t="s">
        <v>37</v>
      </c>
      <c r="F24" s="10">
        <v>12</v>
      </c>
      <c r="G24" s="9" t="str">
        <f>VLOOKUP(F24,MatrizVendedores,2,0)</f>
        <v>Patrícia</v>
      </c>
      <c r="H24" s="11">
        <v>66</v>
      </c>
      <c r="I24" s="12">
        <v>0.27</v>
      </c>
      <c r="J24" s="12">
        <f t="shared" si="0"/>
        <v>17.82</v>
      </c>
      <c r="L24" s="23">
        <v>20</v>
      </c>
      <c r="M24" s="24" t="s">
        <v>72</v>
      </c>
      <c r="N24" s="24" t="s">
        <v>44</v>
      </c>
      <c r="P24" s="37">
        <v>20</v>
      </c>
      <c r="Q24" s="24" t="s">
        <v>73</v>
      </c>
    </row>
    <row r="25" spans="2:17" x14ac:dyDescent="0.2">
      <c r="B25" s="8">
        <v>8</v>
      </c>
      <c r="C25" s="9" t="str">
        <f>VLOOKUP(B25,MatrizProdutos,2,0)</f>
        <v xml:space="preserve">Creme Hidratante </v>
      </c>
      <c r="D25" s="9" t="str">
        <f>VLOOKUP(B25,MatrizProdutos,3,0)</f>
        <v>Higiene Pessoal</v>
      </c>
      <c r="E25" s="10" t="s">
        <v>37</v>
      </c>
      <c r="F25" s="10">
        <v>1</v>
      </c>
      <c r="G25" s="9" t="str">
        <f>VLOOKUP(F25,MatrizVendedores,2,0)</f>
        <v>Juliana</v>
      </c>
      <c r="H25" s="11">
        <v>44</v>
      </c>
      <c r="I25" s="12">
        <v>4.24</v>
      </c>
      <c r="J25" s="12">
        <f t="shared" si="0"/>
        <v>186.56</v>
      </c>
      <c r="L25" s="23">
        <v>21</v>
      </c>
      <c r="M25" s="24" t="s">
        <v>74</v>
      </c>
      <c r="N25" s="24" t="s">
        <v>39</v>
      </c>
      <c r="P25" s="37">
        <v>21</v>
      </c>
      <c r="Q25" s="24" t="s">
        <v>75</v>
      </c>
    </row>
    <row r="26" spans="2:17" x14ac:dyDescent="0.2">
      <c r="B26" s="8">
        <v>8</v>
      </c>
      <c r="C26" s="9" t="str">
        <f>VLOOKUP(B26,MatrizProdutos,2,0)</f>
        <v xml:space="preserve">Creme Hidratante </v>
      </c>
      <c r="D26" s="9" t="str">
        <f>VLOOKUP(B26,MatrizProdutos,3,0)</f>
        <v>Higiene Pessoal</v>
      </c>
      <c r="E26" s="10" t="s">
        <v>37</v>
      </c>
      <c r="F26" s="10">
        <v>16</v>
      </c>
      <c r="G26" s="9" t="str">
        <f>VLOOKUP(F26,MatrizVendedores,2,0)</f>
        <v>Sandra</v>
      </c>
      <c r="H26" s="11">
        <v>8</v>
      </c>
      <c r="I26" s="12">
        <v>4.24</v>
      </c>
      <c r="J26" s="12">
        <f t="shared" si="0"/>
        <v>33.92</v>
      </c>
      <c r="L26" s="23">
        <v>22</v>
      </c>
      <c r="M26" s="24" t="s">
        <v>76</v>
      </c>
      <c r="N26" s="24" t="s">
        <v>39</v>
      </c>
      <c r="P26" s="37">
        <v>22</v>
      </c>
      <c r="Q26" s="24" t="s">
        <v>77</v>
      </c>
    </row>
    <row r="27" spans="2:17" x14ac:dyDescent="0.2">
      <c r="B27" s="8">
        <v>9</v>
      </c>
      <c r="C27" s="9" t="str">
        <f>VLOOKUP(B27,MatrizProdutos,2,0)</f>
        <v xml:space="preserve">Desinfetante </v>
      </c>
      <c r="D27" s="9" t="str">
        <f>VLOOKUP(B27,MatrizProdutos,3,0)</f>
        <v>Limpeza</v>
      </c>
      <c r="E27" s="10" t="s">
        <v>37</v>
      </c>
      <c r="F27" s="10">
        <v>14</v>
      </c>
      <c r="G27" s="9" t="str">
        <f>VLOOKUP(F27,MatrizVendedores,2,0)</f>
        <v>Ricardo</v>
      </c>
      <c r="H27" s="11">
        <v>22</v>
      </c>
      <c r="I27" s="12">
        <v>1.0900000000000001</v>
      </c>
      <c r="J27" s="12">
        <f t="shared" si="0"/>
        <v>23.98</v>
      </c>
      <c r="L27" s="23">
        <v>23</v>
      </c>
      <c r="M27" s="24" t="s">
        <v>78</v>
      </c>
      <c r="N27" s="24" t="s">
        <v>44</v>
      </c>
      <c r="P27" s="37">
        <v>23</v>
      </c>
      <c r="Q27" s="24" t="s">
        <v>79</v>
      </c>
    </row>
    <row r="28" spans="2:17" x14ac:dyDescent="0.2">
      <c r="B28" s="8">
        <v>9</v>
      </c>
      <c r="C28" s="9" t="str">
        <f>VLOOKUP(B28,MatrizProdutos,2,0)</f>
        <v xml:space="preserve">Desinfetante </v>
      </c>
      <c r="D28" s="9" t="str">
        <f>VLOOKUP(B28,MatrizProdutos,3,0)</f>
        <v>Limpeza</v>
      </c>
      <c r="E28" s="10" t="s">
        <v>37</v>
      </c>
      <c r="F28" s="10">
        <v>13</v>
      </c>
      <c r="G28" s="9" t="str">
        <f>VLOOKUP(F28,MatrizVendedores,2,0)</f>
        <v>Pedro</v>
      </c>
      <c r="H28" s="11">
        <v>66</v>
      </c>
      <c r="I28" s="12">
        <v>1.0900000000000001</v>
      </c>
      <c r="J28" s="12">
        <f t="shared" si="0"/>
        <v>71.940000000000012</v>
      </c>
      <c r="L28" s="23">
        <v>24</v>
      </c>
      <c r="M28" s="24" t="s">
        <v>80</v>
      </c>
      <c r="N28" s="24" t="s">
        <v>39</v>
      </c>
      <c r="P28" s="37">
        <v>24</v>
      </c>
      <c r="Q28" s="24" t="s">
        <v>81</v>
      </c>
    </row>
    <row r="29" spans="2:17" x14ac:dyDescent="0.2">
      <c r="B29" s="8">
        <v>3</v>
      </c>
      <c r="C29" s="9" t="str">
        <f>VLOOKUP(B29,MatrizProdutos,2,0)</f>
        <v xml:space="preserve">Band-Aid </v>
      </c>
      <c r="D29" s="9" t="str">
        <f>VLOOKUP(B29,MatrizProdutos,3,0)</f>
        <v>Higiene Pessoal</v>
      </c>
      <c r="E29" s="10" t="s">
        <v>37</v>
      </c>
      <c r="F29" s="10">
        <v>12</v>
      </c>
      <c r="G29" s="9" t="str">
        <f>VLOOKUP(F29,MatrizVendedores,2,0)</f>
        <v>Patrícia</v>
      </c>
      <c r="H29" s="11">
        <v>93</v>
      </c>
      <c r="I29" s="12">
        <v>4.8600000000000003</v>
      </c>
      <c r="J29" s="12">
        <f t="shared" si="0"/>
        <v>451.98</v>
      </c>
      <c r="L29" s="23">
        <v>25</v>
      </c>
      <c r="M29" s="24" t="s">
        <v>82</v>
      </c>
      <c r="N29" s="24" t="s">
        <v>39</v>
      </c>
      <c r="P29" s="37">
        <v>25</v>
      </c>
      <c r="Q29" s="24" t="s">
        <v>83</v>
      </c>
    </row>
    <row r="30" spans="2:17" x14ac:dyDescent="0.2">
      <c r="B30" s="8">
        <v>3</v>
      </c>
      <c r="C30" s="9" t="str">
        <f>VLOOKUP(B30,MatrizProdutos,2,0)</f>
        <v xml:space="preserve">Band-Aid </v>
      </c>
      <c r="D30" s="9" t="str">
        <f>VLOOKUP(B30,MatrizProdutos,3,0)</f>
        <v>Higiene Pessoal</v>
      </c>
      <c r="E30" s="10" t="s">
        <v>37</v>
      </c>
      <c r="F30" s="10">
        <v>14</v>
      </c>
      <c r="G30" s="9" t="str">
        <f>VLOOKUP(F30,MatrizVendedores,2,0)</f>
        <v>Ricardo</v>
      </c>
      <c r="H30" s="11">
        <v>7</v>
      </c>
      <c r="I30" s="12">
        <v>4.8600000000000003</v>
      </c>
      <c r="J30" s="12">
        <f t="shared" si="0"/>
        <v>34.020000000000003</v>
      </c>
      <c r="L30" s="23">
        <v>26</v>
      </c>
      <c r="M30" s="24" t="s">
        <v>84</v>
      </c>
      <c r="N30" s="24" t="s">
        <v>44</v>
      </c>
      <c r="P30" s="37">
        <v>26</v>
      </c>
      <c r="Q30" s="24" t="s">
        <v>85</v>
      </c>
    </row>
    <row r="31" spans="2:17" x14ac:dyDescent="0.2">
      <c r="B31" s="8">
        <v>10</v>
      </c>
      <c r="C31" s="9" t="str">
        <f>VLOOKUP(B31,MatrizProdutos,2,0)</f>
        <v xml:space="preserve">Detergente </v>
      </c>
      <c r="D31" s="9" t="str">
        <f>VLOOKUP(B31,MatrizProdutos,3,0)</f>
        <v>Limpeza</v>
      </c>
      <c r="E31" s="10" t="s">
        <v>37</v>
      </c>
      <c r="F31" s="10">
        <v>15</v>
      </c>
      <c r="G31" s="9" t="str">
        <f>VLOOKUP(F31,MatrizVendedores,2,0)</f>
        <v>Tatiana</v>
      </c>
      <c r="H31" s="11">
        <v>84</v>
      </c>
      <c r="I31" s="12">
        <v>0.99</v>
      </c>
      <c r="J31" s="12">
        <f t="shared" si="0"/>
        <v>83.16</v>
      </c>
    </row>
    <row r="32" spans="2:17" x14ac:dyDescent="0.2">
      <c r="B32" s="8">
        <v>26</v>
      </c>
      <c r="C32" s="9" t="str">
        <f>VLOOKUP(B32,MatrizProdutos,2,0)</f>
        <v xml:space="preserve">Shampoo </v>
      </c>
      <c r="D32" s="9" t="str">
        <f>VLOOKUP(B32,MatrizProdutos,3,0)</f>
        <v>Higiene Pessoal</v>
      </c>
      <c r="E32" s="10" t="s">
        <v>37</v>
      </c>
      <c r="F32" s="10">
        <v>17</v>
      </c>
      <c r="G32" s="9" t="str">
        <f>VLOOKUP(F32,MatrizVendedores,2,0)</f>
        <v>Carla</v>
      </c>
      <c r="H32" s="11">
        <v>87</v>
      </c>
      <c r="I32" s="12">
        <v>3.95</v>
      </c>
      <c r="J32" s="12">
        <f t="shared" si="0"/>
        <v>343.65000000000003</v>
      </c>
    </row>
    <row r="33" spans="2:10" x14ac:dyDescent="0.2">
      <c r="B33" s="8">
        <v>26</v>
      </c>
      <c r="C33" s="9" t="str">
        <f>VLOOKUP(B33,MatrizProdutos,2,0)</f>
        <v xml:space="preserve">Shampoo </v>
      </c>
      <c r="D33" s="9" t="str">
        <f>VLOOKUP(B33,MatrizProdutos,3,0)</f>
        <v>Higiene Pessoal</v>
      </c>
      <c r="E33" s="10" t="s">
        <v>37</v>
      </c>
      <c r="F33" s="10">
        <v>22</v>
      </c>
      <c r="G33" s="9" t="str">
        <f>VLOOKUP(F33,MatrizVendedores,2,0)</f>
        <v>Alberto</v>
      </c>
      <c r="H33" s="11">
        <v>45</v>
      </c>
      <c r="I33" s="12">
        <v>3.95</v>
      </c>
      <c r="J33" s="12">
        <f t="shared" si="0"/>
        <v>177.75</v>
      </c>
    </row>
    <row r="34" spans="2:10" x14ac:dyDescent="0.2">
      <c r="B34" s="8">
        <v>2</v>
      </c>
      <c r="C34" s="9" t="str">
        <f>VLOOKUP(B34,MatrizProdutos,2,0)</f>
        <v xml:space="preserve">Balde </v>
      </c>
      <c r="D34" s="9" t="str">
        <f>VLOOKUP(B34,MatrizProdutos,3,0)</f>
        <v>Limpeza</v>
      </c>
      <c r="E34" s="10" t="s">
        <v>37</v>
      </c>
      <c r="F34" s="10">
        <v>21</v>
      </c>
      <c r="G34" s="9" t="str">
        <f>VLOOKUP(F34,MatrizVendedores,2,0)</f>
        <v>Karen</v>
      </c>
      <c r="H34" s="11">
        <v>46</v>
      </c>
      <c r="I34" s="12">
        <v>2.2999999999999998</v>
      </c>
      <c r="J34" s="12">
        <f t="shared" si="0"/>
        <v>105.8</v>
      </c>
    </row>
    <row r="35" spans="2:10" x14ac:dyDescent="0.2">
      <c r="B35" s="8">
        <v>2</v>
      </c>
      <c r="C35" s="9" t="str">
        <f>VLOOKUP(B35,MatrizProdutos,2,0)</f>
        <v xml:space="preserve">Balde </v>
      </c>
      <c r="D35" s="9" t="str">
        <f>VLOOKUP(B35,MatrizProdutos,3,0)</f>
        <v>Limpeza</v>
      </c>
      <c r="E35" s="10" t="s">
        <v>37</v>
      </c>
      <c r="F35" s="10">
        <v>10</v>
      </c>
      <c r="G35" s="9" t="str">
        <f>VLOOKUP(F35,MatrizVendedores,2,0)</f>
        <v>Miguel</v>
      </c>
      <c r="H35" s="11">
        <v>1</v>
      </c>
      <c r="I35" s="12">
        <v>2.2999999999999998</v>
      </c>
      <c r="J35" s="12">
        <f t="shared" si="0"/>
        <v>2.2999999999999998</v>
      </c>
    </row>
    <row r="36" spans="2:10" x14ac:dyDescent="0.2">
      <c r="B36" s="8">
        <v>11</v>
      </c>
      <c r="C36" s="9" t="str">
        <f>VLOOKUP(B36,MatrizProdutos,2,0)</f>
        <v xml:space="preserve">Enxaguatório Bucal </v>
      </c>
      <c r="D36" s="9" t="str">
        <f>VLOOKUP(B36,MatrizProdutos,3,0)</f>
        <v>Higiene Pessoal</v>
      </c>
      <c r="E36" s="10" t="s">
        <v>37</v>
      </c>
      <c r="F36" s="10">
        <v>18</v>
      </c>
      <c r="G36" s="9" t="str">
        <f>VLOOKUP(F36,MatrizVendedores,2,0)</f>
        <v>Cristina</v>
      </c>
      <c r="H36" s="11">
        <v>1</v>
      </c>
      <c r="I36" s="12">
        <v>6.53</v>
      </c>
      <c r="J36" s="12">
        <f t="shared" si="0"/>
        <v>6.53</v>
      </c>
    </row>
    <row r="37" spans="2:10" x14ac:dyDescent="0.2">
      <c r="B37" s="8">
        <v>11</v>
      </c>
      <c r="C37" s="9" t="str">
        <f>VLOOKUP(B37,MatrizProdutos,2,0)</f>
        <v xml:space="preserve">Enxaguatório Bucal </v>
      </c>
      <c r="D37" s="9" t="str">
        <f>VLOOKUP(B37,MatrizProdutos,3,0)</f>
        <v>Higiene Pessoal</v>
      </c>
      <c r="E37" s="10" t="s">
        <v>37</v>
      </c>
      <c r="F37" s="10">
        <v>19</v>
      </c>
      <c r="G37" s="9" t="str">
        <f>VLOOKUP(F37,MatrizVendedores,2,0)</f>
        <v>Hamilton</v>
      </c>
      <c r="H37" s="11">
        <v>55</v>
      </c>
      <c r="I37" s="12">
        <v>6.53</v>
      </c>
      <c r="J37" s="12">
        <f t="shared" si="0"/>
        <v>359.15000000000003</v>
      </c>
    </row>
    <row r="38" spans="2:10" x14ac:dyDescent="0.2">
      <c r="B38" s="8">
        <v>12</v>
      </c>
      <c r="C38" s="9" t="str">
        <f>VLOOKUP(B38,MatrizProdutos,2,0)</f>
        <v xml:space="preserve">Escova De Cabelo </v>
      </c>
      <c r="D38" s="9" t="str">
        <f>VLOOKUP(B38,MatrizProdutos,3,0)</f>
        <v>Higiene Pessoal</v>
      </c>
      <c r="E38" s="10" t="s">
        <v>37</v>
      </c>
      <c r="F38" s="10">
        <v>2</v>
      </c>
      <c r="G38" s="9" t="str">
        <f>VLOOKUP(F38,MatrizVendedores,2,0)</f>
        <v>Nelson</v>
      </c>
      <c r="H38" s="11">
        <v>130</v>
      </c>
      <c r="I38" s="12">
        <v>4.18</v>
      </c>
      <c r="J38" s="12">
        <f t="shared" si="0"/>
        <v>543.4</v>
      </c>
    </row>
    <row r="39" spans="2:10" x14ac:dyDescent="0.2">
      <c r="B39" s="8">
        <v>12</v>
      </c>
      <c r="C39" s="9" t="str">
        <f>VLOOKUP(B39,MatrizProdutos,2,0)</f>
        <v xml:space="preserve">Escova De Cabelo </v>
      </c>
      <c r="D39" s="9" t="str">
        <f>VLOOKUP(B39,MatrizProdutos,3,0)</f>
        <v>Higiene Pessoal</v>
      </c>
      <c r="E39" s="10" t="s">
        <v>37</v>
      </c>
      <c r="F39" s="10">
        <v>3</v>
      </c>
      <c r="G39" s="9" t="str">
        <f>VLOOKUP(F39,MatrizVendedores,2,0)</f>
        <v>Miguel</v>
      </c>
      <c r="H39" s="11">
        <v>54</v>
      </c>
      <c r="I39" s="12">
        <v>4.18</v>
      </c>
      <c r="J39" s="12">
        <f t="shared" si="0"/>
        <v>225.71999999999997</v>
      </c>
    </row>
    <row r="40" spans="2:10" x14ac:dyDescent="0.2">
      <c r="B40" s="8">
        <v>13</v>
      </c>
      <c r="C40" s="9" t="str">
        <f>VLOOKUP(B40,MatrizProdutos,2,0)</f>
        <v xml:space="preserve">Escova De Dente </v>
      </c>
      <c r="D40" s="9" t="str">
        <f>VLOOKUP(B40,MatrizProdutos,3,0)</f>
        <v>Higiene Pessoal</v>
      </c>
      <c r="E40" s="10" t="s">
        <v>37</v>
      </c>
      <c r="F40" s="10">
        <v>4</v>
      </c>
      <c r="G40" s="9" t="str">
        <f>VLOOKUP(F40,MatrizVendedores,2,0)</f>
        <v>Inês</v>
      </c>
      <c r="H40" s="11">
        <v>67</v>
      </c>
      <c r="I40" s="12">
        <v>3.6</v>
      </c>
      <c r="J40" s="12">
        <f t="shared" si="0"/>
        <v>241.20000000000002</v>
      </c>
    </row>
    <row r="41" spans="2:10" x14ac:dyDescent="0.2">
      <c r="B41" s="8">
        <v>13</v>
      </c>
      <c r="C41" s="9" t="str">
        <f>VLOOKUP(B41,MatrizProdutos,2,0)</f>
        <v xml:space="preserve">Escova De Dente </v>
      </c>
      <c r="D41" s="9" t="str">
        <f>VLOOKUP(B41,MatrizProdutos,3,0)</f>
        <v>Higiene Pessoal</v>
      </c>
      <c r="E41" s="10" t="s">
        <v>37</v>
      </c>
      <c r="F41" s="10">
        <v>5</v>
      </c>
      <c r="G41" s="9" t="str">
        <f>VLOOKUP(F41,MatrizVendedores,2,0)</f>
        <v>Allan</v>
      </c>
      <c r="H41" s="11">
        <v>1</v>
      </c>
      <c r="I41" s="12">
        <v>3.6</v>
      </c>
      <c r="J41" s="12">
        <f t="shared" si="0"/>
        <v>3.6</v>
      </c>
    </row>
    <row r="42" spans="2:10" x14ac:dyDescent="0.2">
      <c r="B42" s="8">
        <v>14</v>
      </c>
      <c r="C42" s="9" t="str">
        <f>VLOOKUP(B42,MatrizProdutos,2,0)</f>
        <v xml:space="preserve">Espuma De Barbear </v>
      </c>
      <c r="D42" s="9" t="str">
        <f>VLOOKUP(B42,MatrizProdutos,3,0)</f>
        <v>Higiene Pessoal</v>
      </c>
      <c r="E42" s="10" t="s">
        <v>37</v>
      </c>
      <c r="F42" s="10">
        <v>10</v>
      </c>
      <c r="G42" s="9" t="str">
        <f>VLOOKUP(F42,MatrizVendedores,2,0)</f>
        <v>Miguel</v>
      </c>
      <c r="H42" s="11">
        <v>12</v>
      </c>
      <c r="I42" s="12">
        <v>5.21</v>
      </c>
      <c r="J42" s="12">
        <f t="shared" si="0"/>
        <v>62.519999999999996</v>
      </c>
    </row>
    <row r="43" spans="2:10" x14ac:dyDescent="0.2">
      <c r="B43" s="8">
        <v>14</v>
      </c>
      <c r="C43" s="9" t="str">
        <f>VLOOKUP(B43,MatrizProdutos,2,0)</f>
        <v xml:space="preserve">Espuma De Barbear </v>
      </c>
      <c r="D43" s="9" t="str">
        <f>VLOOKUP(B43,MatrizProdutos,3,0)</f>
        <v>Higiene Pessoal</v>
      </c>
      <c r="E43" s="10" t="s">
        <v>37</v>
      </c>
      <c r="F43" s="10">
        <v>11</v>
      </c>
      <c r="G43" s="9" t="str">
        <f>VLOOKUP(F43,MatrizVendedores,2,0)</f>
        <v>Nicole</v>
      </c>
      <c r="H43" s="11">
        <v>58</v>
      </c>
      <c r="I43" s="12">
        <v>5.21</v>
      </c>
      <c r="J43" s="12">
        <f t="shared" si="0"/>
        <v>302.18</v>
      </c>
    </row>
    <row r="44" spans="2:10" x14ac:dyDescent="0.2">
      <c r="B44" s="8">
        <v>16</v>
      </c>
      <c r="C44" s="9" t="str">
        <f>VLOOKUP(B44,MatrizProdutos,2,0)</f>
        <v xml:space="preserve">Gel Fixador </v>
      </c>
      <c r="D44" s="9" t="str">
        <f>VLOOKUP(B44,MatrizProdutos,3,0)</f>
        <v>Higiene Pessoal</v>
      </c>
      <c r="E44" s="10" t="s">
        <v>37</v>
      </c>
      <c r="F44" s="10">
        <v>2</v>
      </c>
      <c r="G44" s="9" t="str">
        <f>VLOOKUP(F44,MatrizVendedores,2,0)</f>
        <v>Nelson</v>
      </c>
      <c r="H44" s="11">
        <v>46</v>
      </c>
      <c r="I44" s="12">
        <v>6.01</v>
      </c>
      <c r="J44" s="12">
        <f t="shared" si="0"/>
        <v>276.45999999999998</v>
      </c>
    </row>
    <row r="45" spans="2:10" x14ac:dyDescent="0.2">
      <c r="B45" s="8">
        <v>16</v>
      </c>
      <c r="C45" s="9" t="str">
        <f>VLOOKUP(B45,MatrizProdutos,2,0)</f>
        <v xml:space="preserve">Gel Fixador </v>
      </c>
      <c r="D45" s="9" t="str">
        <f>VLOOKUP(B45,MatrizProdutos,3,0)</f>
        <v>Higiene Pessoal</v>
      </c>
      <c r="E45" s="10" t="s">
        <v>37</v>
      </c>
      <c r="F45" s="10">
        <v>22</v>
      </c>
      <c r="G45" s="9" t="str">
        <f>VLOOKUP(F45,MatrizVendedores,2,0)</f>
        <v>Alberto</v>
      </c>
      <c r="H45" s="11">
        <v>46</v>
      </c>
      <c r="I45" s="12">
        <v>6.01</v>
      </c>
      <c r="J45" s="12">
        <f t="shared" si="0"/>
        <v>276.45999999999998</v>
      </c>
    </row>
    <row r="46" spans="2:10" x14ac:dyDescent="0.2">
      <c r="B46" s="8">
        <v>15</v>
      </c>
      <c r="C46" s="9" t="str">
        <f>VLOOKUP(B46,MatrizProdutos,2,0)</f>
        <v xml:space="preserve">Fio Dental </v>
      </c>
      <c r="D46" s="9" t="str">
        <f>VLOOKUP(B46,MatrizProdutos,3,0)</f>
        <v>Higiene Pessoal</v>
      </c>
      <c r="E46" s="10" t="s">
        <v>37</v>
      </c>
      <c r="F46" s="10">
        <v>12</v>
      </c>
      <c r="G46" s="9" t="str">
        <f>VLOOKUP(F46,MatrizVendedores,2,0)</f>
        <v>Patrícia</v>
      </c>
      <c r="H46" s="11">
        <v>1</v>
      </c>
      <c r="I46" s="12">
        <v>2.0299999999999998</v>
      </c>
      <c r="J46" s="12">
        <f t="shared" si="0"/>
        <v>2.0299999999999998</v>
      </c>
    </row>
    <row r="47" spans="2:10" x14ac:dyDescent="0.2">
      <c r="B47" s="8">
        <v>15</v>
      </c>
      <c r="C47" s="9" t="str">
        <f>VLOOKUP(B47,MatrizProdutos,2,0)</f>
        <v xml:space="preserve">Fio Dental </v>
      </c>
      <c r="D47" s="9" t="str">
        <f>VLOOKUP(B47,MatrizProdutos,3,0)</f>
        <v>Higiene Pessoal</v>
      </c>
      <c r="E47" s="10" t="s">
        <v>37</v>
      </c>
      <c r="F47" s="10">
        <v>21</v>
      </c>
      <c r="G47" s="9" t="str">
        <f>VLOOKUP(F47,MatrizVendedores,2,0)</f>
        <v>Karen</v>
      </c>
      <c r="H47" s="11">
        <v>10</v>
      </c>
      <c r="I47" s="12">
        <v>2.0299999999999998</v>
      </c>
      <c r="J47" s="12">
        <f t="shared" si="0"/>
        <v>20.299999999999997</v>
      </c>
    </row>
    <row r="48" spans="2:10" x14ac:dyDescent="0.2">
      <c r="B48" s="8">
        <v>22</v>
      </c>
      <c r="C48" s="9" t="str">
        <f>VLOOKUP(B48,MatrizProdutos,2,0)</f>
        <v xml:space="preserve">Sabão Em Pó </v>
      </c>
      <c r="D48" s="9" t="str">
        <f>VLOOKUP(B48,MatrizProdutos,3,0)</f>
        <v>Limpeza</v>
      </c>
      <c r="E48" s="10" t="s">
        <v>86</v>
      </c>
      <c r="F48" s="10">
        <v>26</v>
      </c>
      <c r="G48" s="9" t="str">
        <f>VLOOKUP(F48,MatrizVendedores,2,0)</f>
        <v>Milena</v>
      </c>
      <c r="H48" s="11">
        <v>5</v>
      </c>
      <c r="I48" s="12">
        <v>2.4900000000000002</v>
      </c>
      <c r="J48" s="12">
        <f t="shared" si="0"/>
        <v>12.450000000000001</v>
      </c>
    </row>
    <row r="49" spans="2:10" x14ac:dyDescent="0.2">
      <c r="B49" s="8">
        <v>22</v>
      </c>
      <c r="C49" s="9" t="str">
        <f>VLOOKUP(B49,MatrizProdutos,2,0)</f>
        <v xml:space="preserve">Sabão Em Pó </v>
      </c>
      <c r="D49" s="9" t="str">
        <f>VLOOKUP(B49,MatrizProdutos,3,0)</f>
        <v>Limpeza</v>
      </c>
      <c r="E49" s="10" t="s">
        <v>86</v>
      </c>
      <c r="F49" s="10">
        <v>25</v>
      </c>
      <c r="G49" s="9" t="str">
        <f>VLOOKUP(F49,MatrizVendedores,2,0)</f>
        <v>Daniela</v>
      </c>
      <c r="H49" s="11">
        <v>4</v>
      </c>
      <c r="I49" s="12">
        <v>2.4900000000000002</v>
      </c>
      <c r="J49" s="12">
        <f t="shared" si="0"/>
        <v>9.9600000000000009</v>
      </c>
    </row>
    <row r="50" spans="2:10" x14ac:dyDescent="0.2">
      <c r="B50" s="8">
        <v>5</v>
      </c>
      <c r="C50" s="9" t="str">
        <f>VLOOKUP(B50,MatrizProdutos,2,0)</f>
        <v xml:space="preserve">Cândida </v>
      </c>
      <c r="D50" s="9" t="str">
        <f>VLOOKUP(B50,MatrizProdutos,3,0)</f>
        <v>Limpeza</v>
      </c>
      <c r="E50" s="10" t="s">
        <v>86</v>
      </c>
      <c r="F50" s="10">
        <v>1</v>
      </c>
      <c r="G50" s="9" t="str">
        <f>VLOOKUP(F50,MatrizVendedores,2,0)</f>
        <v>Juliana</v>
      </c>
      <c r="H50" s="11">
        <v>2</v>
      </c>
      <c r="I50" s="12">
        <v>1</v>
      </c>
      <c r="J50" s="12">
        <f t="shared" si="0"/>
        <v>2</v>
      </c>
    </row>
    <row r="51" spans="2:10" x14ac:dyDescent="0.2">
      <c r="B51" s="8">
        <v>5</v>
      </c>
      <c r="C51" s="9" t="str">
        <f>VLOOKUP(B51,MatrizProdutos,2,0)</f>
        <v xml:space="preserve">Cândida </v>
      </c>
      <c r="D51" s="9" t="str">
        <f>VLOOKUP(B51,MatrizProdutos,3,0)</f>
        <v>Limpeza</v>
      </c>
      <c r="E51" s="10" t="s">
        <v>86</v>
      </c>
      <c r="F51" s="10">
        <v>2</v>
      </c>
      <c r="G51" s="9" t="str">
        <f>VLOOKUP(F51,MatrizVendedores,2,0)</f>
        <v>Nelson</v>
      </c>
      <c r="H51" s="11">
        <v>9</v>
      </c>
      <c r="I51" s="12">
        <v>1</v>
      </c>
      <c r="J51" s="12">
        <f t="shared" si="0"/>
        <v>9</v>
      </c>
    </row>
    <row r="52" spans="2:10" x14ac:dyDescent="0.2">
      <c r="B52" s="8">
        <v>6</v>
      </c>
      <c r="C52" s="9" t="str">
        <f>VLOOKUP(B52,MatrizProdutos,2,0)</f>
        <v xml:space="preserve">Condicionador </v>
      </c>
      <c r="D52" s="9" t="str">
        <f>VLOOKUP(B52,MatrizProdutos,3,0)</f>
        <v>Higiene Pessoal</v>
      </c>
      <c r="E52" s="10" t="s">
        <v>86</v>
      </c>
      <c r="F52" s="10">
        <v>3</v>
      </c>
      <c r="G52" s="9" t="str">
        <f>VLOOKUP(F52,MatrizVendedores,2,0)</f>
        <v>Miguel</v>
      </c>
      <c r="H52" s="11">
        <v>6</v>
      </c>
      <c r="I52" s="12">
        <v>4.12</v>
      </c>
      <c r="J52" s="12">
        <f t="shared" si="0"/>
        <v>24.72</v>
      </c>
    </row>
    <row r="53" spans="2:10" x14ac:dyDescent="0.2">
      <c r="B53" s="8">
        <v>6</v>
      </c>
      <c r="C53" s="9" t="str">
        <f>VLOOKUP(B53,MatrizProdutos,2,0)</f>
        <v xml:space="preserve">Condicionador </v>
      </c>
      <c r="D53" s="9" t="str">
        <f>VLOOKUP(B53,MatrizProdutos,3,0)</f>
        <v>Higiene Pessoal</v>
      </c>
      <c r="E53" s="10" t="s">
        <v>86</v>
      </c>
      <c r="F53" s="10">
        <v>4</v>
      </c>
      <c r="G53" s="9" t="str">
        <f>VLOOKUP(F53,MatrizVendedores,2,0)</f>
        <v>Inês</v>
      </c>
      <c r="H53" s="11">
        <v>1</v>
      </c>
      <c r="I53" s="12">
        <v>4.12</v>
      </c>
      <c r="J53" s="12">
        <f t="shared" si="0"/>
        <v>4.12</v>
      </c>
    </row>
    <row r="54" spans="2:10" x14ac:dyDescent="0.2">
      <c r="B54" s="8">
        <v>17</v>
      </c>
      <c r="C54" s="9" t="str">
        <f>VLOOKUP(B54,MatrizProdutos,2,0)</f>
        <v xml:space="preserve">Gilete </v>
      </c>
      <c r="D54" s="9" t="str">
        <f>VLOOKUP(B54,MatrizProdutos,3,0)</f>
        <v>Higiene Pessoal</v>
      </c>
      <c r="E54" s="10" t="s">
        <v>86</v>
      </c>
      <c r="F54" s="10">
        <v>5</v>
      </c>
      <c r="G54" s="9" t="str">
        <f>VLOOKUP(F54,MatrizVendedores,2,0)</f>
        <v>Allan</v>
      </c>
      <c r="H54" s="11">
        <v>66</v>
      </c>
      <c r="I54" s="12">
        <v>1.1200000000000001</v>
      </c>
      <c r="J54" s="12">
        <f t="shared" si="0"/>
        <v>73.92</v>
      </c>
    </row>
    <row r="55" spans="2:10" x14ac:dyDescent="0.2">
      <c r="B55" s="8">
        <v>17</v>
      </c>
      <c r="C55" s="9" t="str">
        <f>VLOOKUP(B55,MatrizProdutos,2,0)</f>
        <v xml:space="preserve">Gilete </v>
      </c>
      <c r="D55" s="9" t="str">
        <f>VLOOKUP(B55,MatrizProdutos,3,0)</f>
        <v>Higiene Pessoal</v>
      </c>
      <c r="E55" s="10" t="s">
        <v>86</v>
      </c>
      <c r="F55" s="10">
        <v>14</v>
      </c>
      <c r="G55" s="9" t="str">
        <f>VLOOKUP(F55,MatrizVendedores,2,0)</f>
        <v>Ricardo</v>
      </c>
      <c r="H55" s="11">
        <v>1</v>
      </c>
      <c r="I55" s="12">
        <v>1.1200000000000001</v>
      </c>
      <c r="J55" s="12">
        <f t="shared" si="0"/>
        <v>1.1200000000000001</v>
      </c>
    </row>
    <row r="56" spans="2:10" x14ac:dyDescent="0.2">
      <c r="B56" s="8">
        <v>24</v>
      </c>
      <c r="C56" s="9" t="str">
        <f>VLOOKUP(B56,MatrizProdutos,2,0)</f>
        <v xml:space="preserve">Saco De Lixo ( C/ 10U ) </v>
      </c>
      <c r="D56" s="9" t="str">
        <f>VLOOKUP(B56,MatrizProdutos,3,0)</f>
        <v>Limpeza</v>
      </c>
      <c r="E56" s="10" t="s">
        <v>86</v>
      </c>
      <c r="F56" s="10">
        <v>15</v>
      </c>
      <c r="G56" s="9" t="str">
        <f>VLOOKUP(F56,MatrizVendedores,2,0)</f>
        <v>Tatiana</v>
      </c>
      <c r="H56" s="11">
        <v>3</v>
      </c>
      <c r="I56" s="12">
        <v>1.33</v>
      </c>
      <c r="J56" s="12">
        <f t="shared" si="0"/>
        <v>3.99</v>
      </c>
    </row>
    <row r="57" spans="2:10" x14ac:dyDescent="0.2">
      <c r="B57" s="8">
        <v>24</v>
      </c>
      <c r="C57" s="9" t="str">
        <f>VLOOKUP(B57,MatrizProdutos,2,0)</f>
        <v xml:space="preserve">Saco De Lixo ( C/ 10U ) </v>
      </c>
      <c r="D57" s="9" t="str">
        <f>VLOOKUP(B57,MatrizProdutos,3,0)</f>
        <v>Limpeza</v>
      </c>
      <c r="E57" s="10" t="s">
        <v>86</v>
      </c>
      <c r="F57" s="10">
        <v>1</v>
      </c>
      <c r="G57" s="9" t="str">
        <f>VLOOKUP(F57,MatrizVendedores,2,0)</f>
        <v>Juliana</v>
      </c>
      <c r="H57" s="11">
        <v>1</v>
      </c>
      <c r="I57" s="12">
        <v>1.33</v>
      </c>
      <c r="J57" s="12">
        <f t="shared" si="0"/>
        <v>1.33</v>
      </c>
    </row>
    <row r="58" spans="2:10" x14ac:dyDescent="0.2">
      <c r="B58" s="8">
        <v>18</v>
      </c>
      <c r="C58" s="9" t="str">
        <f>VLOOKUP(B58,MatrizProdutos,2,0)</f>
        <v xml:space="preserve">Palha De Aço </v>
      </c>
      <c r="D58" s="9" t="str">
        <f>VLOOKUP(B58,MatrizProdutos,3,0)</f>
        <v>Limpeza</v>
      </c>
      <c r="E58" s="10" t="s">
        <v>86</v>
      </c>
      <c r="F58" s="10">
        <v>2</v>
      </c>
      <c r="G58" s="9" t="str">
        <f>VLOOKUP(F58,MatrizVendedores,2,0)</f>
        <v>Nelson</v>
      </c>
      <c r="H58" s="11">
        <v>5</v>
      </c>
      <c r="I58" s="12">
        <v>0.44</v>
      </c>
      <c r="J58" s="12">
        <f t="shared" si="0"/>
        <v>2.2000000000000002</v>
      </c>
    </row>
    <row r="59" spans="2:10" x14ac:dyDescent="0.2">
      <c r="B59" s="8">
        <v>18</v>
      </c>
      <c r="C59" s="9" t="str">
        <f>VLOOKUP(B59,MatrizProdutos,2,0)</f>
        <v xml:space="preserve">Palha De Aço </v>
      </c>
      <c r="D59" s="9" t="str">
        <f>VLOOKUP(B59,MatrizProdutos,3,0)</f>
        <v>Limpeza</v>
      </c>
      <c r="E59" s="10" t="s">
        <v>86</v>
      </c>
      <c r="F59" s="10">
        <v>3</v>
      </c>
      <c r="G59" s="9" t="str">
        <f>VLOOKUP(F59,MatrizVendedores,2,0)</f>
        <v>Miguel</v>
      </c>
      <c r="H59" s="11">
        <v>84</v>
      </c>
      <c r="I59" s="12">
        <v>0.44</v>
      </c>
      <c r="J59" s="12">
        <f t="shared" si="0"/>
        <v>36.96</v>
      </c>
    </row>
    <row r="60" spans="2:10" x14ac:dyDescent="0.2">
      <c r="B60" s="8">
        <v>20</v>
      </c>
      <c r="C60" s="9" t="str">
        <f>VLOOKUP(B60,MatrizProdutos,2,0)</f>
        <v xml:space="preserve">Pente </v>
      </c>
      <c r="D60" s="9" t="str">
        <f>VLOOKUP(B60,MatrizProdutos,3,0)</f>
        <v>Higiene Pessoal</v>
      </c>
      <c r="E60" s="10" t="s">
        <v>86</v>
      </c>
      <c r="F60" s="10">
        <v>24</v>
      </c>
      <c r="G60" s="9" t="str">
        <f>VLOOKUP(F60,MatrizVendedores,2,0)</f>
        <v>Celeste</v>
      </c>
      <c r="H60" s="11">
        <v>2</v>
      </c>
      <c r="I60" s="12">
        <v>0.9</v>
      </c>
      <c r="J60" s="12">
        <f t="shared" si="0"/>
        <v>1.8</v>
      </c>
    </row>
    <row r="61" spans="2:10" x14ac:dyDescent="0.2">
      <c r="B61" s="8">
        <v>19</v>
      </c>
      <c r="C61" s="9" t="str">
        <f>VLOOKUP(B61,MatrizProdutos,2,0)</f>
        <v xml:space="preserve">Pasta De Dente </v>
      </c>
      <c r="D61" s="9" t="str">
        <f>VLOOKUP(B61,MatrizProdutos,3,0)</f>
        <v>Higiene Pessoal</v>
      </c>
      <c r="E61" s="10" t="s">
        <v>86</v>
      </c>
      <c r="F61" s="10">
        <v>26</v>
      </c>
      <c r="G61" s="9" t="str">
        <f>VLOOKUP(F61,MatrizVendedores,2,0)</f>
        <v>Milena</v>
      </c>
      <c r="H61" s="11">
        <v>46</v>
      </c>
      <c r="I61" s="12">
        <v>1.22</v>
      </c>
      <c r="J61" s="12">
        <f t="shared" si="0"/>
        <v>56.12</v>
      </c>
    </row>
    <row r="62" spans="2:10" x14ac:dyDescent="0.2">
      <c r="B62" s="8">
        <v>19</v>
      </c>
      <c r="C62" s="9" t="str">
        <f>VLOOKUP(B62,MatrizProdutos,2,0)</f>
        <v xml:space="preserve">Pasta De Dente </v>
      </c>
      <c r="D62" s="9" t="str">
        <f>VLOOKUP(B62,MatrizProdutos,3,0)</f>
        <v>Higiene Pessoal</v>
      </c>
      <c r="E62" s="10" t="s">
        <v>86</v>
      </c>
      <c r="F62" s="10">
        <v>25</v>
      </c>
      <c r="G62" s="9" t="str">
        <f>VLOOKUP(F62,MatrizVendedores,2,0)</f>
        <v>Daniela</v>
      </c>
      <c r="H62" s="11">
        <v>68</v>
      </c>
      <c r="I62" s="12">
        <v>1.22</v>
      </c>
      <c r="J62" s="12">
        <f t="shared" si="0"/>
        <v>82.96</v>
      </c>
    </row>
    <row r="63" spans="2:10" x14ac:dyDescent="0.2">
      <c r="B63" s="8">
        <v>4</v>
      </c>
      <c r="C63" s="9" t="str">
        <f>VLOOKUP(B63,MatrizProdutos,2,0)</f>
        <v xml:space="preserve">Bucha De Lavar Louça </v>
      </c>
      <c r="D63" s="9" t="str">
        <f>VLOOKUP(B63,MatrizProdutos,3,0)</f>
        <v>Limpeza</v>
      </c>
      <c r="E63" s="10" t="s">
        <v>86</v>
      </c>
      <c r="F63" s="10">
        <v>21</v>
      </c>
      <c r="G63" s="9" t="str">
        <f>VLOOKUP(F63,MatrizVendedores,2,0)</f>
        <v>Karen</v>
      </c>
      <c r="H63" s="11">
        <v>87</v>
      </c>
      <c r="I63" s="12">
        <v>0.28000000000000003</v>
      </c>
      <c r="J63" s="12">
        <f t="shared" si="0"/>
        <v>24.360000000000003</v>
      </c>
    </row>
    <row r="64" spans="2:10" x14ac:dyDescent="0.2">
      <c r="B64" s="8">
        <v>4</v>
      </c>
      <c r="C64" s="9" t="str">
        <f>VLOOKUP(B64,MatrizProdutos,2,0)</f>
        <v xml:space="preserve">Bucha De Lavar Louça </v>
      </c>
      <c r="D64" s="9" t="str">
        <f>VLOOKUP(B64,MatrizProdutos,3,0)</f>
        <v>Limpeza</v>
      </c>
      <c r="E64" s="10" t="s">
        <v>86</v>
      </c>
      <c r="F64" s="10">
        <v>22</v>
      </c>
      <c r="G64" s="9" t="str">
        <f>VLOOKUP(F64,MatrizVendedores,2,0)</f>
        <v>Alberto</v>
      </c>
      <c r="H64" s="11">
        <v>12</v>
      </c>
      <c r="I64" s="12">
        <v>0.28000000000000003</v>
      </c>
      <c r="J64" s="12">
        <f t="shared" si="0"/>
        <v>3.3600000000000003</v>
      </c>
    </row>
    <row r="65" spans="2:10" x14ac:dyDescent="0.2">
      <c r="B65" s="8">
        <v>1</v>
      </c>
      <c r="C65" s="9" t="str">
        <f>VLOOKUP(B65,MatrizProdutos,2,0)</f>
        <v xml:space="preserve">Amaciante </v>
      </c>
      <c r="D65" s="9" t="str">
        <f>VLOOKUP(B65,MatrizProdutos,3,0)</f>
        <v>Limpeza</v>
      </c>
      <c r="E65" s="10" t="s">
        <v>86</v>
      </c>
      <c r="F65" s="10">
        <v>21</v>
      </c>
      <c r="G65" s="9" t="str">
        <f>VLOOKUP(F65,MatrizVendedores,2,0)</f>
        <v>Karen</v>
      </c>
      <c r="H65" s="11">
        <v>8</v>
      </c>
      <c r="I65" s="12">
        <v>1</v>
      </c>
      <c r="J65" s="12">
        <f t="shared" si="0"/>
        <v>8</v>
      </c>
    </row>
    <row r="66" spans="2:10" x14ac:dyDescent="0.2">
      <c r="B66" s="8">
        <v>21</v>
      </c>
      <c r="C66" s="9" t="str">
        <f>VLOOKUP(B66,MatrizProdutos,2,0)</f>
        <v xml:space="preserve">Sabão </v>
      </c>
      <c r="D66" s="9" t="str">
        <f>VLOOKUP(B66,MatrizProdutos,3,0)</f>
        <v>Limpeza</v>
      </c>
      <c r="E66" s="10" t="s">
        <v>86</v>
      </c>
      <c r="F66" s="10">
        <v>22</v>
      </c>
      <c r="G66" s="9" t="str">
        <f>VLOOKUP(F66,MatrizVendedores,2,0)</f>
        <v>Alberto</v>
      </c>
      <c r="H66" s="11">
        <v>34</v>
      </c>
      <c r="I66" s="12">
        <v>0.17</v>
      </c>
      <c r="J66" s="12">
        <f t="shared" si="0"/>
        <v>5.78</v>
      </c>
    </row>
    <row r="67" spans="2:10" x14ac:dyDescent="0.2">
      <c r="B67" s="8">
        <v>21</v>
      </c>
      <c r="C67" s="9" t="str">
        <f>VLOOKUP(B67,MatrizProdutos,2,0)</f>
        <v xml:space="preserve">Sabão </v>
      </c>
      <c r="D67" s="9" t="str">
        <f>VLOOKUP(B67,MatrizProdutos,3,0)</f>
        <v>Limpeza</v>
      </c>
      <c r="E67" s="10" t="s">
        <v>86</v>
      </c>
      <c r="F67" s="10">
        <v>20</v>
      </c>
      <c r="G67" s="9" t="str">
        <f>VLOOKUP(F67,MatrizVendedores,2,0)</f>
        <v>Geraldo</v>
      </c>
      <c r="H67" s="11">
        <v>40</v>
      </c>
      <c r="I67" s="12">
        <v>0.17</v>
      </c>
      <c r="J67" s="12">
        <f t="shared" si="0"/>
        <v>6.8000000000000007</v>
      </c>
    </row>
    <row r="68" spans="2:10" x14ac:dyDescent="0.2">
      <c r="B68" s="8">
        <v>8</v>
      </c>
      <c r="C68" s="9" t="str">
        <f>VLOOKUP(B68,MatrizProdutos,2,0)</f>
        <v xml:space="preserve">Creme Hidratante </v>
      </c>
      <c r="D68" s="9" t="str">
        <f>VLOOKUP(B68,MatrizProdutos,3,0)</f>
        <v>Higiene Pessoal</v>
      </c>
      <c r="E68" s="10" t="s">
        <v>86</v>
      </c>
      <c r="F68" s="10">
        <v>19</v>
      </c>
      <c r="G68" s="9" t="str">
        <f>VLOOKUP(F68,MatrizVendedores,2,0)</f>
        <v>Hamilton</v>
      </c>
      <c r="H68" s="11">
        <v>2</v>
      </c>
      <c r="I68" s="12">
        <v>4.18</v>
      </c>
      <c r="J68" s="12">
        <f t="shared" si="0"/>
        <v>8.36</v>
      </c>
    </row>
    <row r="69" spans="2:10" x14ac:dyDescent="0.2">
      <c r="B69" s="8">
        <v>9</v>
      </c>
      <c r="C69" s="9" t="str">
        <f>VLOOKUP(B69,MatrizProdutos,2,0)</f>
        <v xml:space="preserve">Desinfetante </v>
      </c>
      <c r="D69" s="9" t="str">
        <f>VLOOKUP(B69,MatrizProdutos,3,0)</f>
        <v>Limpeza</v>
      </c>
      <c r="E69" s="10" t="s">
        <v>86</v>
      </c>
      <c r="F69" s="10">
        <v>18</v>
      </c>
      <c r="G69" s="9" t="str">
        <f>VLOOKUP(F69,MatrizVendedores,2,0)</f>
        <v>Cristina</v>
      </c>
      <c r="H69" s="11">
        <v>76</v>
      </c>
      <c r="I69" s="12">
        <v>1.03</v>
      </c>
      <c r="J69" s="12">
        <f t="shared" si="0"/>
        <v>78.28</v>
      </c>
    </row>
    <row r="70" spans="2:10" x14ac:dyDescent="0.2">
      <c r="B70" s="8">
        <v>9</v>
      </c>
      <c r="C70" s="9" t="str">
        <f>VLOOKUP(B70,MatrizProdutos,2,0)</f>
        <v xml:space="preserve">Desinfetante </v>
      </c>
      <c r="D70" s="9" t="str">
        <f>VLOOKUP(B70,MatrizProdutos,3,0)</f>
        <v>Limpeza</v>
      </c>
      <c r="E70" s="10" t="s">
        <v>86</v>
      </c>
      <c r="F70" s="10">
        <v>17</v>
      </c>
      <c r="G70" s="9" t="str">
        <f>VLOOKUP(F70,MatrizVendedores,2,0)</f>
        <v>Carla</v>
      </c>
      <c r="H70" s="11">
        <v>43</v>
      </c>
      <c r="I70" s="12">
        <v>1.03</v>
      </c>
      <c r="J70" s="12">
        <f t="shared" si="0"/>
        <v>44.29</v>
      </c>
    </row>
    <row r="71" spans="2:10" x14ac:dyDescent="0.2">
      <c r="B71" s="8">
        <v>3</v>
      </c>
      <c r="C71" s="9" t="str">
        <f>VLOOKUP(B71,MatrizProdutos,2,0)</f>
        <v xml:space="preserve">Band-Aid </v>
      </c>
      <c r="D71" s="9" t="str">
        <f>VLOOKUP(B71,MatrizProdutos,3,0)</f>
        <v>Higiene Pessoal</v>
      </c>
      <c r="E71" s="10" t="s">
        <v>86</v>
      </c>
      <c r="F71" s="10">
        <v>17</v>
      </c>
      <c r="G71" s="9" t="str">
        <f>VLOOKUP(F71,MatrizVendedores,2,0)</f>
        <v>Carla</v>
      </c>
      <c r="H71" s="11">
        <v>65</v>
      </c>
      <c r="I71" s="12">
        <v>4.9000000000000004</v>
      </c>
      <c r="J71" s="12">
        <f t="shared" si="0"/>
        <v>318.5</v>
      </c>
    </row>
    <row r="72" spans="2:10" x14ac:dyDescent="0.2">
      <c r="B72" s="8">
        <v>3</v>
      </c>
      <c r="C72" s="9" t="str">
        <f>VLOOKUP(B72,MatrizProdutos,2,0)</f>
        <v xml:space="preserve">Band-Aid </v>
      </c>
      <c r="D72" s="9" t="str">
        <f>VLOOKUP(B72,MatrizProdutos,3,0)</f>
        <v>Higiene Pessoal</v>
      </c>
      <c r="E72" s="10" t="s">
        <v>86</v>
      </c>
      <c r="F72" s="10">
        <v>17</v>
      </c>
      <c r="G72" s="9" t="str">
        <f>VLOOKUP(F72,MatrizVendedores,2,0)</f>
        <v>Carla</v>
      </c>
      <c r="H72" s="11">
        <v>57</v>
      </c>
      <c r="I72" s="12">
        <v>4.9000000000000004</v>
      </c>
      <c r="J72" s="12">
        <f t="shared" ref="J72:J135" si="1">I72*H72</f>
        <v>279.3</v>
      </c>
    </row>
    <row r="73" spans="2:10" x14ac:dyDescent="0.2">
      <c r="B73" s="8">
        <v>10</v>
      </c>
      <c r="C73" s="9" t="str">
        <f>VLOOKUP(B73,MatrizProdutos,2,0)</f>
        <v xml:space="preserve">Detergente </v>
      </c>
      <c r="D73" s="9" t="str">
        <f>VLOOKUP(B73,MatrizProdutos,3,0)</f>
        <v>Limpeza</v>
      </c>
      <c r="E73" s="10" t="s">
        <v>86</v>
      </c>
      <c r="F73" s="10">
        <v>1</v>
      </c>
      <c r="G73" s="9" t="str">
        <f>VLOOKUP(F73,MatrizVendedores,2,0)</f>
        <v>Juliana</v>
      </c>
      <c r="H73" s="11">
        <v>1</v>
      </c>
      <c r="I73" s="12">
        <v>0.97</v>
      </c>
      <c r="J73" s="12">
        <f t="shared" si="1"/>
        <v>0.97</v>
      </c>
    </row>
    <row r="74" spans="2:10" x14ac:dyDescent="0.2">
      <c r="B74" s="8">
        <v>10</v>
      </c>
      <c r="C74" s="9" t="str">
        <f>VLOOKUP(B74,MatrizProdutos,2,0)</f>
        <v xml:space="preserve">Detergente </v>
      </c>
      <c r="D74" s="9" t="str">
        <f>VLOOKUP(B74,MatrizProdutos,3,0)</f>
        <v>Limpeza</v>
      </c>
      <c r="E74" s="10" t="s">
        <v>86</v>
      </c>
      <c r="F74" s="10">
        <v>13</v>
      </c>
      <c r="G74" s="9" t="str">
        <f>VLOOKUP(F74,MatrizVendedores,2,0)</f>
        <v>Pedro</v>
      </c>
      <c r="H74" s="11">
        <v>2</v>
      </c>
      <c r="I74" s="12">
        <v>0.97</v>
      </c>
      <c r="J74" s="12">
        <f t="shared" si="1"/>
        <v>1.94</v>
      </c>
    </row>
    <row r="75" spans="2:10" x14ac:dyDescent="0.2">
      <c r="B75" s="8">
        <v>26</v>
      </c>
      <c r="C75" s="9" t="str">
        <f>VLOOKUP(B75,MatrizProdutos,2,0)</f>
        <v xml:space="preserve">Shampoo </v>
      </c>
      <c r="D75" s="9" t="str">
        <f>VLOOKUP(B75,MatrizProdutos,3,0)</f>
        <v>Higiene Pessoal</v>
      </c>
      <c r="E75" s="10" t="s">
        <v>86</v>
      </c>
      <c r="F75" s="10">
        <v>2</v>
      </c>
      <c r="G75" s="9" t="str">
        <f>VLOOKUP(F75,MatrizVendedores,2,0)</f>
        <v>Nelson</v>
      </c>
      <c r="H75" s="11">
        <v>75</v>
      </c>
      <c r="I75" s="12">
        <v>3.88</v>
      </c>
      <c r="J75" s="12">
        <f t="shared" si="1"/>
        <v>291</v>
      </c>
    </row>
    <row r="76" spans="2:10" x14ac:dyDescent="0.2">
      <c r="B76" s="8">
        <v>26</v>
      </c>
      <c r="C76" s="9" t="str">
        <f>VLOOKUP(B76,MatrizProdutos,2,0)</f>
        <v xml:space="preserve">Shampoo </v>
      </c>
      <c r="D76" s="9" t="str">
        <f>VLOOKUP(B76,MatrizProdutos,3,0)</f>
        <v>Higiene Pessoal</v>
      </c>
      <c r="E76" s="10" t="s">
        <v>86</v>
      </c>
      <c r="F76" s="10">
        <v>3</v>
      </c>
      <c r="G76" s="9" t="str">
        <f>VLOOKUP(F76,MatrizVendedores,2,0)</f>
        <v>Miguel</v>
      </c>
      <c r="H76" s="11">
        <v>15</v>
      </c>
      <c r="I76" s="12">
        <v>3.88</v>
      </c>
      <c r="J76" s="12">
        <f t="shared" si="1"/>
        <v>58.199999999999996</v>
      </c>
    </row>
    <row r="77" spans="2:10" x14ac:dyDescent="0.2">
      <c r="B77" s="8">
        <v>2</v>
      </c>
      <c r="C77" s="9" t="str">
        <f>VLOOKUP(B77,MatrizProdutos,2,0)</f>
        <v xml:space="preserve">Balde </v>
      </c>
      <c r="D77" s="9" t="str">
        <f>VLOOKUP(B77,MatrizProdutos,3,0)</f>
        <v>Limpeza</v>
      </c>
      <c r="E77" s="10" t="s">
        <v>86</v>
      </c>
      <c r="F77" s="10">
        <v>4</v>
      </c>
      <c r="G77" s="9" t="str">
        <f>VLOOKUP(F77,MatrizVendedores,2,0)</f>
        <v>Inês</v>
      </c>
      <c r="H77" s="11">
        <v>43</v>
      </c>
      <c r="I77" s="12">
        <v>2.25</v>
      </c>
      <c r="J77" s="12">
        <f t="shared" si="1"/>
        <v>96.75</v>
      </c>
    </row>
    <row r="78" spans="2:10" x14ac:dyDescent="0.2">
      <c r="B78" s="8">
        <v>2</v>
      </c>
      <c r="C78" s="9" t="str">
        <f>VLOOKUP(B78,MatrizProdutos,2,0)</f>
        <v xml:space="preserve">Balde </v>
      </c>
      <c r="D78" s="9" t="str">
        <f>VLOOKUP(B78,MatrizProdutos,3,0)</f>
        <v>Limpeza</v>
      </c>
      <c r="E78" s="10" t="s">
        <v>86</v>
      </c>
      <c r="F78" s="10">
        <v>7</v>
      </c>
      <c r="G78" s="9" t="str">
        <f>VLOOKUP(F78,MatrizVendedores,2,0)</f>
        <v>Emerson</v>
      </c>
      <c r="H78" s="11">
        <v>45</v>
      </c>
      <c r="I78" s="12">
        <v>2.25</v>
      </c>
      <c r="J78" s="12">
        <f t="shared" si="1"/>
        <v>101.25</v>
      </c>
    </row>
    <row r="79" spans="2:10" x14ac:dyDescent="0.2">
      <c r="B79" s="8">
        <v>11</v>
      </c>
      <c r="C79" s="9" t="str">
        <f>VLOOKUP(B79,MatrizProdutos,2,0)</f>
        <v xml:space="preserve">Enxaguatório Bucal </v>
      </c>
      <c r="D79" s="9" t="str">
        <f>VLOOKUP(B79,MatrizProdutos,3,0)</f>
        <v>Higiene Pessoal</v>
      </c>
      <c r="E79" s="10" t="s">
        <v>86</v>
      </c>
      <c r="F79" s="10">
        <v>8</v>
      </c>
      <c r="G79" s="9" t="str">
        <f>VLOOKUP(F79,MatrizVendedores,2,0)</f>
        <v>Lilian</v>
      </c>
      <c r="H79" s="11">
        <v>1</v>
      </c>
      <c r="I79" s="12">
        <v>6.67</v>
      </c>
      <c r="J79" s="12">
        <f t="shared" si="1"/>
        <v>6.67</v>
      </c>
    </row>
    <row r="80" spans="2:10" x14ac:dyDescent="0.2">
      <c r="B80" s="8">
        <v>11</v>
      </c>
      <c r="C80" s="9" t="str">
        <f>VLOOKUP(B80,MatrizProdutos,2,0)</f>
        <v xml:space="preserve">Enxaguatório Bucal </v>
      </c>
      <c r="D80" s="9" t="str">
        <f>VLOOKUP(B80,MatrizProdutos,3,0)</f>
        <v>Higiene Pessoal</v>
      </c>
      <c r="E80" s="10" t="s">
        <v>86</v>
      </c>
      <c r="F80" s="10">
        <v>11</v>
      </c>
      <c r="G80" s="9" t="str">
        <f>VLOOKUP(F80,MatrizVendedores,2,0)</f>
        <v>Nicole</v>
      </c>
      <c r="H80" s="11">
        <v>4</v>
      </c>
      <c r="I80" s="12">
        <v>6.67</v>
      </c>
      <c r="J80" s="12">
        <f t="shared" si="1"/>
        <v>26.68</v>
      </c>
    </row>
    <row r="81" spans="2:10" x14ac:dyDescent="0.2">
      <c r="B81" s="8">
        <v>12</v>
      </c>
      <c r="C81" s="9" t="str">
        <f>VLOOKUP(B81,MatrizProdutos,2,0)</f>
        <v xml:space="preserve">Escova De Cabelo </v>
      </c>
      <c r="D81" s="9" t="str">
        <f>VLOOKUP(B81,MatrizProdutos,3,0)</f>
        <v>Higiene Pessoal</v>
      </c>
      <c r="E81" s="10" t="s">
        <v>86</v>
      </c>
      <c r="F81" s="10">
        <v>15</v>
      </c>
      <c r="G81" s="9" t="str">
        <f>VLOOKUP(F81,MatrizVendedores,2,0)</f>
        <v>Tatiana</v>
      </c>
      <c r="H81" s="11">
        <v>6</v>
      </c>
      <c r="I81" s="12">
        <v>4.09</v>
      </c>
      <c r="J81" s="12">
        <f t="shared" si="1"/>
        <v>24.54</v>
      </c>
    </row>
    <row r="82" spans="2:10" x14ac:dyDescent="0.2">
      <c r="B82" s="8">
        <v>13</v>
      </c>
      <c r="C82" s="9" t="str">
        <f>VLOOKUP(B82,MatrizProdutos,2,0)</f>
        <v xml:space="preserve">Escova De Dente </v>
      </c>
      <c r="D82" s="9" t="str">
        <f>VLOOKUP(B82,MatrizProdutos,3,0)</f>
        <v>Higiene Pessoal</v>
      </c>
      <c r="E82" s="10" t="s">
        <v>86</v>
      </c>
      <c r="F82" s="10">
        <v>17</v>
      </c>
      <c r="G82" s="9" t="str">
        <f>VLOOKUP(F82,MatrizVendedores,2,0)</f>
        <v>Carla</v>
      </c>
      <c r="H82" s="11">
        <v>6</v>
      </c>
      <c r="I82" s="12">
        <v>3.7</v>
      </c>
      <c r="J82" s="12">
        <f t="shared" si="1"/>
        <v>22.200000000000003</v>
      </c>
    </row>
    <row r="83" spans="2:10" x14ac:dyDescent="0.2">
      <c r="B83" s="8">
        <v>14</v>
      </c>
      <c r="C83" s="9" t="str">
        <f>VLOOKUP(B83,MatrizProdutos,2,0)</f>
        <v xml:space="preserve">Espuma De Barbear </v>
      </c>
      <c r="D83" s="9" t="str">
        <f>VLOOKUP(B83,MatrizProdutos,3,0)</f>
        <v>Higiene Pessoal</v>
      </c>
      <c r="E83" s="10" t="s">
        <v>86</v>
      </c>
      <c r="F83" s="10">
        <v>18</v>
      </c>
      <c r="G83" s="9" t="str">
        <f>VLOOKUP(F83,MatrizVendedores,2,0)</f>
        <v>Cristina</v>
      </c>
      <c r="H83" s="11">
        <v>108</v>
      </c>
      <c r="I83" s="12">
        <v>5.6</v>
      </c>
      <c r="J83" s="12">
        <f t="shared" si="1"/>
        <v>604.79999999999995</v>
      </c>
    </row>
    <row r="84" spans="2:10" x14ac:dyDescent="0.2">
      <c r="B84" s="8">
        <v>14</v>
      </c>
      <c r="C84" s="9" t="str">
        <f>VLOOKUP(B84,MatrizProdutos,2,0)</f>
        <v xml:space="preserve">Espuma De Barbear </v>
      </c>
      <c r="D84" s="9" t="str">
        <f>VLOOKUP(B84,MatrizProdutos,3,0)</f>
        <v>Higiene Pessoal</v>
      </c>
      <c r="E84" s="10" t="s">
        <v>86</v>
      </c>
      <c r="F84" s="10">
        <v>7</v>
      </c>
      <c r="G84" s="9" t="str">
        <f>VLOOKUP(F84,MatrizVendedores,2,0)</f>
        <v>Emerson</v>
      </c>
      <c r="H84" s="11">
        <v>2</v>
      </c>
      <c r="I84" s="12">
        <v>5.6</v>
      </c>
      <c r="J84" s="12">
        <f t="shared" si="1"/>
        <v>11.2</v>
      </c>
    </row>
    <row r="85" spans="2:10" x14ac:dyDescent="0.2">
      <c r="B85" s="8">
        <v>23</v>
      </c>
      <c r="C85" s="9" t="str">
        <f>VLOOKUP(B85,MatrizProdutos,2,0)</f>
        <v xml:space="preserve">Sabonete </v>
      </c>
      <c r="D85" s="9" t="str">
        <f>VLOOKUP(B85,MatrizProdutos,3,0)</f>
        <v>Higiene Pessoal</v>
      </c>
      <c r="E85" s="10" t="s">
        <v>86</v>
      </c>
      <c r="F85" s="10">
        <v>6</v>
      </c>
      <c r="G85" s="9" t="str">
        <f>VLOOKUP(F85,MatrizVendedores,2,0)</f>
        <v>Camila</v>
      </c>
      <c r="H85" s="11">
        <v>4</v>
      </c>
      <c r="I85" s="12">
        <v>0.5</v>
      </c>
      <c r="J85" s="12">
        <f t="shared" si="1"/>
        <v>2</v>
      </c>
    </row>
    <row r="86" spans="2:10" x14ac:dyDescent="0.2">
      <c r="B86" s="8">
        <v>16</v>
      </c>
      <c r="C86" s="9" t="str">
        <f>VLOOKUP(B86,MatrizProdutos,2,0)</f>
        <v xml:space="preserve">Gel Fixador </v>
      </c>
      <c r="D86" s="9" t="str">
        <f>VLOOKUP(B86,MatrizProdutos,3,0)</f>
        <v>Higiene Pessoal</v>
      </c>
      <c r="E86" s="10" t="s">
        <v>86</v>
      </c>
      <c r="F86" s="10">
        <v>4</v>
      </c>
      <c r="G86" s="9" t="str">
        <f>VLOOKUP(F86,MatrizVendedores,2,0)</f>
        <v>Inês</v>
      </c>
      <c r="H86" s="11">
        <v>94</v>
      </c>
      <c r="I86" s="12">
        <v>6.13</v>
      </c>
      <c r="J86" s="12">
        <f t="shared" si="1"/>
        <v>576.22</v>
      </c>
    </row>
    <row r="87" spans="2:10" x14ac:dyDescent="0.2">
      <c r="B87" s="8">
        <v>15</v>
      </c>
      <c r="C87" s="9" t="str">
        <f>VLOOKUP(B87,MatrizProdutos,2,0)</f>
        <v xml:space="preserve">Fio Dental </v>
      </c>
      <c r="D87" s="9" t="str">
        <f>VLOOKUP(B87,MatrizProdutos,3,0)</f>
        <v>Higiene Pessoal</v>
      </c>
      <c r="E87" s="10" t="s">
        <v>86</v>
      </c>
      <c r="F87" s="10">
        <v>2</v>
      </c>
      <c r="G87" s="9" t="str">
        <f>VLOOKUP(F87,MatrizVendedores,2,0)</f>
        <v>Nelson</v>
      </c>
      <c r="H87" s="11">
        <v>29</v>
      </c>
      <c r="I87" s="12">
        <v>2.1</v>
      </c>
      <c r="J87" s="12">
        <f t="shared" si="1"/>
        <v>60.900000000000006</v>
      </c>
    </row>
    <row r="88" spans="2:10" x14ac:dyDescent="0.2">
      <c r="B88" s="8">
        <v>15</v>
      </c>
      <c r="C88" s="9" t="str">
        <f>VLOOKUP(B88,MatrizProdutos,2,0)</f>
        <v xml:space="preserve">Fio Dental </v>
      </c>
      <c r="D88" s="9" t="str">
        <f>VLOOKUP(B88,MatrizProdutos,3,0)</f>
        <v>Higiene Pessoal</v>
      </c>
      <c r="E88" s="10" t="s">
        <v>86</v>
      </c>
      <c r="F88" s="10">
        <v>9</v>
      </c>
      <c r="G88" s="9" t="str">
        <f>VLOOKUP(F88,MatrizVendedores,2,0)</f>
        <v>Mariana</v>
      </c>
      <c r="H88" s="11">
        <v>71</v>
      </c>
      <c r="I88" s="12">
        <v>2.1</v>
      </c>
      <c r="J88" s="12">
        <f t="shared" si="1"/>
        <v>149.1</v>
      </c>
    </row>
    <row r="89" spans="2:10" x14ac:dyDescent="0.2">
      <c r="B89" s="8">
        <v>22</v>
      </c>
      <c r="C89" s="9" t="str">
        <f>VLOOKUP(B89,MatrizProdutos,2,0)</f>
        <v xml:space="preserve">Sabão Em Pó </v>
      </c>
      <c r="D89" s="9" t="str">
        <f>VLOOKUP(B89,MatrizProdutos,3,0)</f>
        <v>Limpeza</v>
      </c>
      <c r="E89" s="10" t="s">
        <v>87</v>
      </c>
      <c r="F89" s="10">
        <v>10</v>
      </c>
      <c r="G89" s="9" t="str">
        <f>VLOOKUP(F89,MatrizVendedores,2,0)</f>
        <v>Miguel</v>
      </c>
      <c r="H89" s="11">
        <v>57</v>
      </c>
      <c r="I89" s="12">
        <v>2.5499999999999998</v>
      </c>
      <c r="J89" s="12">
        <f t="shared" si="1"/>
        <v>145.35</v>
      </c>
    </row>
    <row r="90" spans="2:10" x14ac:dyDescent="0.2">
      <c r="B90" s="8">
        <v>5</v>
      </c>
      <c r="C90" s="9" t="str">
        <f>VLOOKUP(B90,MatrizProdutos,2,0)</f>
        <v xml:space="preserve">Cândida </v>
      </c>
      <c r="D90" s="9" t="str">
        <f>VLOOKUP(B90,MatrizProdutos,3,0)</f>
        <v>Limpeza</v>
      </c>
      <c r="E90" s="10" t="s">
        <v>87</v>
      </c>
      <c r="F90" s="10">
        <v>12</v>
      </c>
      <c r="G90" s="9" t="str">
        <f>VLOOKUP(F90,MatrizVendedores,2,0)</f>
        <v>Patrícia</v>
      </c>
      <c r="H90" s="11">
        <v>75</v>
      </c>
      <c r="I90" s="12">
        <v>0.89</v>
      </c>
      <c r="J90" s="12">
        <f t="shared" si="1"/>
        <v>66.75</v>
      </c>
    </row>
    <row r="91" spans="2:10" x14ac:dyDescent="0.2">
      <c r="B91" s="8">
        <v>5</v>
      </c>
      <c r="C91" s="9" t="str">
        <f>VLOOKUP(B91,MatrizProdutos,2,0)</f>
        <v xml:space="preserve">Cândida </v>
      </c>
      <c r="D91" s="9" t="str">
        <f>VLOOKUP(B91,MatrizProdutos,3,0)</f>
        <v>Limpeza</v>
      </c>
      <c r="E91" s="10" t="s">
        <v>87</v>
      </c>
      <c r="F91" s="10">
        <v>2</v>
      </c>
      <c r="G91" s="9" t="str">
        <f>VLOOKUP(F91,MatrizVendedores,2,0)</f>
        <v>Nelson</v>
      </c>
      <c r="H91" s="11">
        <v>15</v>
      </c>
      <c r="I91" s="12">
        <v>0.89</v>
      </c>
      <c r="J91" s="12">
        <f t="shared" si="1"/>
        <v>13.35</v>
      </c>
    </row>
    <row r="92" spans="2:10" x14ac:dyDescent="0.2">
      <c r="B92" s="8">
        <v>6</v>
      </c>
      <c r="C92" s="9" t="str">
        <f>VLOOKUP(B92,MatrizProdutos,2,0)</f>
        <v xml:space="preserve">Condicionador </v>
      </c>
      <c r="D92" s="9" t="str">
        <f>VLOOKUP(B92,MatrizProdutos,3,0)</f>
        <v>Higiene Pessoal</v>
      </c>
      <c r="E92" s="10" t="s">
        <v>87</v>
      </c>
      <c r="F92" s="10">
        <v>2</v>
      </c>
      <c r="G92" s="9" t="str">
        <f>VLOOKUP(F92,MatrizVendedores,2,0)</f>
        <v>Nelson</v>
      </c>
      <c r="H92" s="11">
        <v>2</v>
      </c>
      <c r="I92" s="12">
        <v>4.08</v>
      </c>
      <c r="J92" s="12">
        <f t="shared" si="1"/>
        <v>8.16</v>
      </c>
    </row>
    <row r="93" spans="2:10" x14ac:dyDescent="0.2">
      <c r="B93" s="8">
        <v>6</v>
      </c>
      <c r="C93" s="9" t="str">
        <f>VLOOKUP(B93,MatrizProdutos,2,0)</f>
        <v xml:space="preserve">Condicionador </v>
      </c>
      <c r="D93" s="9" t="str">
        <f>VLOOKUP(B93,MatrizProdutos,3,0)</f>
        <v>Higiene Pessoal</v>
      </c>
      <c r="E93" s="10" t="s">
        <v>87</v>
      </c>
      <c r="F93" s="10">
        <v>2</v>
      </c>
      <c r="G93" s="9" t="str">
        <f>VLOOKUP(F93,MatrizVendedores,2,0)</f>
        <v>Nelson</v>
      </c>
      <c r="H93" s="11">
        <v>65</v>
      </c>
      <c r="I93" s="12">
        <v>4.08</v>
      </c>
      <c r="J93" s="12">
        <f t="shared" si="1"/>
        <v>265.2</v>
      </c>
    </row>
    <row r="94" spans="2:10" x14ac:dyDescent="0.2">
      <c r="B94" s="8">
        <v>17</v>
      </c>
      <c r="C94" s="9" t="str">
        <f>VLOOKUP(B94,MatrizProdutos,2,0)</f>
        <v xml:space="preserve">Gilete </v>
      </c>
      <c r="D94" s="9" t="str">
        <f>VLOOKUP(B94,MatrizProdutos,3,0)</f>
        <v>Higiene Pessoal</v>
      </c>
      <c r="E94" s="10" t="s">
        <v>87</v>
      </c>
      <c r="F94" s="10">
        <v>4</v>
      </c>
      <c r="G94" s="9" t="str">
        <f>VLOOKUP(F94,MatrizVendedores,2,0)</f>
        <v>Inês</v>
      </c>
      <c r="H94" s="11">
        <v>66</v>
      </c>
      <c r="I94" s="12">
        <v>1.02</v>
      </c>
      <c r="J94" s="12">
        <f t="shared" si="1"/>
        <v>67.320000000000007</v>
      </c>
    </row>
    <row r="95" spans="2:10" x14ac:dyDescent="0.2">
      <c r="B95" s="8">
        <v>17</v>
      </c>
      <c r="C95" s="9" t="str">
        <f>VLOOKUP(B95,MatrizProdutos,2,0)</f>
        <v xml:space="preserve">Gilete </v>
      </c>
      <c r="D95" s="9" t="str">
        <f>VLOOKUP(B95,MatrizProdutos,3,0)</f>
        <v>Higiene Pessoal</v>
      </c>
      <c r="E95" s="10" t="s">
        <v>87</v>
      </c>
      <c r="F95" s="10">
        <v>6</v>
      </c>
      <c r="G95" s="9" t="str">
        <f>VLOOKUP(F95,MatrizVendedores,2,0)</f>
        <v>Camila</v>
      </c>
      <c r="H95" s="11">
        <v>130</v>
      </c>
      <c r="I95" s="12">
        <v>1.02</v>
      </c>
      <c r="J95" s="12">
        <f t="shared" si="1"/>
        <v>132.6</v>
      </c>
    </row>
    <row r="96" spans="2:10" x14ac:dyDescent="0.2">
      <c r="B96" s="8">
        <v>24</v>
      </c>
      <c r="C96" s="9" t="str">
        <f>VLOOKUP(B96,MatrizProdutos,2,0)</f>
        <v xml:space="preserve">Saco De Lixo ( C/ 10U ) </v>
      </c>
      <c r="D96" s="9" t="str">
        <f>VLOOKUP(B96,MatrizProdutos,3,0)</f>
        <v>Limpeza</v>
      </c>
      <c r="E96" s="10" t="s">
        <v>87</v>
      </c>
      <c r="F96" s="10">
        <v>7</v>
      </c>
      <c r="G96" s="9" t="str">
        <f>VLOOKUP(F96,MatrizVendedores,2,0)</f>
        <v>Emerson</v>
      </c>
      <c r="H96" s="11">
        <v>46</v>
      </c>
      <c r="I96" s="12">
        <v>1.39</v>
      </c>
      <c r="J96" s="12">
        <f t="shared" si="1"/>
        <v>63.94</v>
      </c>
    </row>
    <row r="97" spans="2:10" x14ac:dyDescent="0.2">
      <c r="B97" s="8">
        <v>24</v>
      </c>
      <c r="C97" s="9" t="str">
        <f>VLOOKUP(B97,MatrizProdutos,2,0)</f>
        <v xml:space="preserve">Saco De Lixo ( C/ 10U ) </v>
      </c>
      <c r="D97" s="9" t="str">
        <f>VLOOKUP(B97,MatrizProdutos,3,0)</f>
        <v>Limpeza</v>
      </c>
      <c r="E97" s="10" t="s">
        <v>87</v>
      </c>
      <c r="F97" s="10">
        <v>8</v>
      </c>
      <c r="G97" s="9" t="str">
        <f>VLOOKUP(F97,MatrizVendedores,2,0)</f>
        <v>Lilian</v>
      </c>
      <c r="H97" s="11">
        <v>50</v>
      </c>
      <c r="I97" s="12">
        <v>1.39</v>
      </c>
      <c r="J97" s="12">
        <f t="shared" si="1"/>
        <v>69.5</v>
      </c>
    </row>
    <row r="98" spans="2:10" x14ac:dyDescent="0.2">
      <c r="B98" s="8">
        <v>18</v>
      </c>
      <c r="C98" s="9" t="str">
        <f>VLOOKUP(B98,MatrizProdutos,2,0)</f>
        <v xml:space="preserve">Palha De Aço </v>
      </c>
      <c r="D98" s="9" t="str">
        <f>VLOOKUP(B98,MatrizProdutos,3,0)</f>
        <v>Limpeza</v>
      </c>
      <c r="E98" s="10" t="s">
        <v>87</v>
      </c>
      <c r="F98" s="10">
        <v>9</v>
      </c>
      <c r="G98" s="9" t="str">
        <f>VLOOKUP(F98,MatrizVendedores,2,0)</f>
        <v>Mariana</v>
      </c>
      <c r="H98" s="11">
        <v>113</v>
      </c>
      <c r="I98" s="12">
        <v>0.49</v>
      </c>
      <c r="J98" s="12">
        <f t="shared" si="1"/>
        <v>55.37</v>
      </c>
    </row>
    <row r="99" spans="2:10" x14ac:dyDescent="0.2">
      <c r="B99" s="8">
        <v>18</v>
      </c>
      <c r="C99" s="9" t="str">
        <f>VLOOKUP(B99,MatrizProdutos,2,0)</f>
        <v xml:space="preserve">Palha De Aço </v>
      </c>
      <c r="D99" s="9" t="str">
        <f>VLOOKUP(B99,MatrizProdutos,3,0)</f>
        <v>Limpeza</v>
      </c>
      <c r="E99" s="10" t="s">
        <v>87</v>
      </c>
      <c r="F99" s="10">
        <v>10</v>
      </c>
      <c r="G99" s="9" t="str">
        <f>VLOOKUP(F99,MatrizVendedores,2,0)</f>
        <v>Miguel</v>
      </c>
      <c r="H99" s="11">
        <v>1</v>
      </c>
      <c r="I99" s="12">
        <v>0.49</v>
      </c>
      <c r="J99" s="12">
        <f t="shared" si="1"/>
        <v>0.49</v>
      </c>
    </row>
    <row r="100" spans="2:10" x14ac:dyDescent="0.2">
      <c r="B100" s="8">
        <v>20</v>
      </c>
      <c r="C100" s="9" t="str">
        <f>VLOOKUP(B100,MatrizProdutos,2,0)</f>
        <v xml:space="preserve">Pente </v>
      </c>
      <c r="D100" s="9" t="str">
        <f>VLOOKUP(B100,MatrizProdutos,3,0)</f>
        <v>Higiene Pessoal</v>
      </c>
      <c r="E100" s="10" t="s">
        <v>87</v>
      </c>
      <c r="F100" s="10">
        <v>11</v>
      </c>
      <c r="G100" s="9" t="str">
        <f>VLOOKUP(F100,MatrizVendedores,2,0)</f>
        <v>Nicole</v>
      </c>
      <c r="H100" s="11">
        <v>73</v>
      </c>
      <c r="I100" s="12">
        <v>0.85</v>
      </c>
      <c r="J100" s="12">
        <f t="shared" si="1"/>
        <v>62.05</v>
      </c>
    </row>
    <row r="101" spans="2:10" x14ac:dyDescent="0.2">
      <c r="B101" s="8">
        <v>20</v>
      </c>
      <c r="C101" s="9" t="str">
        <f>VLOOKUP(B101,MatrizProdutos,2,0)</f>
        <v xml:space="preserve">Pente </v>
      </c>
      <c r="D101" s="9" t="str">
        <f>VLOOKUP(B101,MatrizProdutos,3,0)</f>
        <v>Higiene Pessoal</v>
      </c>
      <c r="E101" s="10" t="s">
        <v>87</v>
      </c>
      <c r="F101" s="10">
        <v>26</v>
      </c>
      <c r="G101" s="9" t="str">
        <f>VLOOKUP(F101,MatrizVendedores,2,0)</f>
        <v>Milena</v>
      </c>
      <c r="H101" s="11">
        <v>1</v>
      </c>
      <c r="I101" s="12">
        <v>0.85</v>
      </c>
      <c r="J101" s="12">
        <f t="shared" si="1"/>
        <v>0.85</v>
      </c>
    </row>
    <row r="102" spans="2:10" x14ac:dyDescent="0.2">
      <c r="B102" s="8">
        <v>19</v>
      </c>
      <c r="C102" s="9" t="str">
        <f>VLOOKUP(B102,MatrizProdutos,2,0)</f>
        <v xml:space="preserve">Pasta De Dente </v>
      </c>
      <c r="D102" s="9" t="str">
        <f>VLOOKUP(B102,MatrizProdutos,3,0)</f>
        <v>Higiene Pessoal</v>
      </c>
      <c r="E102" s="10" t="s">
        <v>87</v>
      </c>
      <c r="F102" s="10">
        <v>7</v>
      </c>
      <c r="G102" s="9" t="str">
        <f>VLOOKUP(F102,MatrizVendedores,2,0)</f>
        <v>Emerson</v>
      </c>
      <c r="H102" s="11">
        <v>6</v>
      </c>
      <c r="I102" s="12">
        <v>1.29</v>
      </c>
      <c r="J102" s="12">
        <f t="shared" si="1"/>
        <v>7.74</v>
      </c>
    </row>
    <row r="103" spans="2:10" x14ac:dyDescent="0.2">
      <c r="B103" s="8">
        <v>19</v>
      </c>
      <c r="C103" s="9" t="str">
        <f>VLOOKUP(B103,MatrizProdutos,2,0)</f>
        <v xml:space="preserve">Pasta De Dente </v>
      </c>
      <c r="D103" s="9" t="str">
        <f>VLOOKUP(B103,MatrizProdutos,3,0)</f>
        <v>Higiene Pessoal</v>
      </c>
      <c r="E103" s="10" t="s">
        <v>87</v>
      </c>
      <c r="F103" s="10">
        <v>8</v>
      </c>
      <c r="G103" s="9" t="str">
        <f>VLOOKUP(F103,MatrizVendedores,2,0)</f>
        <v>Lilian</v>
      </c>
      <c r="H103" s="11">
        <v>1</v>
      </c>
      <c r="I103" s="12">
        <v>1.29</v>
      </c>
      <c r="J103" s="12">
        <f t="shared" si="1"/>
        <v>1.29</v>
      </c>
    </row>
    <row r="104" spans="2:10" x14ac:dyDescent="0.2">
      <c r="B104" s="8">
        <v>4</v>
      </c>
      <c r="C104" s="9" t="str">
        <f>VLOOKUP(B104,MatrizProdutos,2,0)</f>
        <v xml:space="preserve">Bucha De Lavar Louça </v>
      </c>
      <c r="D104" s="9" t="str">
        <f>VLOOKUP(B104,MatrizProdutos,3,0)</f>
        <v>Limpeza</v>
      </c>
      <c r="E104" s="10" t="s">
        <v>87</v>
      </c>
      <c r="F104" s="10">
        <v>9</v>
      </c>
      <c r="G104" s="9" t="str">
        <f>VLOOKUP(F104,MatrizVendedores,2,0)</f>
        <v>Mariana</v>
      </c>
      <c r="H104" s="11">
        <v>1</v>
      </c>
      <c r="I104" s="12">
        <v>0.32</v>
      </c>
      <c r="J104" s="12">
        <f t="shared" si="1"/>
        <v>0.32</v>
      </c>
    </row>
    <row r="105" spans="2:10" x14ac:dyDescent="0.2">
      <c r="B105" s="8">
        <v>4</v>
      </c>
      <c r="C105" s="9" t="str">
        <f>VLOOKUP(B105,MatrizProdutos,2,0)</f>
        <v xml:space="preserve">Bucha De Lavar Louça </v>
      </c>
      <c r="D105" s="9" t="str">
        <f>VLOOKUP(B105,MatrizProdutos,3,0)</f>
        <v>Limpeza</v>
      </c>
      <c r="E105" s="10" t="s">
        <v>87</v>
      </c>
      <c r="F105" s="10">
        <v>15</v>
      </c>
      <c r="G105" s="9" t="str">
        <f>VLOOKUP(F105,MatrizVendedores,2,0)</f>
        <v>Tatiana</v>
      </c>
      <c r="H105" s="11">
        <v>88</v>
      </c>
      <c r="I105" s="12">
        <v>0.32</v>
      </c>
      <c r="J105" s="12">
        <f t="shared" si="1"/>
        <v>28.16</v>
      </c>
    </row>
    <row r="106" spans="2:10" x14ac:dyDescent="0.2">
      <c r="B106" s="8">
        <v>1</v>
      </c>
      <c r="C106" s="9" t="str">
        <f>VLOOKUP(B106,MatrizProdutos,2,0)</f>
        <v xml:space="preserve">Amaciante </v>
      </c>
      <c r="D106" s="9" t="str">
        <f>VLOOKUP(B106,MatrizProdutos,3,0)</f>
        <v>Limpeza</v>
      </c>
      <c r="E106" s="10" t="s">
        <v>87</v>
      </c>
      <c r="F106" s="10">
        <v>15</v>
      </c>
      <c r="G106" s="9" t="str">
        <f>VLOOKUP(F106,MatrizVendedores,2,0)</f>
        <v>Tatiana</v>
      </c>
      <c r="H106" s="11">
        <v>78</v>
      </c>
      <c r="I106" s="12">
        <v>0.95</v>
      </c>
      <c r="J106" s="12">
        <f t="shared" si="1"/>
        <v>74.099999999999994</v>
      </c>
    </row>
    <row r="107" spans="2:10" x14ac:dyDescent="0.2">
      <c r="B107" s="8">
        <v>21</v>
      </c>
      <c r="C107" s="9" t="str">
        <f>VLOOKUP(B107,MatrizProdutos,2,0)</f>
        <v xml:space="preserve">Sabão </v>
      </c>
      <c r="D107" s="9" t="str">
        <f>VLOOKUP(B107,MatrizProdutos,3,0)</f>
        <v>Limpeza</v>
      </c>
      <c r="E107" s="10" t="s">
        <v>87</v>
      </c>
      <c r="F107" s="10">
        <v>11</v>
      </c>
      <c r="G107" s="9" t="str">
        <f>VLOOKUP(F107,MatrizVendedores,2,0)</f>
        <v>Nicole</v>
      </c>
      <c r="H107" s="11">
        <v>2</v>
      </c>
      <c r="I107" s="12">
        <v>0.18</v>
      </c>
      <c r="J107" s="12">
        <f t="shared" si="1"/>
        <v>0.36</v>
      </c>
    </row>
    <row r="108" spans="2:10" x14ac:dyDescent="0.2">
      <c r="B108" s="8">
        <v>21</v>
      </c>
      <c r="C108" s="9" t="str">
        <f>VLOOKUP(B108,MatrizProdutos,2,0)</f>
        <v xml:space="preserve">Sabão </v>
      </c>
      <c r="D108" s="9" t="str">
        <f>VLOOKUP(B108,MatrizProdutos,3,0)</f>
        <v>Limpeza</v>
      </c>
      <c r="E108" s="10" t="s">
        <v>87</v>
      </c>
      <c r="F108" s="10">
        <v>10</v>
      </c>
      <c r="G108" s="9" t="str">
        <f>VLOOKUP(F108,MatrizVendedores,2,0)</f>
        <v>Miguel</v>
      </c>
      <c r="H108" s="11">
        <v>1</v>
      </c>
      <c r="I108" s="12">
        <v>0.18</v>
      </c>
      <c r="J108" s="12">
        <f t="shared" si="1"/>
        <v>0.18</v>
      </c>
    </row>
    <row r="109" spans="2:10" x14ac:dyDescent="0.2">
      <c r="B109" s="8">
        <v>8</v>
      </c>
      <c r="C109" s="9" t="str">
        <f>VLOOKUP(B109,MatrizProdutos,2,0)</f>
        <v xml:space="preserve">Creme Hidratante </v>
      </c>
      <c r="D109" s="9" t="str">
        <f>VLOOKUP(B109,MatrizProdutos,3,0)</f>
        <v>Higiene Pessoal</v>
      </c>
      <c r="E109" s="10" t="s">
        <v>87</v>
      </c>
      <c r="F109" s="10">
        <v>2</v>
      </c>
      <c r="G109" s="9" t="str">
        <f>VLOOKUP(F109,MatrizVendedores,2,0)</f>
        <v>Nelson</v>
      </c>
      <c r="H109" s="11">
        <v>1</v>
      </c>
      <c r="I109" s="12">
        <v>4.0199999999999996</v>
      </c>
      <c r="J109" s="12">
        <f t="shared" si="1"/>
        <v>4.0199999999999996</v>
      </c>
    </row>
    <row r="110" spans="2:10" x14ac:dyDescent="0.2">
      <c r="B110" s="8">
        <v>8</v>
      </c>
      <c r="C110" s="9" t="str">
        <f>VLOOKUP(B110,MatrizProdutos,2,0)</f>
        <v xml:space="preserve">Creme Hidratante </v>
      </c>
      <c r="D110" s="9" t="str">
        <f>VLOOKUP(B110,MatrizProdutos,3,0)</f>
        <v>Higiene Pessoal</v>
      </c>
      <c r="E110" s="10" t="s">
        <v>87</v>
      </c>
      <c r="F110" s="10">
        <v>5</v>
      </c>
      <c r="G110" s="9" t="str">
        <f>VLOOKUP(F110,MatrizVendedores,2,0)</f>
        <v>Allan</v>
      </c>
      <c r="H110" s="11">
        <v>2</v>
      </c>
      <c r="I110" s="12">
        <v>4.0199999999999996</v>
      </c>
      <c r="J110" s="12">
        <f t="shared" si="1"/>
        <v>8.0399999999999991</v>
      </c>
    </row>
    <row r="111" spans="2:10" x14ac:dyDescent="0.2">
      <c r="B111" s="8">
        <v>9</v>
      </c>
      <c r="C111" s="9" t="str">
        <f>VLOOKUP(B111,MatrizProdutos,2,0)</f>
        <v xml:space="preserve">Desinfetante </v>
      </c>
      <c r="D111" s="9" t="str">
        <f>VLOOKUP(B111,MatrizProdutos,3,0)</f>
        <v>Limpeza</v>
      </c>
      <c r="E111" s="10" t="s">
        <v>87</v>
      </c>
      <c r="F111" s="10">
        <v>8</v>
      </c>
      <c r="G111" s="9" t="str">
        <f>VLOOKUP(F111,MatrizVendedores,2,0)</f>
        <v>Lilian</v>
      </c>
      <c r="H111" s="11">
        <v>87</v>
      </c>
      <c r="I111" s="12">
        <v>1.06</v>
      </c>
      <c r="J111" s="12">
        <f t="shared" si="1"/>
        <v>92.22</v>
      </c>
    </row>
    <row r="112" spans="2:10" x14ac:dyDescent="0.2">
      <c r="B112" s="8">
        <v>9</v>
      </c>
      <c r="C112" s="9" t="str">
        <f>VLOOKUP(B112,MatrizProdutos,2,0)</f>
        <v xml:space="preserve">Desinfetante </v>
      </c>
      <c r="D112" s="9" t="str">
        <f>VLOOKUP(B112,MatrizProdutos,3,0)</f>
        <v>Limpeza</v>
      </c>
      <c r="E112" s="10" t="s">
        <v>87</v>
      </c>
      <c r="F112" s="10">
        <v>9</v>
      </c>
      <c r="G112" s="9" t="str">
        <f>VLOOKUP(F112,MatrizVendedores,2,0)</f>
        <v>Mariana</v>
      </c>
      <c r="H112" s="11">
        <v>5</v>
      </c>
      <c r="I112" s="12">
        <v>1.06</v>
      </c>
      <c r="J112" s="12">
        <f t="shared" si="1"/>
        <v>5.3000000000000007</v>
      </c>
    </row>
    <row r="113" spans="2:10" x14ac:dyDescent="0.2">
      <c r="B113" s="8">
        <v>3</v>
      </c>
      <c r="C113" s="9" t="str">
        <f>VLOOKUP(B113,MatrizProdutos,2,0)</f>
        <v xml:space="preserve">Band-Aid </v>
      </c>
      <c r="D113" s="9" t="str">
        <f>VLOOKUP(B113,MatrizProdutos,3,0)</f>
        <v>Higiene Pessoal</v>
      </c>
      <c r="E113" s="10" t="s">
        <v>87</v>
      </c>
      <c r="F113" s="10">
        <v>5</v>
      </c>
      <c r="G113" s="9" t="str">
        <f>VLOOKUP(F113,MatrizVendedores,2,0)</f>
        <v>Allan</v>
      </c>
      <c r="H113" s="11">
        <v>1</v>
      </c>
      <c r="I113" s="12">
        <v>4.92</v>
      </c>
      <c r="J113" s="12">
        <f t="shared" si="1"/>
        <v>4.92</v>
      </c>
    </row>
    <row r="114" spans="2:10" x14ac:dyDescent="0.2">
      <c r="B114" s="8">
        <v>3</v>
      </c>
      <c r="C114" s="9" t="str">
        <f>VLOOKUP(B114,MatrizProdutos,2,0)</f>
        <v xml:space="preserve">Band-Aid </v>
      </c>
      <c r="D114" s="9" t="str">
        <f>VLOOKUP(B114,MatrizProdutos,3,0)</f>
        <v>Higiene Pessoal</v>
      </c>
      <c r="E114" s="10" t="s">
        <v>87</v>
      </c>
      <c r="F114" s="10">
        <v>3</v>
      </c>
      <c r="G114" s="9" t="str">
        <f>VLOOKUP(F114,MatrizVendedores,2,0)</f>
        <v>Miguel</v>
      </c>
      <c r="H114" s="11">
        <v>8</v>
      </c>
      <c r="I114" s="12">
        <v>4.92</v>
      </c>
      <c r="J114" s="12">
        <f t="shared" si="1"/>
        <v>39.36</v>
      </c>
    </row>
    <row r="115" spans="2:10" x14ac:dyDescent="0.2">
      <c r="B115" s="8">
        <v>10</v>
      </c>
      <c r="C115" s="9" t="str">
        <f>VLOOKUP(B115,MatrizProdutos,2,0)</f>
        <v xml:space="preserve">Detergente </v>
      </c>
      <c r="D115" s="9" t="str">
        <f>VLOOKUP(B115,MatrizProdutos,3,0)</f>
        <v>Limpeza</v>
      </c>
      <c r="E115" s="10" t="s">
        <v>87</v>
      </c>
      <c r="F115" s="10">
        <v>1</v>
      </c>
      <c r="G115" s="9" t="str">
        <f>VLOOKUP(F115,MatrizVendedores,2,0)</f>
        <v>Juliana</v>
      </c>
      <c r="H115" s="11">
        <v>82</v>
      </c>
      <c r="I115" s="12">
        <v>1.02</v>
      </c>
      <c r="J115" s="12">
        <f t="shared" si="1"/>
        <v>83.64</v>
      </c>
    </row>
    <row r="116" spans="2:10" x14ac:dyDescent="0.2">
      <c r="B116" s="8">
        <v>10</v>
      </c>
      <c r="C116" s="9" t="str">
        <f>VLOOKUP(B116,MatrizProdutos,2,0)</f>
        <v xml:space="preserve">Detergente </v>
      </c>
      <c r="D116" s="9" t="str">
        <f>VLOOKUP(B116,MatrizProdutos,3,0)</f>
        <v>Limpeza</v>
      </c>
      <c r="E116" s="10" t="s">
        <v>87</v>
      </c>
      <c r="F116" s="10">
        <v>2</v>
      </c>
      <c r="G116" s="9" t="str">
        <f>VLOOKUP(F116,MatrizVendedores,2,0)</f>
        <v>Nelson</v>
      </c>
      <c r="H116" s="11">
        <v>94</v>
      </c>
      <c r="I116" s="12">
        <v>1.02</v>
      </c>
      <c r="J116" s="12">
        <f t="shared" si="1"/>
        <v>95.88</v>
      </c>
    </row>
    <row r="117" spans="2:10" x14ac:dyDescent="0.2">
      <c r="B117" s="8">
        <v>26</v>
      </c>
      <c r="C117" s="9" t="str">
        <f>VLOOKUP(B117,MatrizProdutos,2,0)</f>
        <v xml:space="preserve">Shampoo </v>
      </c>
      <c r="D117" s="9" t="str">
        <f>VLOOKUP(B117,MatrizProdutos,3,0)</f>
        <v>Higiene Pessoal</v>
      </c>
      <c r="E117" s="10" t="s">
        <v>87</v>
      </c>
      <c r="F117" s="10">
        <v>6</v>
      </c>
      <c r="G117" s="9" t="str">
        <f>VLOOKUP(F117,MatrizVendedores,2,0)</f>
        <v>Camila</v>
      </c>
      <c r="H117" s="11">
        <v>1</v>
      </c>
      <c r="I117" s="12">
        <v>3.85</v>
      </c>
      <c r="J117" s="12">
        <f t="shared" si="1"/>
        <v>3.85</v>
      </c>
    </row>
    <row r="118" spans="2:10" x14ac:dyDescent="0.2">
      <c r="B118" s="8">
        <v>26</v>
      </c>
      <c r="C118" s="9" t="str">
        <f>VLOOKUP(B118,MatrizProdutos,2,0)</f>
        <v xml:space="preserve">Shampoo </v>
      </c>
      <c r="D118" s="9" t="str">
        <f>VLOOKUP(B118,MatrizProdutos,3,0)</f>
        <v>Higiene Pessoal</v>
      </c>
      <c r="E118" s="10" t="s">
        <v>87</v>
      </c>
      <c r="F118" s="10">
        <v>7</v>
      </c>
      <c r="G118" s="9" t="str">
        <f>VLOOKUP(F118,MatrizVendedores,2,0)</f>
        <v>Emerson</v>
      </c>
      <c r="H118" s="11">
        <v>5</v>
      </c>
      <c r="I118" s="12">
        <v>3.85</v>
      </c>
      <c r="J118" s="12">
        <f t="shared" si="1"/>
        <v>19.25</v>
      </c>
    </row>
    <row r="119" spans="2:10" x14ac:dyDescent="0.2">
      <c r="B119" s="8">
        <v>2</v>
      </c>
      <c r="C119" s="9" t="str">
        <f>VLOOKUP(B119,MatrizProdutos,2,0)</f>
        <v xml:space="preserve">Balde </v>
      </c>
      <c r="D119" s="9" t="str">
        <f>VLOOKUP(B119,MatrizProdutos,3,0)</f>
        <v>Limpeza</v>
      </c>
      <c r="E119" s="10" t="s">
        <v>87</v>
      </c>
      <c r="F119" s="10">
        <v>9</v>
      </c>
      <c r="G119" s="9" t="str">
        <f>VLOOKUP(F119,MatrizVendedores,2,0)</f>
        <v>Mariana</v>
      </c>
      <c r="H119" s="11">
        <v>114</v>
      </c>
      <c r="I119" s="12">
        <v>2.38</v>
      </c>
      <c r="J119" s="12">
        <f t="shared" si="1"/>
        <v>271.32</v>
      </c>
    </row>
    <row r="120" spans="2:10" x14ac:dyDescent="0.2">
      <c r="B120" s="8">
        <v>2</v>
      </c>
      <c r="C120" s="9" t="str">
        <f>VLOOKUP(B120,MatrizProdutos,2,0)</f>
        <v xml:space="preserve">Balde </v>
      </c>
      <c r="D120" s="9" t="str">
        <f>VLOOKUP(B120,MatrizProdutos,3,0)</f>
        <v>Limpeza</v>
      </c>
      <c r="E120" s="10" t="s">
        <v>87</v>
      </c>
      <c r="F120" s="10">
        <v>10</v>
      </c>
      <c r="G120" s="9" t="str">
        <f>VLOOKUP(F120,MatrizVendedores,2,0)</f>
        <v>Miguel</v>
      </c>
      <c r="H120" s="11">
        <v>1</v>
      </c>
      <c r="I120" s="12">
        <v>2.38</v>
      </c>
      <c r="J120" s="12">
        <f t="shared" si="1"/>
        <v>2.38</v>
      </c>
    </row>
    <row r="121" spans="2:10" x14ac:dyDescent="0.2">
      <c r="B121" s="8">
        <v>11</v>
      </c>
      <c r="C121" s="9" t="str">
        <f>VLOOKUP(B121,MatrizProdutos,2,0)</f>
        <v xml:space="preserve">Enxaguatório Bucal </v>
      </c>
      <c r="D121" s="9" t="str">
        <f>VLOOKUP(B121,MatrizProdutos,3,0)</f>
        <v>Higiene Pessoal</v>
      </c>
      <c r="E121" s="10" t="s">
        <v>87</v>
      </c>
      <c r="F121" s="10">
        <v>11</v>
      </c>
      <c r="G121" s="9" t="str">
        <f>VLOOKUP(F121,MatrizVendedores,2,0)</f>
        <v>Nicole</v>
      </c>
      <c r="H121" s="11">
        <v>4</v>
      </c>
      <c r="I121" s="12">
        <v>6.6</v>
      </c>
      <c r="J121" s="12">
        <f t="shared" si="1"/>
        <v>26.4</v>
      </c>
    </row>
    <row r="122" spans="2:10" x14ac:dyDescent="0.2">
      <c r="B122" s="8">
        <v>11</v>
      </c>
      <c r="C122" s="9" t="str">
        <f>VLOOKUP(B122,MatrizProdutos,2,0)</f>
        <v xml:space="preserve">Enxaguatório Bucal </v>
      </c>
      <c r="D122" s="9" t="str">
        <f>VLOOKUP(B122,MatrizProdutos,3,0)</f>
        <v>Higiene Pessoal</v>
      </c>
      <c r="E122" s="10" t="s">
        <v>87</v>
      </c>
      <c r="F122" s="10">
        <v>12</v>
      </c>
      <c r="G122" s="9" t="str">
        <f>VLOOKUP(F122,MatrizVendedores,2,0)</f>
        <v>Patrícia</v>
      </c>
      <c r="H122" s="11">
        <v>29</v>
      </c>
      <c r="I122" s="12">
        <v>6.6</v>
      </c>
      <c r="J122" s="12">
        <f t="shared" si="1"/>
        <v>191.39999999999998</v>
      </c>
    </row>
    <row r="123" spans="2:10" x14ac:dyDescent="0.2">
      <c r="B123" s="8">
        <v>12</v>
      </c>
      <c r="C123" s="9" t="str">
        <f>VLOOKUP(B123,MatrizProdutos,2,0)</f>
        <v xml:space="preserve">Escova De Cabelo </v>
      </c>
      <c r="D123" s="9" t="str">
        <f>VLOOKUP(B123,MatrizProdutos,3,0)</f>
        <v>Higiene Pessoal</v>
      </c>
      <c r="E123" s="10" t="s">
        <v>87</v>
      </c>
      <c r="F123" s="10">
        <v>11</v>
      </c>
      <c r="G123" s="9" t="str">
        <f>VLOOKUP(F123,MatrizVendedores,2,0)</f>
        <v>Nicole</v>
      </c>
      <c r="H123" s="11">
        <v>130</v>
      </c>
      <c r="I123" s="12">
        <v>4.13</v>
      </c>
      <c r="J123" s="12">
        <f t="shared" si="1"/>
        <v>536.9</v>
      </c>
    </row>
    <row r="124" spans="2:10" x14ac:dyDescent="0.2">
      <c r="B124" s="8">
        <v>12</v>
      </c>
      <c r="C124" s="9" t="str">
        <f>VLOOKUP(B124,MatrizProdutos,2,0)</f>
        <v xml:space="preserve">Escova De Cabelo </v>
      </c>
      <c r="D124" s="9" t="str">
        <f>VLOOKUP(B124,MatrizProdutos,3,0)</f>
        <v>Higiene Pessoal</v>
      </c>
      <c r="E124" s="10" t="s">
        <v>87</v>
      </c>
      <c r="F124" s="10">
        <v>1</v>
      </c>
      <c r="G124" s="9" t="str">
        <f>VLOOKUP(F124,MatrizVendedores,2,0)</f>
        <v>Juliana</v>
      </c>
      <c r="H124" s="11">
        <v>58</v>
      </c>
      <c r="I124" s="12">
        <v>4.13</v>
      </c>
      <c r="J124" s="12">
        <f t="shared" si="1"/>
        <v>239.54</v>
      </c>
    </row>
    <row r="125" spans="2:10" x14ac:dyDescent="0.2">
      <c r="B125" s="8">
        <v>14</v>
      </c>
      <c r="C125" s="9" t="str">
        <f>VLOOKUP(B125,MatrizProdutos,2,0)</f>
        <v xml:space="preserve">Espuma De Barbear </v>
      </c>
      <c r="D125" s="9" t="str">
        <f>VLOOKUP(B125,MatrizProdutos,3,0)</f>
        <v>Higiene Pessoal</v>
      </c>
      <c r="E125" s="10" t="s">
        <v>87</v>
      </c>
      <c r="F125" s="10">
        <v>1</v>
      </c>
      <c r="G125" s="9" t="str">
        <f>VLOOKUP(F125,MatrizVendedores,2,0)</f>
        <v>Juliana</v>
      </c>
      <c r="H125" s="11">
        <v>2</v>
      </c>
      <c r="I125" s="12">
        <v>5.42</v>
      </c>
      <c r="J125" s="12">
        <f t="shared" si="1"/>
        <v>10.84</v>
      </c>
    </row>
    <row r="126" spans="2:10" x14ac:dyDescent="0.2">
      <c r="B126" s="8">
        <v>14</v>
      </c>
      <c r="C126" s="9" t="str">
        <f>VLOOKUP(B126,MatrizProdutos,2,0)</f>
        <v xml:space="preserve">Espuma De Barbear </v>
      </c>
      <c r="D126" s="9" t="str">
        <f>VLOOKUP(B126,MatrizProdutos,3,0)</f>
        <v>Higiene Pessoal</v>
      </c>
      <c r="E126" s="10" t="s">
        <v>87</v>
      </c>
      <c r="F126" s="10">
        <v>11</v>
      </c>
      <c r="G126" s="9" t="str">
        <f>VLOOKUP(F126,MatrizVendedores,2,0)</f>
        <v>Nicole</v>
      </c>
      <c r="H126" s="11">
        <v>45</v>
      </c>
      <c r="I126" s="12">
        <v>5.42</v>
      </c>
      <c r="J126" s="12">
        <f t="shared" si="1"/>
        <v>243.9</v>
      </c>
    </row>
    <row r="127" spans="2:10" x14ac:dyDescent="0.2">
      <c r="B127" s="8">
        <v>23</v>
      </c>
      <c r="C127" s="9" t="str">
        <f>VLOOKUP(B127,MatrizProdutos,2,0)</f>
        <v xml:space="preserve">Sabonete </v>
      </c>
      <c r="D127" s="9" t="str">
        <f>VLOOKUP(B127,MatrizProdutos,3,0)</f>
        <v>Higiene Pessoal</v>
      </c>
      <c r="E127" s="10" t="s">
        <v>87</v>
      </c>
      <c r="F127" s="10">
        <v>2</v>
      </c>
      <c r="G127" s="9" t="str">
        <f>VLOOKUP(F127,MatrizVendedores,2,0)</f>
        <v>Nelson</v>
      </c>
      <c r="H127" s="11">
        <v>46</v>
      </c>
      <c r="I127" s="12">
        <v>0.47</v>
      </c>
      <c r="J127" s="12">
        <f t="shared" si="1"/>
        <v>21.619999999999997</v>
      </c>
    </row>
    <row r="128" spans="2:10" x14ac:dyDescent="0.2">
      <c r="B128" s="8">
        <v>23</v>
      </c>
      <c r="C128" s="9" t="str">
        <f>VLOOKUP(B128,MatrizProdutos,2,0)</f>
        <v xml:space="preserve">Sabonete </v>
      </c>
      <c r="D128" s="9" t="str">
        <f>VLOOKUP(B128,MatrizProdutos,3,0)</f>
        <v>Higiene Pessoal</v>
      </c>
      <c r="E128" s="10" t="s">
        <v>87</v>
      </c>
      <c r="F128" s="10">
        <v>3</v>
      </c>
      <c r="G128" s="9" t="str">
        <f>VLOOKUP(F128,MatrizVendedores,2,0)</f>
        <v>Miguel</v>
      </c>
      <c r="H128" s="11">
        <v>49</v>
      </c>
      <c r="I128" s="12">
        <v>0.47</v>
      </c>
      <c r="J128" s="12">
        <f t="shared" si="1"/>
        <v>23.029999999999998</v>
      </c>
    </row>
    <row r="129" spans="2:10" x14ac:dyDescent="0.2">
      <c r="B129" s="8">
        <v>16</v>
      </c>
      <c r="C129" s="9" t="str">
        <f>VLOOKUP(B129,MatrizProdutos,2,0)</f>
        <v xml:space="preserve">Gel Fixador </v>
      </c>
      <c r="D129" s="9" t="str">
        <f>VLOOKUP(B129,MatrizProdutos,3,0)</f>
        <v>Higiene Pessoal</v>
      </c>
      <c r="E129" s="10" t="s">
        <v>87</v>
      </c>
      <c r="F129" s="10">
        <v>4</v>
      </c>
      <c r="G129" s="9" t="str">
        <f>VLOOKUP(F129,MatrizVendedores,2,0)</f>
        <v>Inês</v>
      </c>
      <c r="H129" s="11">
        <v>1</v>
      </c>
      <c r="I129" s="12">
        <v>6.05</v>
      </c>
      <c r="J129" s="12">
        <f t="shared" si="1"/>
        <v>6.05</v>
      </c>
    </row>
    <row r="130" spans="2:10" x14ac:dyDescent="0.2">
      <c r="B130" s="8">
        <v>16</v>
      </c>
      <c r="C130" s="9" t="str">
        <f>VLOOKUP(B130,MatrizProdutos,2,0)</f>
        <v xml:space="preserve">Gel Fixador </v>
      </c>
      <c r="D130" s="9" t="str">
        <f>VLOOKUP(B130,MatrizProdutos,3,0)</f>
        <v>Higiene Pessoal</v>
      </c>
      <c r="E130" s="10" t="s">
        <v>87</v>
      </c>
      <c r="F130" s="10">
        <v>17</v>
      </c>
      <c r="G130" s="9" t="str">
        <f>VLOOKUP(F130,MatrizVendedores,2,0)</f>
        <v>Carla</v>
      </c>
      <c r="H130" s="11">
        <v>57</v>
      </c>
      <c r="I130" s="12">
        <v>6.05</v>
      </c>
      <c r="J130" s="12">
        <f t="shared" si="1"/>
        <v>344.84999999999997</v>
      </c>
    </row>
    <row r="131" spans="2:10" x14ac:dyDescent="0.2">
      <c r="B131" s="8">
        <v>15</v>
      </c>
      <c r="C131" s="9" t="str">
        <f>VLOOKUP(B131,MatrizProdutos,2,0)</f>
        <v xml:space="preserve">Fio Dental </v>
      </c>
      <c r="D131" s="9" t="str">
        <f>VLOOKUP(B131,MatrizProdutos,3,0)</f>
        <v>Higiene Pessoal</v>
      </c>
      <c r="E131" s="10" t="s">
        <v>87</v>
      </c>
      <c r="F131" s="10">
        <v>16</v>
      </c>
      <c r="G131" s="9" t="str">
        <f>VLOOKUP(F131,MatrizVendedores,2,0)</f>
        <v>Sandra</v>
      </c>
      <c r="H131" s="11">
        <v>45</v>
      </c>
      <c r="I131" s="12">
        <v>2.14</v>
      </c>
      <c r="J131" s="12">
        <f t="shared" si="1"/>
        <v>96.300000000000011</v>
      </c>
    </row>
    <row r="132" spans="2:10" x14ac:dyDescent="0.2">
      <c r="B132" s="8">
        <v>13</v>
      </c>
      <c r="C132" s="9" t="str">
        <f>VLOOKUP(B132,MatrizProdutos,2,0)</f>
        <v xml:space="preserve">Escova De Dente </v>
      </c>
      <c r="D132" s="9" t="str">
        <f>VLOOKUP(B132,MatrizProdutos,3,0)</f>
        <v>Higiene Pessoal</v>
      </c>
      <c r="E132" s="10" t="s">
        <v>88</v>
      </c>
      <c r="F132" s="10">
        <v>15</v>
      </c>
      <c r="G132" s="9" t="str">
        <f>VLOOKUP(F132,MatrizVendedores,2,0)</f>
        <v>Tatiana</v>
      </c>
      <c r="H132" s="11">
        <v>2</v>
      </c>
      <c r="I132" s="12">
        <v>3.8</v>
      </c>
      <c r="J132" s="12">
        <f t="shared" si="1"/>
        <v>7.6</v>
      </c>
    </row>
    <row r="133" spans="2:10" x14ac:dyDescent="0.2">
      <c r="B133" s="8">
        <v>13</v>
      </c>
      <c r="C133" s="9" t="str">
        <f>VLOOKUP(B133,MatrizProdutos,2,0)</f>
        <v xml:space="preserve">Escova De Dente </v>
      </c>
      <c r="D133" s="9" t="str">
        <f>VLOOKUP(B133,MatrizProdutos,3,0)</f>
        <v>Higiene Pessoal</v>
      </c>
      <c r="E133" s="10" t="s">
        <v>88</v>
      </c>
      <c r="F133" s="10">
        <v>14</v>
      </c>
      <c r="G133" s="9" t="str">
        <f>VLOOKUP(F133,MatrizVendedores,2,0)</f>
        <v>Ricardo</v>
      </c>
      <c r="H133" s="11">
        <v>98</v>
      </c>
      <c r="I133" s="12">
        <v>3.8</v>
      </c>
      <c r="J133" s="12">
        <f t="shared" si="1"/>
        <v>372.4</v>
      </c>
    </row>
    <row r="134" spans="2:10" x14ac:dyDescent="0.2">
      <c r="B134" s="8">
        <v>22</v>
      </c>
      <c r="C134" s="9" t="str">
        <f>VLOOKUP(B134,MatrizProdutos,2,0)</f>
        <v xml:space="preserve">Sabão Em Pó </v>
      </c>
      <c r="D134" s="9" t="str">
        <f>VLOOKUP(B134,MatrizProdutos,3,0)</f>
        <v>Limpeza</v>
      </c>
      <c r="E134" s="10" t="s">
        <v>89</v>
      </c>
      <c r="F134" s="10">
        <v>19</v>
      </c>
      <c r="G134" s="9" t="str">
        <f>VLOOKUP(F134,MatrizVendedores,2,0)</f>
        <v>Hamilton</v>
      </c>
      <c r="H134" s="11">
        <v>77</v>
      </c>
      <c r="I134" s="12">
        <v>2.5299999999999998</v>
      </c>
      <c r="J134" s="12">
        <f t="shared" si="1"/>
        <v>194.80999999999997</v>
      </c>
    </row>
    <row r="135" spans="2:10" x14ac:dyDescent="0.2">
      <c r="B135" s="8">
        <v>22</v>
      </c>
      <c r="C135" s="9" t="str">
        <f>VLOOKUP(B135,MatrizProdutos,2,0)</f>
        <v xml:space="preserve">Sabão Em Pó </v>
      </c>
      <c r="D135" s="9" t="str">
        <f>VLOOKUP(B135,MatrizProdutos,3,0)</f>
        <v>Limpeza</v>
      </c>
      <c r="E135" s="10" t="s">
        <v>89</v>
      </c>
      <c r="F135" s="10">
        <v>17</v>
      </c>
      <c r="G135" s="9" t="str">
        <f>VLOOKUP(F135,MatrizVendedores,2,0)</f>
        <v>Carla</v>
      </c>
      <c r="H135" s="11">
        <v>6</v>
      </c>
      <c r="I135" s="12">
        <v>2.5299999999999998</v>
      </c>
      <c r="J135" s="12">
        <f t="shared" si="1"/>
        <v>15.18</v>
      </c>
    </row>
    <row r="136" spans="2:10" x14ac:dyDescent="0.2">
      <c r="B136" s="8">
        <v>5</v>
      </c>
      <c r="C136" s="9" t="str">
        <f>VLOOKUP(B136,MatrizProdutos,2,0)</f>
        <v xml:space="preserve">Cândida </v>
      </c>
      <c r="D136" s="9" t="str">
        <f>VLOOKUP(B136,MatrizProdutos,3,0)</f>
        <v>Limpeza</v>
      </c>
      <c r="E136" s="10" t="s">
        <v>89</v>
      </c>
      <c r="F136" s="10">
        <v>16</v>
      </c>
      <c r="G136" s="9" t="str">
        <f>VLOOKUP(F136,MatrizVendedores,2,0)</f>
        <v>Sandra</v>
      </c>
      <c r="H136" s="11">
        <v>2</v>
      </c>
      <c r="I136" s="12">
        <v>0.9</v>
      </c>
      <c r="J136" s="12">
        <f t="shared" ref="J136:J178" si="2">I136*H136</f>
        <v>1.8</v>
      </c>
    </row>
    <row r="137" spans="2:10" x14ac:dyDescent="0.2">
      <c r="B137" s="8">
        <v>5</v>
      </c>
      <c r="C137" s="9" t="str">
        <f>VLOOKUP(B137,MatrizProdutos,2,0)</f>
        <v xml:space="preserve">Cândida </v>
      </c>
      <c r="D137" s="9" t="str">
        <f>VLOOKUP(B137,MatrizProdutos,3,0)</f>
        <v>Limpeza</v>
      </c>
      <c r="E137" s="10" t="s">
        <v>89</v>
      </c>
      <c r="F137" s="10">
        <v>13</v>
      </c>
      <c r="G137" s="9" t="str">
        <f>VLOOKUP(F137,MatrizVendedores,2,0)</f>
        <v>Pedro</v>
      </c>
      <c r="H137" s="11">
        <v>94</v>
      </c>
      <c r="I137" s="12">
        <v>0.9</v>
      </c>
      <c r="J137" s="12">
        <f t="shared" si="2"/>
        <v>84.600000000000009</v>
      </c>
    </row>
    <row r="138" spans="2:10" x14ac:dyDescent="0.2">
      <c r="B138" s="8">
        <v>6</v>
      </c>
      <c r="C138" s="9" t="str">
        <f>VLOOKUP(B138,MatrizProdutos,2,0)</f>
        <v xml:space="preserve">Condicionador </v>
      </c>
      <c r="D138" s="9" t="str">
        <f>VLOOKUP(B138,MatrizProdutos,3,0)</f>
        <v>Higiene Pessoal</v>
      </c>
      <c r="E138" s="10" t="s">
        <v>89</v>
      </c>
      <c r="F138" s="10">
        <v>12</v>
      </c>
      <c r="G138" s="9" t="str">
        <f>VLOOKUP(F138,MatrizVendedores,2,0)</f>
        <v>Patrícia</v>
      </c>
      <c r="H138" s="11">
        <v>67</v>
      </c>
      <c r="I138" s="12">
        <v>4.0999999999999996</v>
      </c>
      <c r="J138" s="12">
        <f t="shared" si="2"/>
        <v>274.7</v>
      </c>
    </row>
    <row r="139" spans="2:10" x14ac:dyDescent="0.2">
      <c r="B139" s="8">
        <v>6</v>
      </c>
      <c r="C139" s="9" t="str">
        <f>VLOOKUP(B139,MatrizProdutos,2,0)</f>
        <v xml:space="preserve">Condicionador </v>
      </c>
      <c r="D139" s="9" t="str">
        <f>VLOOKUP(B139,MatrizProdutos,3,0)</f>
        <v>Higiene Pessoal</v>
      </c>
      <c r="E139" s="10" t="s">
        <v>89</v>
      </c>
      <c r="F139" s="10">
        <v>16</v>
      </c>
      <c r="G139" s="9" t="str">
        <f>VLOOKUP(F139,MatrizVendedores,2,0)</f>
        <v>Sandra</v>
      </c>
      <c r="H139" s="11">
        <v>1</v>
      </c>
      <c r="I139" s="12">
        <v>4.0999999999999996</v>
      </c>
      <c r="J139" s="12">
        <f t="shared" si="2"/>
        <v>4.0999999999999996</v>
      </c>
    </row>
    <row r="140" spans="2:10" x14ac:dyDescent="0.2">
      <c r="B140" s="8">
        <v>17</v>
      </c>
      <c r="C140" s="9" t="str">
        <f>VLOOKUP(B140,MatrizProdutos,2,0)</f>
        <v xml:space="preserve">Gilete </v>
      </c>
      <c r="D140" s="9" t="str">
        <f>VLOOKUP(B140,MatrizProdutos,3,0)</f>
        <v>Higiene Pessoal</v>
      </c>
      <c r="E140" s="10" t="s">
        <v>89</v>
      </c>
      <c r="F140" s="10">
        <v>17</v>
      </c>
      <c r="G140" s="9" t="str">
        <f>VLOOKUP(F140,MatrizVendedores,2,0)</f>
        <v>Carla</v>
      </c>
      <c r="H140" s="11">
        <v>78</v>
      </c>
      <c r="I140" s="12">
        <v>1</v>
      </c>
      <c r="J140" s="12">
        <f t="shared" si="2"/>
        <v>78</v>
      </c>
    </row>
    <row r="141" spans="2:10" x14ac:dyDescent="0.2">
      <c r="B141" s="8">
        <v>17</v>
      </c>
      <c r="C141" s="9" t="str">
        <f>VLOOKUP(B141,MatrizProdutos,2,0)</f>
        <v xml:space="preserve">Gilete </v>
      </c>
      <c r="D141" s="9" t="str">
        <f>VLOOKUP(B141,MatrizProdutos,3,0)</f>
        <v>Higiene Pessoal</v>
      </c>
      <c r="E141" s="10" t="s">
        <v>89</v>
      </c>
      <c r="F141" s="10">
        <v>3</v>
      </c>
      <c r="G141" s="9" t="str">
        <f>VLOOKUP(F141,MatrizVendedores,2,0)</f>
        <v>Miguel</v>
      </c>
      <c r="H141" s="11">
        <v>6</v>
      </c>
      <c r="I141" s="12">
        <v>1</v>
      </c>
      <c r="J141" s="12">
        <f t="shared" si="2"/>
        <v>6</v>
      </c>
    </row>
    <row r="142" spans="2:10" x14ac:dyDescent="0.2">
      <c r="B142" s="8">
        <v>24</v>
      </c>
      <c r="C142" s="9" t="str">
        <f>VLOOKUP(B142,MatrizProdutos,2,0)</f>
        <v xml:space="preserve">Saco De Lixo ( C/ 10U ) </v>
      </c>
      <c r="D142" s="9" t="str">
        <f>VLOOKUP(B142,MatrizProdutos,3,0)</f>
        <v>Limpeza</v>
      </c>
      <c r="E142" s="10" t="s">
        <v>89</v>
      </c>
      <c r="F142" s="10">
        <v>4</v>
      </c>
      <c r="G142" s="9" t="str">
        <f>VLOOKUP(F142,MatrizVendedores,2,0)</f>
        <v>Inês</v>
      </c>
      <c r="H142" s="11">
        <v>65</v>
      </c>
      <c r="I142" s="12">
        <v>1.3</v>
      </c>
      <c r="J142" s="12">
        <f t="shared" si="2"/>
        <v>84.5</v>
      </c>
    </row>
    <row r="143" spans="2:10" x14ac:dyDescent="0.2">
      <c r="B143" s="8">
        <v>18</v>
      </c>
      <c r="C143" s="9" t="str">
        <f>VLOOKUP(B143,MatrizProdutos,2,0)</f>
        <v xml:space="preserve">Palha De Aço </v>
      </c>
      <c r="D143" s="9" t="str">
        <f>VLOOKUP(B143,MatrizProdutos,3,0)</f>
        <v>Limpeza</v>
      </c>
      <c r="E143" s="10" t="s">
        <v>89</v>
      </c>
      <c r="F143" s="10">
        <v>5</v>
      </c>
      <c r="G143" s="9" t="str">
        <f>VLOOKUP(F143,MatrizVendedores,2,0)</f>
        <v>Allan</v>
      </c>
      <c r="H143" s="11">
        <v>2</v>
      </c>
      <c r="I143" s="12">
        <v>0.4</v>
      </c>
      <c r="J143" s="12">
        <f t="shared" si="2"/>
        <v>0.8</v>
      </c>
    </row>
    <row r="144" spans="2:10" x14ac:dyDescent="0.2">
      <c r="B144" s="8">
        <v>18</v>
      </c>
      <c r="C144" s="9" t="str">
        <f>VLOOKUP(B144,MatrizProdutos,2,0)</f>
        <v xml:space="preserve">Palha De Aço </v>
      </c>
      <c r="D144" s="9" t="str">
        <f>VLOOKUP(B144,MatrizProdutos,3,0)</f>
        <v>Limpeza</v>
      </c>
      <c r="E144" s="10" t="s">
        <v>89</v>
      </c>
      <c r="F144" s="10">
        <v>6</v>
      </c>
      <c r="G144" s="9" t="str">
        <f>VLOOKUP(F144,MatrizVendedores,2,0)</f>
        <v>Camila</v>
      </c>
      <c r="H144" s="11">
        <v>31</v>
      </c>
      <c r="I144" s="12">
        <v>0.4</v>
      </c>
      <c r="J144" s="12">
        <f t="shared" si="2"/>
        <v>12.4</v>
      </c>
    </row>
    <row r="145" spans="2:10" x14ac:dyDescent="0.2">
      <c r="B145" s="8">
        <v>25</v>
      </c>
      <c r="C145" s="9" t="str">
        <f>VLOOKUP(B145,MatrizProdutos,2,0)</f>
        <v xml:space="preserve">Sapólio </v>
      </c>
      <c r="D145" s="9" t="str">
        <f>VLOOKUP(B145,MatrizProdutos,3,0)</f>
        <v>Limpeza</v>
      </c>
      <c r="E145" s="10" t="s">
        <v>89</v>
      </c>
      <c r="F145" s="10">
        <v>8</v>
      </c>
      <c r="G145" s="9" t="str">
        <f>VLOOKUP(F145,MatrizVendedores,2,0)</f>
        <v>Lilian</v>
      </c>
      <c r="H145" s="11">
        <v>250</v>
      </c>
      <c r="I145" s="12">
        <v>1.78</v>
      </c>
      <c r="J145" s="12">
        <f t="shared" si="2"/>
        <v>445</v>
      </c>
    </row>
    <row r="146" spans="2:10" x14ac:dyDescent="0.2">
      <c r="B146" s="8">
        <v>7</v>
      </c>
      <c r="C146" s="9" t="str">
        <f>VLOOKUP(B146,MatrizProdutos,2,0)</f>
        <v xml:space="preserve">Creme Dental </v>
      </c>
      <c r="D146" s="9" t="str">
        <f>VLOOKUP(B146,MatrizProdutos,3,0)</f>
        <v>Higiene Pessoal</v>
      </c>
      <c r="E146" s="10" t="s">
        <v>89</v>
      </c>
      <c r="F146" s="10">
        <v>9</v>
      </c>
      <c r="G146" s="9" t="str">
        <f>VLOOKUP(F146,MatrizVendedores,2,0)</f>
        <v>Mariana</v>
      </c>
      <c r="H146" s="11">
        <v>100</v>
      </c>
      <c r="I146" s="12">
        <v>2.5</v>
      </c>
      <c r="J146" s="12">
        <f t="shared" si="2"/>
        <v>250</v>
      </c>
    </row>
    <row r="147" spans="2:10" x14ac:dyDescent="0.2">
      <c r="B147" s="8">
        <v>20</v>
      </c>
      <c r="C147" s="9" t="str">
        <f>VLOOKUP(B147,MatrizProdutos,2,0)</f>
        <v xml:space="preserve">Pente </v>
      </c>
      <c r="D147" s="9" t="str">
        <f>VLOOKUP(B147,MatrizProdutos,3,0)</f>
        <v>Higiene Pessoal</v>
      </c>
      <c r="E147" s="10" t="s">
        <v>89</v>
      </c>
      <c r="F147" s="10">
        <v>10</v>
      </c>
      <c r="G147" s="9" t="str">
        <f>VLOOKUP(F147,MatrizVendedores,2,0)</f>
        <v>Miguel</v>
      </c>
      <c r="H147" s="11">
        <v>8</v>
      </c>
      <c r="I147" s="12">
        <v>0.81</v>
      </c>
      <c r="J147" s="12">
        <f t="shared" si="2"/>
        <v>6.48</v>
      </c>
    </row>
    <row r="148" spans="2:10" x14ac:dyDescent="0.2">
      <c r="B148" s="8">
        <v>20</v>
      </c>
      <c r="C148" s="9" t="str">
        <f>VLOOKUP(B148,MatrizProdutos,2,0)</f>
        <v xml:space="preserve">Pente </v>
      </c>
      <c r="D148" s="9" t="str">
        <f>VLOOKUP(B148,MatrizProdutos,3,0)</f>
        <v>Higiene Pessoal</v>
      </c>
      <c r="E148" s="10" t="s">
        <v>89</v>
      </c>
      <c r="F148" s="10">
        <v>12</v>
      </c>
      <c r="G148" s="9" t="str">
        <f>VLOOKUP(F148,MatrizVendedores,2,0)</f>
        <v>Patrícia</v>
      </c>
      <c r="H148" s="11">
        <v>8</v>
      </c>
      <c r="I148" s="12">
        <v>0.81</v>
      </c>
      <c r="J148" s="12">
        <f t="shared" si="2"/>
        <v>6.48</v>
      </c>
    </row>
    <row r="149" spans="2:10" x14ac:dyDescent="0.2">
      <c r="B149" s="8">
        <v>19</v>
      </c>
      <c r="C149" s="9" t="str">
        <f>VLOOKUP(B149,MatrizProdutos,2,0)</f>
        <v xml:space="preserve">Pasta De Dente </v>
      </c>
      <c r="D149" s="9" t="str">
        <f>VLOOKUP(B149,MatrizProdutos,3,0)</f>
        <v>Higiene Pessoal</v>
      </c>
      <c r="E149" s="10" t="s">
        <v>89</v>
      </c>
      <c r="F149" s="10">
        <v>2</v>
      </c>
      <c r="G149" s="9" t="str">
        <f>VLOOKUP(F149,MatrizVendedores,2,0)</f>
        <v>Nelson</v>
      </c>
      <c r="H149" s="11">
        <v>97</v>
      </c>
      <c r="I149" s="12">
        <v>1.27</v>
      </c>
      <c r="J149" s="12">
        <f t="shared" si="2"/>
        <v>123.19</v>
      </c>
    </row>
    <row r="150" spans="2:10" x14ac:dyDescent="0.2">
      <c r="B150" s="8">
        <v>19</v>
      </c>
      <c r="C150" s="9" t="str">
        <f>VLOOKUP(B150,MatrizProdutos,2,0)</f>
        <v xml:space="preserve">Pasta De Dente </v>
      </c>
      <c r="D150" s="9" t="str">
        <f>VLOOKUP(B150,MatrizProdutos,3,0)</f>
        <v>Higiene Pessoal</v>
      </c>
      <c r="E150" s="10" t="s">
        <v>89</v>
      </c>
      <c r="F150" s="10">
        <v>2</v>
      </c>
      <c r="G150" s="9" t="str">
        <f>VLOOKUP(F150,MatrizVendedores,2,0)</f>
        <v>Nelson</v>
      </c>
      <c r="H150" s="11">
        <v>2</v>
      </c>
      <c r="I150" s="12">
        <v>1.27</v>
      </c>
      <c r="J150" s="12">
        <f t="shared" si="2"/>
        <v>2.54</v>
      </c>
    </row>
    <row r="151" spans="2:10" x14ac:dyDescent="0.2">
      <c r="B151" s="8">
        <v>4</v>
      </c>
      <c r="C151" s="9" t="str">
        <f>VLOOKUP(B151,MatrizProdutos,2,0)</f>
        <v xml:space="preserve">Bucha De Lavar Louça </v>
      </c>
      <c r="D151" s="9" t="str">
        <f>VLOOKUP(B151,MatrizProdutos,3,0)</f>
        <v>Limpeza</v>
      </c>
      <c r="E151" s="10" t="s">
        <v>89</v>
      </c>
      <c r="F151" s="10">
        <v>3</v>
      </c>
      <c r="G151" s="9" t="str">
        <f>VLOOKUP(F151,MatrizVendedores,2,0)</f>
        <v>Miguel</v>
      </c>
      <c r="H151" s="11">
        <v>15</v>
      </c>
      <c r="I151" s="12">
        <v>0.39</v>
      </c>
      <c r="J151" s="12">
        <f t="shared" si="2"/>
        <v>5.8500000000000005</v>
      </c>
    </row>
    <row r="152" spans="2:10" x14ac:dyDescent="0.2">
      <c r="B152" s="8">
        <v>4</v>
      </c>
      <c r="C152" s="9" t="str">
        <f>VLOOKUP(B152,MatrizProdutos,2,0)</f>
        <v xml:space="preserve">Bucha De Lavar Louça </v>
      </c>
      <c r="D152" s="9" t="str">
        <f>VLOOKUP(B152,MatrizProdutos,3,0)</f>
        <v>Limpeza</v>
      </c>
      <c r="E152" s="10" t="s">
        <v>89</v>
      </c>
      <c r="F152" s="10">
        <v>5</v>
      </c>
      <c r="G152" s="9" t="str">
        <f>VLOOKUP(F152,MatrizVendedores,2,0)</f>
        <v>Allan</v>
      </c>
      <c r="H152" s="11">
        <v>1</v>
      </c>
      <c r="I152" s="12">
        <v>0.39</v>
      </c>
      <c r="J152" s="12">
        <f t="shared" si="2"/>
        <v>0.39</v>
      </c>
    </row>
    <row r="153" spans="2:10" x14ac:dyDescent="0.2">
      <c r="B153" s="8">
        <v>21</v>
      </c>
      <c r="C153" s="9" t="str">
        <f>VLOOKUP(B153,MatrizProdutos,2,0)</f>
        <v xml:space="preserve">Sabão </v>
      </c>
      <c r="D153" s="9" t="str">
        <f>VLOOKUP(B153,MatrizProdutos,3,0)</f>
        <v>Limpeza</v>
      </c>
      <c r="E153" s="10" t="s">
        <v>89</v>
      </c>
      <c r="F153" s="10">
        <v>13</v>
      </c>
      <c r="G153" s="9" t="str">
        <f>VLOOKUP(F153,MatrizVendedores,2,0)</f>
        <v>Pedro</v>
      </c>
      <c r="H153" s="11">
        <v>2</v>
      </c>
      <c r="I153" s="12">
        <v>0.2</v>
      </c>
      <c r="J153" s="12">
        <f t="shared" si="2"/>
        <v>0.4</v>
      </c>
    </row>
    <row r="154" spans="2:10" x14ac:dyDescent="0.2">
      <c r="B154" s="8">
        <v>21</v>
      </c>
      <c r="C154" s="9" t="str">
        <f>VLOOKUP(B154,MatrizProdutos,2,0)</f>
        <v xml:space="preserve">Sabão </v>
      </c>
      <c r="D154" s="9" t="str">
        <f>VLOOKUP(B154,MatrizProdutos,3,0)</f>
        <v>Limpeza</v>
      </c>
      <c r="E154" s="10" t="s">
        <v>89</v>
      </c>
      <c r="F154" s="10">
        <v>17</v>
      </c>
      <c r="G154" s="9" t="str">
        <f>VLOOKUP(F154,MatrizVendedores,2,0)</f>
        <v>Carla</v>
      </c>
      <c r="H154" s="11">
        <v>5</v>
      </c>
      <c r="I154" s="12">
        <v>0.2</v>
      </c>
      <c r="J154" s="12">
        <f t="shared" si="2"/>
        <v>1</v>
      </c>
    </row>
    <row r="155" spans="2:10" x14ac:dyDescent="0.2">
      <c r="B155" s="8">
        <v>8</v>
      </c>
      <c r="C155" s="9" t="str">
        <f>VLOOKUP(B155,MatrizProdutos,2,0)</f>
        <v xml:space="preserve">Creme Hidratante </v>
      </c>
      <c r="D155" s="9" t="str">
        <f>VLOOKUP(B155,MatrizProdutos,3,0)</f>
        <v>Higiene Pessoal</v>
      </c>
      <c r="E155" s="10" t="s">
        <v>89</v>
      </c>
      <c r="F155" s="10">
        <v>18</v>
      </c>
      <c r="G155" s="9" t="str">
        <f>VLOOKUP(F155,MatrizVendedores,2,0)</f>
        <v>Cristina</v>
      </c>
      <c r="H155" s="11">
        <v>78</v>
      </c>
      <c r="I155" s="12">
        <v>4.2</v>
      </c>
      <c r="J155" s="12">
        <f t="shared" si="2"/>
        <v>327.60000000000002</v>
      </c>
    </row>
    <row r="156" spans="2:10" x14ac:dyDescent="0.2">
      <c r="B156" s="8">
        <v>8</v>
      </c>
      <c r="C156" s="9" t="str">
        <f>VLOOKUP(B156,MatrizProdutos,2,0)</f>
        <v xml:space="preserve">Creme Hidratante </v>
      </c>
      <c r="D156" s="9" t="str">
        <f>VLOOKUP(B156,MatrizProdutos,3,0)</f>
        <v>Higiene Pessoal</v>
      </c>
      <c r="E156" s="10" t="s">
        <v>89</v>
      </c>
      <c r="F156" s="10">
        <v>20</v>
      </c>
      <c r="G156" s="9" t="str">
        <f>VLOOKUP(F156,MatrizVendedores,2,0)</f>
        <v>Geraldo</v>
      </c>
      <c r="H156" s="11">
        <v>23</v>
      </c>
      <c r="I156" s="12">
        <v>4.2</v>
      </c>
      <c r="J156" s="12">
        <f t="shared" si="2"/>
        <v>96.600000000000009</v>
      </c>
    </row>
    <row r="157" spans="2:10" x14ac:dyDescent="0.2">
      <c r="B157" s="8">
        <v>9</v>
      </c>
      <c r="C157" s="9" t="str">
        <f>VLOOKUP(B157,MatrizProdutos,2,0)</f>
        <v xml:space="preserve">Desinfetante </v>
      </c>
      <c r="D157" s="9" t="str">
        <f>VLOOKUP(B157,MatrizProdutos,3,0)</f>
        <v>Limpeza</v>
      </c>
      <c r="E157" s="10" t="s">
        <v>89</v>
      </c>
      <c r="F157" s="10">
        <v>20</v>
      </c>
      <c r="G157" s="9" t="str">
        <f>VLOOKUP(F157,MatrizVendedores,2,0)</f>
        <v>Geraldo</v>
      </c>
      <c r="H157" s="11">
        <v>2</v>
      </c>
      <c r="I157" s="12">
        <v>1.05</v>
      </c>
      <c r="J157" s="12">
        <f t="shared" si="2"/>
        <v>2.1</v>
      </c>
    </row>
    <row r="158" spans="2:10" x14ac:dyDescent="0.2">
      <c r="B158" s="8">
        <v>9</v>
      </c>
      <c r="C158" s="9" t="str">
        <f>VLOOKUP(B158,MatrizProdutos,2,0)</f>
        <v xml:space="preserve">Desinfetante </v>
      </c>
      <c r="D158" s="9" t="str">
        <f>VLOOKUP(B158,MatrizProdutos,3,0)</f>
        <v>Limpeza</v>
      </c>
      <c r="E158" s="10" t="s">
        <v>89</v>
      </c>
      <c r="F158" s="10">
        <v>21</v>
      </c>
      <c r="G158" s="9" t="str">
        <f>VLOOKUP(F158,MatrizVendedores,2,0)</f>
        <v>Karen</v>
      </c>
      <c r="H158" s="11">
        <v>1</v>
      </c>
      <c r="I158" s="12">
        <v>1.05</v>
      </c>
      <c r="J158" s="12">
        <f t="shared" si="2"/>
        <v>1.05</v>
      </c>
    </row>
    <row r="159" spans="2:10" x14ac:dyDescent="0.2">
      <c r="B159" s="8">
        <v>26</v>
      </c>
      <c r="C159" s="9" t="str">
        <f>VLOOKUP(B159,MatrizProdutos,2,0)</f>
        <v xml:space="preserve">Shampoo </v>
      </c>
      <c r="D159" s="9" t="str">
        <f>VLOOKUP(B159,MatrizProdutos,3,0)</f>
        <v>Higiene Pessoal</v>
      </c>
      <c r="E159" s="10" t="s">
        <v>89</v>
      </c>
      <c r="F159" s="10">
        <v>21</v>
      </c>
      <c r="G159" s="9" t="str">
        <f>VLOOKUP(F159,MatrizVendedores,2,0)</f>
        <v>Karen</v>
      </c>
      <c r="H159" s="11">
        <v>6</v>
      </c>
      <c r="I159" s="12">
        <v>3.9</v>
      </c>
      <c r="J159" s="12">
        <f t="shared" si="2"/>
        <v>23.4</v>
      </c>
    </row>
    <row r="160" spans="2:10" x14ac:dyDescent="0.2">
      <c r="B160" s="8">
        <v>2</v>
      </c>
      <c r="C160" s="9" t="str">
        <f>VLOOKUP(B160,MatrizProdutos,2,0)</f>
        <v xml:space="preserve">Balde </v>
      </c>
      <c r="D160" s="9" t="str">
        <f>VLOOKUP(B160,MatrizProdutos,3,0)</f>
        <v>Limpeza</v>
      </c>
      <c r="E160" s="10" t="s">
        <v>89</v>
      </c>
      <c r="F160" s="10">
        <v>10</v>
      </c>
      <c r="G160" s="9" t="str">
        <f>VLOOKUP(F160,MatrizVendedores,2,0)</f>
        <v>Miguel</v>
      </c>
      <c r="H160" s="11">
        <v>2</v>
      </c>
      <c r="I160" s="12">
        <v>2.3199999999999998</v>
      </c>
      <c r="J160" s="12">
        <f t="shared" si="2"/>
        <v>4.6399999999999997</v>
      </c>
    </row>
    <row r="161" spans="2:10" x14ac:dyDescent="0.2">
      <c r="B161" s="8">
        <v>11</v>
      </c>
      <c r="C161" s="9" t="str">
        <f>VLOOKUP(B161,MatrizProdutos,2,0)</f>
        <v xml:space="preserve">Enxaguatório Bucal </v>
      </c>
      <c r="D161" s="9" t="str">
        <f>VLOOKUP(B161,MatrizProdutos,3,0)</f>
        <v>Higiene Pessoal</v>
      </c>
      <c r="E161" s="10" t="s">
        <v>89</v>
      </c>
      <c r="F161" s="10">
        <v>19</v>
      </c>
      <c r="G161" s="9" t="str">
        <f>VLOOKUP(F161,MatrizVendedores,2,0)</f>
        <v>Hamilton</v>
      </c>
      <c r="H161" s="11">
        <v>56</v>
      </c>
      <c r="I161" s="12">
        <v>6.51</v>
      </c>
      <c r="J161" s="12">
        <f t="shared" si="2"/>
        <v>364.56</v>
      </c>
    </row>
    <row r="162" spans="2:10" x14ac:dyDescent="0.2">
      <c r="B162" s="8">
        <v>11</v>
      </c>
      <c r="C162" s="9" t="str">
        <f>VLOOKUP(B162,MatrizProdutos,2,0)</f>
        <v xml:space="preserve">Enxaguatório Bucal </v>
      </c>
      <c r="D162" s="9" t="str">
        <f>VLOOKUP(B162,MatrizProdutos,3,0)</f>
        <v>Higiene Pessoal</v>
      </c>
      <c r="E162" s="10" t="s">
        <v>89</v>
      </c>
      <c r="F162" s="10">
        <v>18</v>
      </c>
      <c r="G162" s="9" t="str">
        <f>VLOOKUP(F162,MatrizVendedores,2,0)</f>
        <v>Cristina</v>
      </c>
      <c r="H162" s="11">
        <v>8</v>
      </c>
      <c r="I162" s="12">
        <v>6.51</v>
      </c>
      <c r="J162" s="12">
        <f t="shared" si="2"/>
        <v>52.08</v>
      </c>
    </row>
    <row r="163" spans="2:10" x14ac:dyDescent="0.2">
      <c r="B163" s="8">
        <v>12</v>
      </c>
      <c r="C163" s="9" t="str">
        <f>VLOOKUP(B163,MatrizProdutos,2,0)</f>
        <v xml:space="preserve">Escova De Cabelo </v>
      </c>
      <c r="D163" s="9" t="str">
        <f>VLOOKUP(B163,MatrizProdutos,3,0)</f>
        <v>Higiene Pessoal</v>
      </c>
      <c r="E163" s="10" t="s">
        <v>89</v>
      </c>
      <c r="F163" s="10">
        <v>5</v>
      </c>
      <c r="G163" s="9" t="str">
        <f>VLOOKUP(F163,MatrizVendedores,2,0)</f>
        <v>Allan</v>
      </c>
      <c r="H163" s="11">
        <v>2</v>
      </c>
      <c r="I163" s="12">
        <v>4.22</v>
      </c>
      <c r="J163" s="12">
        <f t="shared" si="2"/>
        <v>8.44</v>
      </c>
    </row>
    <row r="164" spans="2:10" x14ac:dyDescent="0.2">
      <c r="B164" s="8">
        <v>12</v>
      </c>
      <c r="C164" s="9" t="str">
        <f>VLOOKUP(B164,MatrizProdutos,2,0)</f>
        <v xml:space="preserve">Escova De Cabelo </v>
      </c>
      <c r="D164" s="9" t="str">
        <f>VLOOKUP(B164,MatrizProdutos,3,0)</f>
        <v>Higiene Pessoal</v>
      </c>
      <c r="E164" s="10" t="s">
        <v>89</v>
      </c>
      <c r="F164" s="10">
        <v>7</v>
      </c>
      <c r="G164" s="9" t="str">
        <f>VLOOKUP(F164,MatrizVendedores,2,0)</f>
        <v>Emerson</v>
      </c>
      <c r="H164" s="11">
        <v>5</v>
      </c>
      <c r="I164" s="12">
        <v>4.22</v>
      </c>
      <c r="J164" s="12">
        <f t="shared" si="2"/>
        <v>21.099999999999998</v>
      </c>
    </row>
    <row r="165" spans="2:10" x14ac:dyDescent="0.2">
      <c r="B165" s="8">
        <v>13</v>
      </c>
      <c r="C165" s="9" t="str">
        <f>VLOOKUP(B165,MatrizProdutos,2,0)</f>
        <v xml:space="preserve">Escova De Dente </v>
      </c>
      <c r="D165" s="9" t="str">
        <f>VLOOKUP(B165,MatrizProdutos,3,0)</f>
        <v>Higiene Pessoal</v>
      </c>
      <c r="E165" s="10" t="s">
        <v>89</v>
      </c>
      <c r="F165" s="10">
        <v>9</v>
      </c>
      <c r="G165" s="9" t="str">
        <f>VLOOKUP(F165,MatrizVendedores,2,0)</f>
        <v>Mariana</v>
      </c>
      <c r="H165" s="11">
        <v>2</v>
      </c>
      <c r="I165" s="12">
        <v>3.5</v>
      </c>
      <c r="J165" s="12">
        <f t="shared" si="2"/>
        <v>7</v>
      </c>
    </row>
    <row r="166" spans="2:10" x14ac:dyDescent="0.2">
      <c r="B166" s="8">
        <v>13</v>
      </c>
      <c r="C166" s="9" t="str">
        <f>VLOOKUP(B166,MatrizProdutos,2,0)</f>
        <v xml:space="preserve">Escova De Dente </v>
      </c>
      <c r="D166" s="9" t="str">
        <f>VLOOKUP(B166,MatrizProdutos,3,0)</f>
        <v>Higiene Pessoal</v>
      </c>
      <c r="E166" s="10" t="s">
        <v>89</v>
      </c>
      <c r="F166" s="10">
        <v>10</v>
      </c>
      <c r="G166" s="9" t="str">
        <f>VLOOKUP(F166,MatrizVendedores,2,0)</f>
        <v>Miguel</v>
      </c>
      <c r="H166" s="11">
        <v>10</v>
      </c>
      <c r="I166" s="12">
        <v>3.5</v>
      </c>
      <c r="J166" s="12">
        <f t="shared" si="2"/>
        <v>35</v>
      </c>
    </row>
    <row r="167" spans="2:10" x14ac:dyDescent="0.2">
      <c r="B167" s="8">
        <v>14</v>
      </c>
      <c r="C167" s="9" t="str">
        <f>VLOOKUP(B167,MatrizProdutos,2,0)</f>
        <v xml:space="preserve">Espuma De Barbear </v>
      </c>
      <c r="D167" s="9" t="str">
        <f>VLOOKUP(B167,MatrizProdutos,3,0)</f>
        <v>Higiene Pessoal</v>
      </c>
      <c r="E167" s="10" t="s">
        <v>89</v>
      </c>
      <c r="F167" s="10">
        <v>11</v>
      </c>
      <c r="G167" s="9" t="str">
        <f>VLOOKUP(F167,MatrizVendedores,2,0)</f>
        <v>Nicole</v>
      </c>
      <c r="H167" s="11">
        <v>21</v>
      </c>
      <c r="I167" s="12">
        <v>5.3</v>
      </c>
      <c r="J167" s="12">
        <f t="shared" si="2"/>
        <v>111.3</v>
      </c>
    </row>
    <row r="168" spans="2:10" x14ac:dyDescent="0.2">
      <c r="B168" s="8">
        <v>14</v>
      </c>
      <c r="C168" s="9" t="str">
        <f>VLOOKUP(B168,MatrizProdutos,2,0)</f>
        <v xml:space="preserve">Espuma De Barbear </v>
      </c>
      <c r="D168" s="9" t="str">
        <f>VLOOKUP(B168,MatrizProdutos,3,0)</f>
        <v>Higiene Pessoal</v>
      </c>
      <c r="E168" s="10" t="s">
        <v>89</v>
      </c>
      <c r="F168" s="10">
        <v>12</v>
      </c>
      <c r="G168" s="9" t="str">
        <f>VLOOKUP(F168,MatrizVendedores,2,0)</f>
        <v>Patrícia</v>
      </c>
      <c r="H168" s="11">
        <v>29</v>
      </c>
      <c r="I168" s="12">
        <v>5.3</v>
      </c>
      <c r="J168" s="12">
        <f t="shared" si="2"/>
        <v>153.69999999999999</v>
      </c>
    </row>
    <row r="169" spans="2:10" x14ac:dyDescent="0.2">
      <c r="B169" s="8">
        <v>23</v>
      </c>
      <c r="C169" s="9" t="str">
        <f>VLOOKUP(B169,MatrizProdutos,2,0)</f>
        <v xml:space="preserve">Sabonete </v>
      </c>
      <c r="D169" s="9" t="str">
        <f>VLOOKUP(B169,MatrizProdutos,3,0)</f>
        <v>Higiene Pessoal</v>
      </c>
      <c r="E169" s="10" t="s">
        <v>89</v>
      </c>
      <c r="F169" s="10">
        <v>15</v>
      </c>
      <c r="G169" s="9" t="str">
        <f>VLOOKUP(F169,MatrizVendedores,2,0)</f>
        <v>Tatiana</v>
      </c>
      <c r="H169" s="11">
        <v>55</v>
      </c>
      <c r="I169" s="12">
        <v>0.48</v>
      </c>
      <c r="J169" s="12">
        <f t="shared" si="2"/>
        <v>26.4</v>
      </c>
    </row>
    <row r="170" spans="2:10" x14ac:dyDescent="0.2">
      <c r="B170" s="8">
        <v>16</v>
      </c>
      <c r="C170" s="9" t="str">
        <f>VLOOKUP(B170,MatrizProdutos,2,0)</f>
        <v xml:space="preserve">Gel Fixador </v>
      </c>
      <c r="D170" s="9" t="str">
        <f>VLOOKUP(B170,MatrizProdutos,3,0)</f>
        <v>Higiene Pessoal</v>
      </c>
      <c r="E170" s="10" t="s">
        <v>89</v>
      </c>
      <c r="F170" s="10">
        <v>17</v>
      </c>
      <c r="G170" s="9" t="str">
        <f>VLOOKUP(F170,MatrizVendedores,2,0)</f>
        <v>Carla</v>
      </c>
      <c r="H170" s="11">
        <v>29</v>
      </c>
      <c r="I170" s="12">
        <v>6</v>
      </c>
      <c r="J170" s="12">
        <f t="shared" si="2"/>
        <v>174</v>
      </c>
    </row>
    <row r="171" spans="2:10" x14ac:dyDescent="0.2">
      <c r="B171" s="8">
        <v>16</v>
      </c>
      <c r="C171" s="9" t="str">
        <f>VLOOKUP(B171,MatrizProdutos,2,0)</f>
        <v xml:space="preserve">Gel Fixador </v>
      </c>
      <c r="D171" s="9" t="str">
        <f>VLOOKUP(B171,MatrizProdutos,3,0)</f>
        <v>Higiene Pessoal</v>
      </c>
      <c r="E171" s="10" t="s">
        <v>89</v>
      </c>
      <c r="F171" s="10">
        <v>12</v>
      </c>
      <c r="G171" s="9" t="str">
        <f>VLOOKUP(F171,MatrizVendedores,2,0)</f>
        <v>Patrícia</v>
      </c>
      <c r="H171" s="11">
        <v>2</v>
      </c>
      <c r="I171" s="12">
        <v>6</v>
      </c>
      <c r="J171" s="12">
        <f t="shared" si="2"/>
        <v>12</v>
      </c>
    </row>
    <row r="172" spans="2:10" x14ac:dyDescent="0.2">
      <c r="B172" s="8">
        <v>15</v>
      </c>
      <c r="C172" s="9" t="str">
        <f>VLOOKUP(B172,MatrizProdutos,2,0)</f>
        <v xml:space="preserve">Fio Dental </v>
      </c>
      <c r="D172" s="9" t="str">
        <f>VLOOKUP(B172,MatrizProdutos,3,0)</f>
        <v>Higiene Pessoal</v>
      </c>
      <c r="E172" s="10" t="s">
        <v>89</v>
      </c>
      <c r="F172" s="10">
        <v>16</v>
      </c>
      <c r="G172" s="9" t="str">
        <f>VLOOKUP(F172,MatrizVendedores,2,0)</f>
        <v>Sandra</v>
      </c>
      <c r="H172" s="11">
        <v>5</v>
      </c>
      <c r="I172" s="12">
        <v>2.08</v>
      </c>
      <c r="J172" s="12">
        <f t="shared" si="2"/>
        <v>10.4</v>
      </c>
    </row>
    <row r="173" spans="2:10" x14ac:dyDescent="0.2">
      <c r="B173" s="8">
        <v>15</v>
      </c>
      <c r="C173" s="9" t="str">
        <f>VLOOKUP(B173,MatrizProdutos,2,0)</f>
        <v xml:space="preserve">Fio Dental </v>
      </c>
      <c r="D173" s="9" t="str">
        <f>VLOOKUP(B173,MatrizProdutos,3,0)</f>
        <v>Higiene Pessoal</v>
      </c>
      <c r="E173" s="10" t="s">
        <v>89</v>
      </c>
      <c r="F173" s="10">
        <v>17</v>
      </c>
      <c r="G173" s="9" t="str">
        <f>VLOOKUP(F173,MatrizVendedores,2,0)</f>
        <v>Carla</v>
      </c>
      <c r="H173" s="11">
        <v>2</v>
      </c>
      <c r="I173" s="12">
        <v>2.08</v>
      </c>
      <c r="J173" s="12">
        <f t="shared" si="2"/>
        <v>4.16</v>
      </c>
    </row>
    <row r="174" spans="2:10" x14ac:dyDescent="0.2">
      <c r="B174" s="8">
        <v>1</v>
      </c>
      <c r="C174" s="9" t="str">
        <f>VLOOKUP(B174,MatrizProdutos,2,0)</f>
        <v xml:space="preserve">Amaciante </v>
      </c>
      <c r="D174" s="9" t="str">
        <f>VLOOKUP(B174,MatrizProdutos,3,0)</f>
        <v>Limpeza</v>
      </c>
      <c r="E174" s="10" t="s">
        <v>90</v>
      </c>
      <c r="F174" s="10">
        <v>18</v>
      </c>
      <c r="G174" s="9" t="str">
        <f>VLOOKUP(F174,MatrizVendedores,2,0)</f>
        <v>Cristina</v>
      </c>
      <c r="H174" s="11">
        <v>5</v>
      </c>
      <c r="I174" s="12">
        <v>0.98</v>
      </c>
      <c r="J174" s="12">
        <f t="shared" si="2"/>
        <v>4.9000000000000004</v>
      </c>
    </row>
    <row r="175" spans="2:10" x14ac:dyDescent="0.2">
      <c r="B175" s="8">
        <v>1</v>
      </c>
      <c r="C175" s="9" t="str">
        <f>VLOOKUP(B175,MatrizProdutos,2,0)</f>
        <v xml:space="preserve">Amaciante </v>
      </c>
      <c r="D175" s="9" t="str">
        <f>VLOOKUP(B175,MatrizProdutos,3,0)</f>
        <v>Limpeza</v>
      </c>
      <c r="E175" s="10" t="s">
        <v>90</v>
      </c>
      <c r="F175" s="10">
        <v>21</v>
      </c>
      <c r="G175" s="9" t="str">
        <f>VLOOKUP(F175,MatrizVendedores,2,0)</f>
        <v>Karen</v>
      </c>
      <c r="H175" s="11">
        <v>10</v>
      </c>
      <c r="I175" s="12">
        <v>0.98</v>
      </c>
      <c r="J175" s="12">
        <f t="shared" si="2"/>
        <v>9.8000000000000007</v>
      </c>
    </row>
    <row r="176" spans="2:10" x14ac:dyDescent="0.2">
      <c r="B176" s="8">
        <v>3</v>
      </c>
      <c r="C176" s="9" t="str">
        <f>VLOOKUP(B176,MatrizProdutos,2,0)</f>
        <v xml:space="preserve">Band-Aid </v>
      </c>
      <c r="D176" s="9" t="str">
        <f>VLOOKUP(B176,MatrizProdutos,3,0)</f>
        <v>Higiene Pessoal</v>
      </c>
      <c r="E176" s="10" t="s">
        <v>90</v>
      </c>
      <c r="F176" s="10">
        <v>21</v>
      </c>
      <c r="G176" s="9" t="str">
        <f>VLOOKUP(F176,MatrizVendedores,2,0)</f>
        <v>Karen</v>
      </c>
      <c r="H176" s="11">
        <v>5</v>
      </c>
      <c r="I176" s="12">
        <v>4.8499999999999996</v>
      </c>
      <c r="J176" s="12">
        <f t="shared" si="2"/>
        <v>24.25</v>
      </c>
    </row>
    <row r="177" spans="2:10" x14ac:dyDescent="0.2">
      <c r="B177" s="8">
        <v>10</v>
      </c>
      <c r="C177" s="9" t="str">
        <f>VLOOKUP(B177,MatrizProdutos,2,0)</f>
        <v xml:space="preserve">Detergente </v>
      </c>
      <c r="D177" s="9" t="str">
        <f>VLOOKUP(B177,MatrizProdutos,3,0)</f>
        <v>Limpeza</v>
      </c>
      <c r="E177" s="10" t="s">
        <v>90</v>
      </c>
      <c r="F177" s="10">
        <v>10</v>
      </c>
      <c r="G177" s="9" t="str">
        <f>VLOOKUP(F177,MatrizVendedores,2,0)</f>
        <v>Miguel</v>
      </c>
      <c r="H177" s="11">
        <v>9</v>
      </c>
      <c r="I177" s="12">
        <v>1</v>
      </c>
      <c r="J177" s="12">
        <f t="shared" si="2"/>
        <v>9</v>
      </c>
    </row>
    <row r="178" spans="2:10" x14ac:dyDescent="0.2">
      <c r="B178" s="8">
        <v>10</v>
      </c>
      <c r="C178" s="9" t="str">
        <f>VLOOKUP(B178,MatrizProdutos,2,0)</f>
        <v xml:space="preserve">Detergente </v>
      </c>
      <c r="D178" s="9" t="str">
        <f>VLOOKUP(B178,MatrizProdutos,3,0)</f>
        <v>Limpeza</v>
      </c>
      <c r="E178" s="10" t="s">
        <v>90</v>
      </c>
      <c r="F178" s="10">
        <v>20</v>
      </c>
      <c r="G178" s="9" t="str">
        <f>VLOOKUP(F178,MatrizVendedores,2,0)</f>
        <v>Geraldo</v>
      </c>
      <c r="H178" s="11">
        <v>8</v>
      </c>
      <c r="I178" s="12">
        <v>1</v>
      </c>
      <c r="J178" s="12">
        <f t="shared" si="2"/>
        <v>8</v>
      </c>
    </row>
  </sheetData>
  <dataConsolidate/>
  <customSheetViews>
    <customSheetView guid="{B713667F-6049-11D7-ABEF-AF614200DC6C}" showGridLines="0" printArea="1" showRuler="0">
      <selection sqref="A1:H1"/>
      <pageMargins left="1.1811023622047245" right="0.98425196850393704" top="1.1811023622047245" bottom="0.98425196850393704" header="0.51181102362204722" footer="0.51181102362204722"/>
      <pageSetup paperSize="9" orientation="portrait" horizontalDpi="720" verticalDpi="720" r:id="rId1"/>
      <headerFooter alignWithMargins="0"/>
    </customSheetView>
  </customSheetViews>
  <mergeCells count="1">
    <mergeCell ref="B2:J2"/>
  </mergeCells>
  <phoneticPr fontId="0" type="noConversion"/>
  <printOptions gridLinesSet="0"/>
  <pageMargins left="1.1811023622047245" right="0.98425196850393704" top="1.1811023622047245" bottom="0.98425196850393704" header="0.51181102362204722" footer="0.51181102362204722"/>
  <pageSetup paperSize="9" orientation="portrait" horizontalDpi="720" verticalDpi="72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149"/>
  <sheetViews>
    <sheetView showGridLines="0" topLeftCell="A23" zoomScaleNormal="100" workbookViewId="0">
      <selection activeCell="G62" sqref="G62"/>
    </sheetView>
  </sheetViews>
  <sheetFormatPr defaultRowHeight="12.75" x14ac:dyDescent="0.2"/>
  <cols>
    <col min="1" max="1" width="0.5703125" style="1" customWidth="1"/>
    <col min="2" max="2" width="9.5703125" style="1" bestFit="1" customWidth="1"/>
    <col min="3" max="3" width="41.140625" style="1" bestFit="1" customWidth="1"/>
    <col min="4" max="4" width="12.85546875" style="1" bestFit="1" customWidth="1"/>
    <col min="5" max="5" width="7.5703125" style="1" bestFit="1" customWidth="1"/>
    <col min="6" max="6" width="5.140625" style="1" customWidth="1"/>
    <col min="7" max="7" width="41.140625" style="1" bestFit="1" customWidth="1"/>
    <col min="8" max="8" width="12.85546875" style="1" bestFit="1" customWidth="1"/>
    <col min="9" max="9" width="7.5703125" style="1" bestFit="1" customWidth="1"/>
    <col min="10" max="16384" width="9.140625" style="1"/>
  </cols>
  <sheetData>
    <row r="1" spans="2:9" ht="21" x14ac:dyDescent="0.35">
      <c r="B1" s="62" t="s">
        <v>91</v>
      </c>
      <c r="C1" s="62"/>
      <c r="D1" s="62"/>
      <c r="E1" s="62"/>
      <c r="G1" s="62" t="s">
        <v>208</v>
      </c>
      <c r="H1" s="62"/>
      <c r="I1" s="62"/>
    </row>
    <row r="3" spans="2:9" ht="25.5" x14ac:dyDescent="0.2">
      <c r="B3" s="38" t="s">
        <v>92</v>
      </c>
      <c r="C3" s="38" t="s">
        <v>28</v>
      </c>
      <c r="D3" s="38" t="s">
        <v>93</v>
      </c>
      <c r="E3" s="38" t="s">
        <v>94</v>
      </c>
      <c r="G3" s="13" t="s">
        <v>28</v>
      </c>
      <c r="H3" s="13" t="s">
        <v>93</v>
      </c>
      <c r="I3" s="13" t="s">
        <v>94</v>
      </c>
    </row>
    <row r="4" spans="2:9" x14ac:dyDescent="0.2">
      <c r="B4" s="14">
        <v>2047545</v>
      </c>
      <c r="C4" s="4" t="s">
        <v>95</v>
      </c>
      <c r="D4" s="15" t="str">
        <f>VLOOKUP(C4,MatrizClientes,2,0)</f>
        <v>Belo Horizonte</v>
      </c>
      <c r="E4" s="16" t="str">
        <f>VLOOKUP(C4,MatrizClientes,3,0)</f>
        <v>MG</v>
      </c>
      <c r="G4" s="4" t="s">
        <v>96</v>
      </c>
      <c r="H4" s="4" t="s">
        <v>7</v>
      </c>
      <c r="I4" s="3" t="s">
        <v>97</v>
      </c>
    </row>
    <row r="5" spans="2:9" x14ac:dyDescent="0.2">
      <c r="B5" s="14">
        <v>2047547</v>
      </c>
      <c r="C5" s="4" t="s">
        <v>99</v>
      </c>
      <c r="D5" s="15" t="str">
        <f>VLOOKUP(C5,MatrizClientes,2,0)</f>
        <v>Rio de Janeiro</v>
      </c>
      <c r="E5" s="16" t="str">
        <f>VLOOKUP(C5,MatrizClientes,3,0)</f>
        <v>RJ</v>
      </c>
      <c r="G5" s="4" t="s">
        <v>100</v>
      </c>
      <c r="H5" s="4" t="s">
        <v>101</v>
      </c>
      <c r="I5" s="3" t="s">
        <v>102</v>
      </c>
    </row>
    <row r="6" spans="2:9" x14ac:dyDescent="0.2">
      <c r="B6" s="14">
        <v>2047549</v>
      </c>
      <c r="C6" s="4" t="s">
        <v>99</v>
      </c>
      <c r="D6" s="15" t="str">
        <f>VLOOKUP(C6,MatrizClientes,2,0)</f>
        <v>Rio de Janeiro</v>
      </c>
      <c r="E6" s="16" t="str">
        <f>VLOOKUP(C6,MatrizClientes,3,0)</f>
        <v>RJ</v>
      </c>
      <c r="G6" s="4" t="s">
        <v>103</v>
      </c>
      <c r="H6" s="4" t="s">
        <v>35</v>
      </c>
      <c r="I6" s="3" t="s">
        <v>4</v>
      </c>
    </row>
    <row r="7" spans="2:9" x14ac:dyDescent="0.2">
      <c r="B7" s="14">
        <v>2047551</v>
      </c>
      <c r="C7" s="4" t="s">
        <v>99</v>
      </c>
      <c r="D7" s="15" t="str">
        <f>VLOOKUP(C7,MatrizClientes,2,0)</f>
        <v>Rio de Janeiro</v>
      </c>
      <c r="E7" s="16" t="str">
        <f>VLOOKUP(C7,MatrizClientes,3,0)</f>
        <v>RJ</v>
      </c>
      <c r="G7" s="4" t="s">
        <v>104</v>
      </c>
      <c r="H7" s="4" t="s">
        <v>105</v>
      </c>
      <c r="I7" s="3" t="s">
        <v>106</v>
      </c>
    </row>
    <row r="8" spans="2:9" x14ac:dyDescent="0.2">
      <c r="B8" s="14">
        <v>2047553</v>
      </c>
      <c r="C8" s="4" t="s">
        <v>108</v>
      </c>
      <c r="D8" s="15" t="str">
        <f>VLOOKUP(C8,MatrizClientes,2,0)</f>
        <v>São Paulo</v>
      </c>
      <c r="E8" s="16" t="str">
        <f>VLOOKUP(C8,MatrizClientes,3,0)</f>
        <v>SP</v>
      </c>
      <c r="G8" s="73" t="s">
        <v>95</v>
      </c>
      <c r="H8" s="73" t="s">
        <v>34</v>
      </c>
      <c r="I8" s="74" t="s">
        <v>107</v>
      </c>
    </row>
    <row r="9" spans="2:9" x14ac:dyDescent="0.2">
      <c r="B9" s="14">
        <v>2047555</v>
      </c>
      <c r="C9" s="4" t="s">
        <v>110</v>
      </c>
      <c r="D9" s="15" t="str">
        <f>VLOOKUP(C9,MatrizClientes,2,0)</f>
        <v>Florianópolis</v>
      </c>
      <c r="E9" s="16" t="str">
        <f>VLOOKUP(C9,MatrizClientes,3,0)</f>
        <v>SC</v>
      </c>
      <c r="G9" s="4" t="s">
        <v>111</v>
      </c>
      <c r="H9" s="4" t="s">
        <v>35</v>
      </c>
      <c r="I9" s="3" t="s">
        <v>4</v>
      </c>
    </row>
    <row r="10" spans="2:9" x14ac:dyDescent="0.2">
      <c r="B10" s="14">
        <v>2047557</v>
      </c>
      <c r="C10" s="4" t="s">
        <v>104</v>
      </c>
      <c r="D10" s="15" t="str">
        <f>VLOOKUP(C10,MatrizClientes,2,0)</f>
        <v>Florianópolis</v>
      </c>
      <c r="E10" s="16" t="str">
        <f>VLOOKUP(C10,MatrizClientes,3,0)</f>
        <v>SC</v>
      </c>
      <c r="G10" s="4" t="s">
        <v>112</v>
      </c>
      <c r="H10" s="4" t="s">
        <v>34</v>
      </c>
      <c r="I10" s="3" t="s">
        <v>107</v>
      </c>
    </row>
    <row r="11" spans="2:9" x14ac:dyDescent="0.2">
      <c r="B11" s="14">
        <v>2047559</v>
      </c>
      <c r="C11" s="4" t="s">
        <v>99</v>
      </c>
      <c r="D11" s="15" t="str">
        <f>VLOOKUP(C11,MatrizClientes,2,0)</f>
        <v>Rio de Janeiro</v>
      </c>
      <c r="E11" s="16" t="str">
        <f>VLOOKUP(C11,MatrizClientes,3,0)</f>
        <v>RJ</v>
      </c>
      <c r="G11" s="4" t="s">
        <v>108</v>
      </c>
      <c r="H11" s="4" t="s">
        <v>113</v>
      </c>
      <c r="I11" s="3" t="s">
        <v>3</v>
      </c>
    </row>
    <row r="12" spans="2:9" x14ac:dyDescent="0.2">
      <c r="B12" s="14">
        <v>2047561</v>
      </c>
      <c r="C12" s="4" t="s">
        <v>115</v>
      </c>
      <c r="D12" s="15" t="str">
        <f>VLOOKUP(C12,MatrizClientes,2,0)</f>
        <v>Fortaleza</v>
      </c>
      <c r="E12" s="16" t="str">
        <f>VLOOKUP(C12,MatrizClientes,3,0)</f>
        <v>CE</v>
      </c>
      <c r="G12" s="4" t="s">
        <v>116</v>
      </c>
      <c r="H12" s="4" t="s">
        <v>117</v>
      </c>
      <c r="I12" s="3" t="s">
        <v>3</v>
      </c>
    </row>
    <row r="13" spans="2:9" x14ac:dyDescent="0.2">
      <c r="B13" s="14">
        <v>2047563</v>
      </c>
      <c r="C13" s="4" t="s">
        <v>118</v>
      </c>
      <c r="D13" s="15" t="str">
        <f>VLOOKUP(C13,MatrizClientes,2,0)</f>
        <v>Campinas</v>
      </c>
      <c r="E13" s="16" t="str">
        <f>VLOOKUP(C13,MatrizClientes,3,0)</f>
        <v>SP</v>
      </c>
      <c r="G13" s="4" t="s">
        <v>119</v>
      </c>
      <c r="H13" s="4" t="s">
        <v>35</v>
      </c>
      <c r="I13" s="3" t="s">
        <v>4</v>
      </c>
    </row>
    <row r="14" spans="2:9" x14ac:dyDescent="0.2">
      <c r="B14" s="14">
        <v>2047565</v>
      </c>
      <c r="C14" s="4" t="s">
        <v>99</v>
      </c>
      <c r="D14" s="15" t="str">
        <f>VLOOKUP(C14,MatrizClientes,2,0)</f>
        <v>Rio de Janeiro</v>
      </c>
      <c r="E14" s="16" t="str">
        <f>VLOOKUP(C14,MatrizClientes,3,0)</f>
        <v>RJ</v>
      </c>
      <c r="G14" s="73" t="s">
        <v>99</v>
      </c>
      <c r="H14" s="73" t="s">
        <v>35</v>
      </c>
      <c r="I14" s="74" t="s">
        <v>4</v>
      </c>
    </row>
    <row r="15" spans="2:9" x14ac:dyDescent="0.2">
      <c r="B15" s="14">
        <v>2047567</v>
      </c>
      <c r="C15" s="4" t="s">
        <v>120</v>
      </c>
      <c r="D15" s="15" t="str">
        <f>VLOOKUP(C15,MatrizClientes,2,0)</f>
        <v>Brasília</v>
      </c>
      <c r="E15" s="16" t="str">
        <f>VLOOKUP(C15,MatrizClientes,3,0)</f>
        <v>DF</v>
      </c>
      <c r="G15" s="4" t="s">
        <v>115</v>
      </c>
      <c r="H15" s="4" t="s">
        <v>101</v>
      </c>
      <c r="I15" s="3" t="s">
        <v>102</v>
      </c>
    </row>
    <row r="16" spans="2:9" x14ac:dyDescent="0.2">
      <c r="B16" s="14">
        <v>2047569</v>
      </c>
      <c r="C16" s="4" t="s">
        <v>112</v>
      </c>
      <c r="D16" s="15" t="str">
        <f>VLOOKUP(C16,MatrizClientes,2,0)</f>
        <v>Belo Horizonte</v>
      </c>
      <c r="E16" s="16" t="str">
        <f>VLOOKUP(C16,MatrizClientes,3,0)</f>
        <v>MG</v>
      </c>
      <c r="G16" s="4" t="s">
        <v>121</v>
      </c>
      <c r="H16" s="4" t="s">
        <v>32</v>
      </c>
      <c r="I16" s="3" t="s">
        <v>109</v>
      </c>
    </row>
    <row r="17" spans="2:9" x14ac:dyDescent="0.2">
      <c r="B17" s="14">
        <v>2047571</v>
      </c>
      <c r="C17" s="4" t="s">
        <v>122</v>
      </c>
      <c r="D17" s="15" t="str">
        <f>VLOOKUP(C17,MatrizClientes,2,0)</f>
        <v>Florianópolis</v>
      </c>
      <c r="E17" s="16" t="str">
        <f>VLOOKUP(C17,MatrizClientes,3,0)</f>
        <v>SC</v>
      </c>
      <c r="G17" s="4" t="s">
        <v>123</v>
      </c>
      <c r="H17" s="4" t="s">
        <v>30</v>
      </c>
      <c r="I17" s="3" t="s">
        <v>3</v>
      </c>
    </row>
    <row r="18" spans="2:9" x14ac:dyDescent="0.2">
      <c r="B18" s="14">
        <v>2047573</v>
      </c>
      <c r="C18" s="4" t="s">
        <v>100</v>
      </c>
      <c r="D18" s="15" t="str">
        <f>VLOOKUP(C18,MatrizClientes,2,0)</f>
        <v>Fortaleza</v>
      </c>
      <c r="E18" s="16" t="str">
        <f>VLOOKUP(C18,MatrizClientes,3,0)</f>
        <v>CE</v>
      </c>
      <c r="G18" s="4" t="s">
        <v>110</v>
      </c>
      <c r="H18" s="4" t="s">
        <v>105</v>
      </c>
      <c r="I18" s="3" t="s">
        <v>106</v>
      </c>
    </row>
    <row r="19" spans="2:9" x14ac:dyDescent="0.2">
      <c r="B19" s="14">
        <v>2047575</v>
      </c>
      <c r="C19" s="4" t="s">
        <v>124</v>
      </c>
      <c r="D19" s="15" t="str">
        <f>VLOOKUP(C19,MatrizClientes,2,0)</f>
        <v>Fortaleza</v>
      </c>
      <c r="E19" s="16" t="str">
        <f>VLOOKUP(C19,MatrizClientes,3,0)</f>
        <v>CE</v>
      </c>
      <c r="G19" s="4" t="s">
        <v>120</v>
      </c>
      <c r="H19" s="4" t="s">
        <v>7</v>
      </c>
      <c r="I19" s="3" t="s">
        <v>97</v>
      </c>
    </row>
    <row r="20" spans="2:9" x14ac:dyDescent="0.2">
      <c r="B20" s="14">
        <v>2047577</v>
      </c>
      <c r="C20" s="4" t="s">
        <v>99</v>
      </c>
      <c r="D20" s="15" t="str">
        <f>VLOOKUP(C20,MatrizClientes,2,0)</f>
        <v>Rio de Janeiro</v>
      </c>
      <c r="E20" s="16" t="str">
        <f>VLOOKUP(C20,MatrizClientes,3,0)</f>
        <v>RJ</v>
      </c>
      <c r="G20" s="4" t="s">
        <v>122</v>
      </c>
      <c r="H20" s="4" t="s">
        <v>105</v>
      </c>
      <c r="I20" s="3" t="s">
        <v>106</v>
      </c>
    </row>
    <row r="21" spans="2:9" x14ac:dyDescent="0.2">
      <c r="B21" s="14">
        <v>2047579</v>
      </c>
      <c r="C21" s="4" t="s">
        <v>99</v>
      </c>
      <c r="D21" s="15" t="str">
        <f>VLOOKUP(C21,MatrizClientes,2,0)</f>
        <v>Rio de Janeiro</v>
      </c>
      <c r="E21" s="16" t="str">
        <f>VLOOKUP(C21,MatrizClientes,3,0)</f>
        <v>RJ</v>
      </c>
      <c r="G21" s="4" t="s">
        <v>125</v>
      </c>
      <c r="H21" s="4" t="s">
        <v>117</v>
      </c>
      <c r="I21" s="3" t="s">
        <v>3</v>
      </c>
    </row>
    <row r="22" spans="2:9" x14ac:dyDescent="0.2">
      <c r="B22" s="14">
        <v>2047581</v>
      </c>
      <c r="C22" s="4" t="s">
        <v>111</v>
      </c>
      <c r="D22" s="15" t="str">
        <f>VLOOKUP(C22,MatrizClientes,2,0)</f>
        <v>Rio de Janeiro</v>
      </c>
      <c r="E22" s="16" t="str">
        <f>VLOOKUP(C22,MatrizClientes,3,0)</f>
        <v>RJ</v>
      </c>
      <c r="G22" s="4" t="s">
        <v>126</v>
      </c>
      <c r="H22" s="4" t="s">
        <v>117</v>
      </c>
      <c r="I22" s="3" t="s">
        <v>3</v>
      </c>
    </row>
    <row r="23" spans="2:9" x14ac:dyDescent="0.2">
      <c r="B23" s="14">
        <v>2047583</v>
      </c>
      <c r="C23" s="4" t="s">
        <v>127</v>
      </c>
      <c r="D23" s="15" t="str">
        <f>VLOOKUP(C23,MatrizClientes,2,0)</f>
        <v>Campinas</v>
      </c>
      <c r="E23" s="16" t="str">
        <f>VLOOKUP(C23,MatrizClientes,3,0)</f>
        <v>SP</v>
      </c>
      <c r="G23" s="4" t="s">
        <v>128</v>
      </c>
      <c r="H23" s="4" t="s">
        <v>105</v>
      </c>
      <c r="I23" s="3" t="s">
        <v>106</v>
      </c>
    </row>
    <row r="24" spans="2:9" x14ac:dyDescent="0.2">
      <c r="B24" s="14">
        <v>2047585</v>
      </c>
      <c r="C24" s="4" t="s">
        <v>116</v>
      </c>
      <c r="D24" s="15" t="str">
        <f>VLOOKUP(C24,MatrizClientes,2,0)</f>
        <v>Campinas</v>
      </c>
      <c r="E24" s="16" t="str">
        <f>VLOOKUP(C24,MatrizClientes,3,0)</f>
        <v>SP</v>
      </c>
      <c r="G24" s="4" t="s">
        <v>129</v>
      </c>
      <c r="H24" s="4" t="s">
        <v>101</v>
      </c>
      <c r="I24" s="3" t="s">
        <v>102</v>
      </c>
    </row>
    <row r="25" spans="2:9" x14ac:dyDescent="0.2">
      <c r="B25" s="14">
        <v>2047587</v>
      </c>
      <c r="C25" s="4" t="s">
        <v>110</v>
      </c>
      <c r="D25" s="15" t="str">
        <f>VLOOKUP(C25,MatrizClientes,2,0)</f>
        <v>Florianópolis</v>
      </c>
      <c r="E25" s="16" t="str">
        <f>VLOOKUP(C25,MatrizClientes,3,0)</f>
        <v>SC</v>
      </c>
      <c r="G25" s="4" t="s">
        <v>130</v>
      </c>
      <c r="H25" s="4" t="s">
        <v>131</v>
      </c>
      <c r="I25" s="3" t="s">
        <v>98</v>
      </c>
    </row>
    <row r="26" spans="2:9" x14ac:dyDescent="0.2">
      <c r="B26" s="14">
        <v>2047589</v>
      </c>
      <c r="C26" s="4" t="s">
        <v>121</v>
      </c>
      <c r="D26" s="15" t="str">
        <f>VLOOKUP(C26,MatrizClientes,2,0)</f>
        <v>Curitiba</v>
      </c>
      <c r="E26" s="16" t="str">
        <f>VLOOKUP(C26,MatrizClientes,3,0)</f>
        <v>PR</v>
      </c>
      <c r="G26" s="4" t="s">
        <v>132</v>
      </c>
      <c r="H26" s="4" t="s">
        <v>113</v>
      </c>
      <c r="I26" s="3" t="s">
        <v>3</v>
      </c>
    </row>
    <row r="27" spans="2:9" x14ac:dyDescent="0.2">
      <c r="B27" s="14">
        <v>2047591</v>
      </c>
      <c r="C27" s="4" t="s">
        <v>104</v>
      </c>
      <c r="D27" s="15" t="str">
        <f>VLOOKUP(C27,MatrizClientes,2,0)</f>
        <v>Florianópolis</v>
      </c>
      <c r="E27" s="16" t="str">
        <f>VLOOKUP(C27,MatrizClientes,3,0)</f>
        <v>SC</v>
      </c>
      <c r="G27" s="4" t="s">
        <v>133</v>
      </c>
      <c r="H27" s="4" t="s">
        <v>35</v>
      </c>
      <c r="I27" s="3" t="s">
        <v>4</v>
      </c>
    </row>
    <row r="28" spans="2:9" x14ac:dyDescent="0.2">
      <c r="B28" s="14">
        <v>2047593</v>
      </c>
      <c r="C28" s="4" t="s">
        <v>119</v>
      </c>
      <c r="D28" s="15" t="str">
        <f>VLOOKUP(C28,MatrizClientes,2,0)</f>
        <v>Rio de Janeiro</v>
      </c>
      <c r="E28" s="16" t="str">
        <f>VLOOKUP(C28,MatrizClientes,3,0)</f>
        <v>RJ</v>
      </c>
      <c r="G28" s="4" t="s">
        <v>134</v>
      </c>
      <c r="H28" s="4" t="s">
        <v>32</v>
      </c>
      <c r="I28" s="3" t="s">
        <v>109</v>
      </c>
    </row>
    <row r="29" spans="2:9" x14ac:dyDescent="0.2">
      <c r="B29" s="14">
        <v>2047595</v>
      </c>
      <c r="C29" s="4" t="s">
        <v>115</v>
      </c>
      <c r="D29" s="15" t="str">
        <f>VLOOKUP(C29,MatrizClientes,2,0)</f>
        <v>Fortaleza</v>
      </c>
      <c r="E29" s="16" t="str">
        <f>VLOOKUP(C29,MatrizClientes,3,0)</f>
        <v>CE</v>
      </c>
      <c r="G29" s="4" t="s">
        <v>135</v>
      </c>
      <c r="H29" s="4" t="s">
        <v>117</v>
      </c>
      <c r="I29" s="3" t="s">
        <v>3</v>
      </c>
    </row>
    <row r="30" spans="2:9" x14ac:dyDescent="0.2">
      <c r="B30" s="14">
        <v>2047597</v>
      </c>
      <c r="C30" s="4" t="s">
        <v>133</v>
      </c>
      <c r="D30" s="15" t="str">
        <f>VLOOKUP(C30,MatrizClientes,2,0)</f>
        <v>Rio de Janeiro</v>
      </c>
      <c r="E30" s="16" t="str">
        <f>VLOOKUP(C30,MatrizClientes,3,0)</f>
        <v>RJ</v>
      </c>
      <c r="G30" s="4" t="s">
        <v>136</v>
      </c>
      <c r="H30" s="4" t="s">
        <v>33</v>
      </c>
      <c r="I30" s="3" t="s">
        <v>114</v>
      </c>
    </row>
    <row r="31" spans="2:9" x14ac:dyDescent="0.2">
      <c r="B31" s="14">
        <v>2047599</v>
      </c>
      <c r="C31" s="4" t="s">
        <v>95</v>
      </c>
      <c r="D31" s="15" t="str">
        <f>VLOOKUP(C31,MatrizClientes,2,0)</f>
        <v>Belo Horizonte</v>
      </c>
      <c r="E31" s="16" t="str">
        <f>VLOOKUP(C31,MatrizClientes,3,0)</f>
        <v>MG</v>
      </c>
      <c r="G31" s="4" t="s">
        <v>137</v>
      </c>
      <c r="H31" s="4" t="s">
        <v>33</v>
      </c>
      <c r="I31" s="3" t="s">
        <v>114</v>
      </c>
    </row>
    <row r="32" spans="2:9" x14ac:dyDescent="0.2">
      <c r="B32" s="14">
        <v>2047601</v>
      </c>
      <c r="C32" s="4" t="s">
        <v>119</v>
      </c>
      <c r="D32" s="15" t="str">
        <f>VLOOKUP(C32,MatrizClientes,2,0)</f>
        <v>Rio de Janeiro</v>
      </c>
      <c r="E32" s="16" t="str">
        <f>VLOOKUP(C32,MatrizClientes,3,0)</f>
        <v>RJ</v>
      </c>
      <c r="G32" s="4" t="s">
        <v>138</v>
      </c>
      <c r="H32" s="4" t="s">
        <v>117</v>
      </c>
      <c r="I32" s="3" t="s">
        <v>3</v>
      </c>
    </row>
    <row r="33" spans="2:9" x14ac:dyDescent="0.2">
      <c r="B33" s="14">
        <v>2047603</v>
      </c>
      <c r="C33" s="4" t="s">
        <v>96</v>
      </c>
      <c r="D33" s="15" t="str">
        <f>VLOOKUP(C33,MatrizClientes,2,0)</f>
        <v>Brasília</v>
      </c>
      <c r="E33" s="16" t="str">
        <f>VLOOKUP(C33,MatrizClientes,3,0)</f>
        <v>DF</v>
      </c>
      <c r="G33" s="4" t="s">
        <v>139</v>
      </c>
      <c r="H33" s="4" t="s">
        <v>32</v>
      </c>
      <c r="I33" s="3" t="s">
        <v>109</v>
      </c>
    </row>
    <row r="34" spans="2:9" x14ac:dyDescent="0.2">
      <c r="B34" s="14">
        <v>2047605</v>
      </c>
      <c r="C34" s="4" t="s">
        <v>99</v>
      </c>
      <c r="D34" s="15" t="str">
        <f>VLOOKUP(C34,MatrizClientes,2,0)</f>
        <v>Rio de Janeiro</v>
      </c>
      <c r="E34" s="16" t="str">
        <f>VLOOKUP(C34,MatrizClientes,3,0)</f>
        <v>RJ</v>
      </c>
      <c r="G34" s="4" t="s">
        <v>140</v>
      </c>
      <c r="H34" s="4" t="s">
        <v>35</v>
      </c>
      <c r="I34" s="3" t="s">
        <v>4</v>
      </c>
    </row>
    <row r="35" spans="2:9" x14ac:dyDescent="0.2">
      <c r="B35" s="14">
        <v>2047607</v>
      </c>
      <c r="C35" s="4" t="s">
        <v>111</v>
      </c>
      <c r="D35" s="15" t="str">
        <f>VLOOKUP(C35,MatrizClientes,2,0)</f>
        <v>Rio de Janeiro</v>
      </c>
      <c r="E35" s="16" t="str">
        <f>VLOOKUP(C35,MatrizClientes,3,0)</f>
        <v>RJ</v>
      </c>
      <c r="G35" s="4" t="s">
        <v>141</v>
      </c>
      <c r="H35" s="4" t="s">
        <v>7</v>
      </c>
      <c r="I35" s="3" t="s">
        <v>97</v>
      </c>
    </row>
    <row r="36" spans="2:9" x14ac:dyDescent="0.2">
      <c r="B36" s="14">
        <v>2047609</v>
      </c>
      <c r="C36" s="4" t="s">
        <v>95</v>
      </c>
      <c r="D36" s="15" t="str">
        <f>VLOOKUP(C36,MatrizClientes,2,0)</f>
        <v>Belo Horizonte</v>
      </c>
      <c r="E36" s="16" t="str">
        <f>VLOOKUP(C36,MatrizClientes,3,0)</f>
        <v>MG</v>
      </c>
      <c r="G36" s="4" t="s">
        <v>142</v>
      </c>
      <c r="H36" s="4" t="s">
        <v>117</v>
      </c>
      <c r="I36" s="3" t="s">
        <v>3</v>
      </c>
    </row>
    <row r="37" spans="2:9" x14ac:dyDescent="0.2">
      <c r="B37" s="14">
        <v>2047611</v>
      </c>
      <c r="C37" s="4" t="s">
        <v>100</v>
      </c>
      <c r="D37" s="15" t="str">
        <f>VLOOKUP(C37,MatrizClientes,2,0)</f>
        <v>Fortaleza</v>
      </c>
      <c r="E37" s="16" t="str">
        <f>VLOOKUP(C37,MatrizClientes,3,0)</f>
        <v>CE</v>
      </c>
      <c r="G37" s="4" t="s">
        <v>143</v>
      </c>
      <c r="H37" s="4" t="s">
        <v>33</v>
      </c>
      <c r="I37" s="3" t="s">
        <v>114</v>
      </c>
    </row>
    <row r="38" spans="2:9" x14ac:dyDescent="0.2">
      <c r="B38" s="14">
        <v>2047613</v>
      </c>
      <c r="C38" s="4" t="s">
        <v>119</v>
      </c>
      <c r="D38" s="15" t="str">
        <f>VLOOKUP(C38,MatrizClientes,2,0)</f>
        <v>Rio de Janeiro</v>
      </c>
      <c r="E38" s="16" t="str">
        <f>VLOOKUP(C38,MatrizClientes,3,0)</f>
        <v>RJ</v>
      </c>
      <c r="G38" s="4" t="s">
        <v>144</v>
      </c>
      <c r="H38" s="4" t="s">
        <v>7</v>
      </c>
      <c r="I38" s="3" t="s">
        <v>97</v>
      </c>
    </row>
    <row r="39" spans="2:9" x14ac:dyDescent="0.2">
      <c r="B39" s="14">
        <v>2047615</v>
      </c>
      <c r="C39" s="4" t="s">
        <v>108</v>
      </c>
      <c r="D39" s="15" t="str">
        <f>VLOOKUP(C39,MatrizClientes,2,0)</f>
        <v>São Paulo</v>
      </c>
      <c r="E39" s="16" t="str">
        <f>VLOOKUP(C39,MatrizClientes,3,0)</f>
        <v>SP</v>
      </c>
      <c r="G39" s="4" t="s">
        <v>145</v>
      </c>
      <c r="H39" s="4" t="s">
        <v>117</v>
      </c>
      <c r="I39" s="3" t="s">
        <v>3</v>
      </c>
    </row>
    <row r="40" spans="2:9" x14ac:dyDescent="0.2">
      <c r="B40" s="14">
        <v>2047617</v>
      </c>
      <c r="C40" s="4" t="s">
        <v>95</v>
      </c>
      <c r="D40" s="15" t="str">
        <f>VLOOKUP(C40,MatrizClientes,2,0)</f>
        <v>Belo Horizonte</v>
      </c>
      <c r="E40" s="16" t="str">
        <f>VLOOKUP(C40,MatrizClientes,3,0)</f>
        <v>MG</v>
      </c>
      <c r="G40" s="4" t="s">
        <v>127</v>
      </c>
      <c r="H40" s="4" t="s">
        <v>117</v>
      </c>
      <c r="I40" s="3" t="s">
        <v>3</v>
      </c>
    </row>
    <row r="41" spans="2:9" x14ac:dyDescent="0.2">
      <c r="B41" s="14">
        <v>2047619</v>
      </c>
      <c r="C41" s="4" t="s">
        <v>110</v>
      </c>
      <c r="D41" s="15" t="str">
        <f>VLOOKUP(C41,MatrizClientes,2,0)</f>
        <v>Florianópolis</v>
      </c>
      <c r="E41" s="16" t="str">
        <f>VLOOKUP(C41,MatrizClientes,3,0)</f>
        <v>SC</v>
      </c>
      <c r="G41" s="4" t="s">
        <v>146</v>
      </c>
      <c r="H41" s="4" t="s">
        <v>33</v>
      </c>
      <c r="I41" s="3" t="s">
        <v>114</v>
      </c>
    </row>
    <row r="42" spans="2:9" x14ac:dyDescent="0.2">
      <c r="B42" s="14">
        <v>2047621</v>
      </c>
      <c r="C42" s="4" t="s">
        <v>115</v>
      </c>
      <c r="D42" s="15" t="str">
        <f>VLOOKUP(C42,MatrizClientes,2,0)</f>
        <v>Fortaleza</v>
      </c>
      <c r="E42" s="16" t="str">
        <f>VLOOKUP(C42,MatrizClientes,3,0)</f>
        <v>CE</v>
      </c>
      <c r="G42" s="4" t="s">
        <v>124</v>
      </c>
      <c r="H42" s="4" t="s">
        <v>101</v>
      </c>
      <c r="I42" s="3" t="s">
        <v>102</v>
      </c>
    </row>
    <row r="43" spans="2:9" x14ac:dyDescent="0.2">
      <c r="B43" s="14">
        <v>2047623</v>
      </c>
      <c r="C43" s="4" t="s">
        <v>119</v>
      </c>
      <c r="D43" s="15" t="str">
        <f>VLOOKUP(C43,MatrizClientes,2,0)</f>
        <v>Rio de Janeiro</v>
      </c>
      <c r="E43" s="16" t="str">
        <f>VLOOKUP(C43,MatrizClientes,3,0)</f>
        <v>RJ</v>
      </c>
      <c r="G43" s="4" t="s">
        <v>147</v>
      </c>
      <c r="H43" s="4" t="s">
        <v>32</v>
      </c>
      <c r="I43" s="3" t="s">
        <v>109</v>
      </c>
    </row>
    <row r="44" spans="2:9" x14ac:dyDescent="0.2">
      <c r="B44" s="14">
        <v>2047625</v>
      </c>
      <c r="C44" s="4" t="s">
        <v>118</v>
      </c>
      <c r="D44" s="15" t="str">
        <f>VLOOKUP(C44,MatrizClientes,2,0)</f>
        <v>Campinas</v>
      </c>
      <c r="E44" s="16" t="str">
        <f>VLOOKUP(C44,MatrizClientes,3,0)</f>
        <v>SP</v>
      </c>
      <c r="G44" s="4" t="s">
        <v>148</v>
      </c>
      <c r="H44" s="4" t="s">
        <v>35</v>
      </c>
      <c r="I44" s="3" t="s">
        <v>4</v>
      </c>
    </row>
    <row r="45" spans="2:9" x14ac:dyDescent="0.2">
      <c r="B45" s="14">
        <v>2047627</v>
      </c>
      <c r="C45" s="4" t="s">
        <v>111</v>
      </c>
      <c r="D45" s="15" t="str">
        <f>VLOOKUP(C45,MatrizClientes,2,0)</f>
        <v>Rio de Janeiro</v>
      </c>
      <c r="E45" s="16" t="str">
        <f>VLOOKUP(C45,MatrizClientes,3,0)</f>
        <v>RJ</v>
      </c>
      <c r="G45" s="4" t="s">
        <v>149</v>
      </c>
      <c r="H45" s="4" t="s">
        <v>113</v>
      </c>
      <c r="I45" s="3" t="s">
        <v>3</v>
      </c>
    </row>
    <row r="46" spans="2:9" x14ac:dyDescent="0.2">
      <c r="B46" s="14">
        <v>2047629</v>
      </c>
      <c r="C46" s="4" t="s">
        <v>121</v>
      </c>
      <c r="D46" s="15" t="str">
        <f>VLOOKUP(C46,MatrizClientes,2,0)</f>
        <v>Curitiba</v>
      </c>
      <c r="E46" s="16" t="str">
        <f>VLOOKUP(C46,MatrizClientes,3,0)</f>
        <v>PR</v>
      </c>
      <c r="G46" s="4" t="s">
        <v>150</v>
      </c>
      <c r="H46" s="4" t="s">
        <v>35</v>
      </c>
      <c r="I46" s="3" t="s">
        <v>4</v>
      </c>
    </row>
    <row r="47" spans="2:9" x14ac:dyDescent="0.2">
      <c r="B47" s="14">
        <v>2047631</v>
      </c>
      <c r="C47" s="4" t="s">
        <v>112</v>
      </c>
      <c r="D47" s="15" t="str">
        <f>VLOOKUP(C47,MatrizClientes,2,0)</f>
        <v>Belo Horizonte</v>
      </c>
      <c r="E47" s="16" t="str">
        <f>VLOOKUP(C47,MatrizClientes,3,0)</f>
        <v>MG</v>
      </c>
      <c r="G47" s="4" t="s">
        <v>151</v>
      </c>
      <c r="H47" s="4" t="s">
        <v>131</v>
      </c>
      <c r="I47" s="3" t="s">
        <v>98</v>
      </c>
    </row>
    <row r="48" spans="2:9" x14ac:dyDescent="0.2">
      <c r="B48" s="14">
        <v>2047633</v>
      </c>
      <c r="C48" s="4" t="s">
        <v>99</v>
      </c>
      <c r="D48" s="15" t="str">
        <f>VLOOKUP(C48,MatrizClientes,2,0)</f>
        <v>Rio de Janeiro</v>
      </c>
      <c r="E48" s="16" t="str">
        <f>VLOOKUP(C48,MatrizClientes,3,0)</f>
        <v>RJ</v>
      </c>
      <c r="G48" s="4" t="s">
        <v>152</v>
      </c>
      <c r="H48" s="4" t="s">
        <v>33</v>
      </c>
      <c r="I48" s="3" t="s">
        <v>114</v>
      </c>
    </row>
    <row r="49" spans="2:9" x14ac:dyDescent="0.2">
      <c r="B49" s="14">
        <v>2047635</v>
      </c>
      <c r="C49" s="4" t="s">
        <v>108</v>
      </c>
      <c r="D49" s="15" t="str">
        <f>VLOOKUP(C49,MatrizClientes,2,0)</f>
        <v>São Paulo</v>
      </c>
      <c r="E49" s="16" t="str">
        <f>VLOOKUP(C49,MatrizClientes,3,0)</f>
        <v>SP</v>
      </c>
      <c r="G49" s="4" t="s">
        <v>153</v>
      </c>
      <c r="H49" s="4" t="s">
        <v>32</v>
      </c>
      <c r="I49" s="3" t="s">
        <v>109</v>
      </c>
    </row>
    <row r="50" spans="2:9" x14ac:dyDescent="0.2">
      <c r="B50" s="14">
        <v>2047637</v>
      </c>
      <c r="C50" s="4" t="s">
        <v>116</v>
      </c>
      <c r="D50" s="15" t="str">
        <f>VLOOKUP(C50,MatrizClientes,2,0)</f>
        <v>Campinas</v>
      </c>
      <c r="E50" s="16" t="str">
        <f>VLOOKUP(C50,MatrizClientes,3,0)</f>
        <v>SP</v>
      </c>
      <c r="G50" s="4" t="s">
        <v>154</v>
      </c>
      <c r="H50" s="4" t="s">
        <v>35</v>
      </c>
      <c r="I50" s="3" t="s">
        <v>4</v>
      </c>
    </row>
    <row r="51" spans="2:9" x14ac:dyDescent="0.2">
      <c r="B51" s="14">
        <v>2047639</v>
      </c>
      <c r="C51" s="4" t="s">
        <v>119</v>
      </c>
      <c r="D51" s="15" t="str">
        <f>VLOOKUP(C51,MatrizClientes,2,0)</f>
        <v>Rio de Janeiro</v>
      </c>
      <c r="E51" s="16" t="str">
        <f>VLOOKUP(C51,MatrizClientes,3,0)</f>
        <v>RJ</v>
      </c>
      <c r="G51" s="4" t="s">
        <v>155</v>
      </c>
      <c r="H51" s="4" t="s">
        <v>156</v>
      </c>
      <c r="I51" s="3" t="s">
        <v>4</v>
      </c>
    </row>
    <row r="52" spans="2:9" x14ac:dyDescent="0.2">
      <c r="B52" s="14">
        <v>2047641</v>
      </c>
      <c r="C52" s="4" t="s">
        <v>100</v>
      </c>
      <c r="D52" s="15" t="str">
        <f>VLOOKUP(C52,MatrizClientes,2,0)</f>
        <v>Fortaleza</v>
      </c>
      <c r="E52" s="16" t="str">
        <f>VLOOKUP(C52,MatrizClientes,3,0)</f>
        <v>CE</v>
      </c>
      <c r="G52" s="4" t="s">
        <v>118</v>
      </c>
      <c r="H52" s="4" t="s">
        <v>117</v>
      </c>
      <c r="I52" s="3" t="s">
        <v>3</v>
      </c>
    </row>
    <row r="53" spans="2:9" x14ac:dyDescent="0.2">
      <c r="B53" s="14">
        <v>2047643</v>
      </c>
      <c r="C53" s="4" t="s">
        <v>111</v>
      </c>
      <c r="D53" s="15" t="str">
        <f>VLOOKUP(C53,MatrizClientes,2,0)</f>
        <v>Rio de Janeiro</v>
      </c>
      <c r="E53" s="16" t="str">
        <f>VLOOKUP(C53,MatrizClientes,3,0)</f>
        <v>RJ</v>
      </c>
      <c r="G53" s="4" t="s">
        <v>157</v>
      </c>
      <c r="H53" s="4" t="s">
        <v>105</v>
      </c>
      <c r="I53" s="3" t="s">
        <v>106</v>
      </c>
    </row>
    <row r="54" spans="2:9" x14ac:dyDescent="0.2">
      <c r="B54" s="14">
        <v>2047645</v>
      </c>
      <c r="C54" s="4" t="s">
        <v>115</v>
      </c>
      <c r="D54" s="15" t="str">
        <f>VLOOKUP(C54,MatrizClientes,2,0)</f>
        <v>Fortaleza</v>
      </c>
      <c r="E54" s="16" t="str">
        <f>VLOOKUP(C54,MatrizClientes,3,0)</f>
        <v>CE</v>
      </c>
    </row>
    <row r="55" spans="2:9" x14ac:dyDescent="0.2">
      <c r="B55" s="14">
        <v>2047647</v>
      </c>
      <c r="C55" s="4" t="s">
        <v>104</v>
      </c>
      <c r="D55" s="15" t="str">
        <f>VLOOKUP(C55,MatrizClientes,2,0)</f>
        <v>Florianópolis</v>
      </c>
      <c r="E55" s="16" t="str">
        <f>VLOOKUP(C55,MatrizClientes,3,0)</f>
        <v>SC</v>
      </c>
    </row>
    <row r="56" spans="2:9" x14ac:dyDescent="0.2">
      <c r="B56" s="14">
        <v>2047649</v>
      </c>
      <c r="C56" s="4" t="s">
        <v>112</v>
      </c>
      <c r="D56" s="15" t="str">
        <f>VLOOKUP(C56,MatrizClientes,2,0)</f>
        <v>Belo Horizonte</v>
      </c>
      <c r="E56" s="16" t="str">
        <f>VLOOKUP(C56,MatrizClientes,3,0)</f>
        <v>MG</v>
      </c>
    </row>
    <row r="57" spans="2:9" x14ac:dyDescent="0.2">
      <c r="B57" s="14">
        <v>2047651</v>
      </c>
      <c r="C57" s="4" t="s">
        <v>122</v>
      </c>
      <c r="D57" s="15" t="str">
        <f>VLOOKUP(C57,MatrizClientes,2,0)</f>
        <v>Florianópolis</v>
      </c>
      <c r="E57" s="16" t="str">
        <f>VLOOKUP(C57,MatrizClientes,3,0)</f>
        <v>SC</v>
      </c>
    </row>
    <row r="58" spans="2:9" x14ac:dyDescent="0.2">
      <c r="B58" s="14">
        <v>2047653</v>
      </c>
      <c r="C58" s="4" t="s">
        <v>95</v>
      </c>
      <c r="D58" s="79" t="str">
        <f>VLOOKUP(C58,MatrizClientes,2,0)</f>
        <v>Belo Horizonte</v>
      </c>
      <c r="E58" s="16" t="str">
        <f>VLOOKUP(C58,MatrizClientes,3,0)</f>
        <v>MG</v>
      </c>
    </row>
    <row r="59" spans="2:9" ht="23.25" x14ac:dyDescent="0.35">
      <c r="B59" s="14">
        <v>2047655</v>
      </c>
      <c r="C59" s="77" t="s">
        <v>121</v>
      </c>
      <c r="D59" s="81" t="str">
        <f>VLOOKUP(C59,MatrizClientes,2,0)</f>
        <v>Curitiba</v>
      </c>
      <c r="E59" s="78" t="str">
        <f>VLOOKUP(C59,MatrizClientes,3,0)</f>
        <v>PR</v>
      </c>
      <c r="F59" s="83" t="str">
        <f ca="1">_xlfn.FORMULATEXT(D59)</f>
        <v>=PROCV(C59;MatrizClientes;2;0)</v>
      </c>
      <c r="G59" s="82"/>
    </row>
    <row r="60" spans="2:9" x14ac:dyDescent="0.2">
      <c r="B60" s="14">
        <v>2047657</v>
      </c>
      <c r="C60" s="4" t="s">
        <v>147</v>
      </c>
      <c r="D60" s="80" t="str">
        <f>VLOOKUP(C60,MatrizClientes,2,0)</f>
        <v>Curitiba</v>
      </c>
      <c r="E60" s="16" t="str">
        <f>VLOOKUP(C60,MatrizClientes,3,0)</f>
        <v>PR</v>
      </c>
    </row>
    <row r="61" spans="2:9" x14ac:dyDescent="0.2">
      <c r="B61" s="14">
        <v>2047659</v>
      </c>
      <c r="C61" s="4" t="s">
        <v>112</v>
      </c>
      <c r="D61" s="15" t="str">
        <f>VLOOKUP(C61,MatrizClientes,2,0)</f>
        <v>Belo Horizonte</v>
      </c>
      <c r="E61" s="16" t="str">
        <f>VLOOKUP(C61,MatrizClientes,3,0)</f>
        <v>MG</v>
      </c>
    </row>
    <row r="62" spans="2:9" x14ac:dyDescent="0.2">
      <c r="B62" s="14">
        <v>2047661</v>
      </c>
      <c r="C62" s="4" t="s">
        <v>121</v>
      </c>
      <c r="D62" s="15" t="str">
        <f>VLOOKUP(C62,MatrizClientes,2,0)</f>
        <v>Curitiba</v>
      </c>
      <c r="E62" s="16" t="str">
        <f>VLOOKUP(C62,MatrizClientes,3,0)</f>
        <v>PR</v>
      </c>
    </row>
    <row r="63" spans="2:9" x14ac:dyDescent="0.2">
      <c r="B63" s="14">
        <v>2047663</v>
      </c>
      <c r="C63" s="4" t="s">
        <v>115</v>
      </c>
      <c r="D63" s="15" t="str">
        <f>VLOOKUP(C63,MatrizClientes,2,0)</f>
        <v>Fortaleza</v>
      </c>
      <c r="E63" s="16" t="str">
        <f>VLOOKUP(C63,MatrizClientes,3,0)</f>
        <v>CE</v>
      </c>
    </row>
    <row r="64" spans="2:9" x14ac:dyDescent="0.2">
      <c r="B64" s="14">
        <v>2047665</v>
      </c>
      <c r="C64" s="4" t="s">
        <v>95</v>
      </c>
      <c r="D64" s="15" t="str">
        <f>VLOOKUP(C64,MatrizClientes,2,0)</f>
        <v>Belo Horizonte</v>
      </c>
      <c r="E64" s="16" t="str">
        <f>VLOOKUP(C64,MatrizClientes,3,0)</f>
        <v>MG</v>
      </c>
    </row>
    <row r="65" spans="2:5" x14ac:dyDescent="0.2">
      <c r="B65" s="14">
        <v>2047667</v>
      </c>
      <c r="C65" s="4" t="s">
        <v>110</v>
      </c>
      <c r="D65" s="15" t="str">
        <f>VLOOKUP(C65,MatrizClientes,2,0)</f>
        <v>Florianópolis</v>
      </c>
      <c r="E65" s="16" t="str">
        <f>VLOOKUP(C65,MatrizClientes,3,0)</f>
        <v>SC</v>
      </c>
    </row>
    <row r="66" spans="2:5" x14ac:dyDescent="0.2">
      <c r="B66" s="14">
        <v>2047669</v>
      </c>
      <c r="C66" s="4" t="s">
        <v>121</v>
      </c>
      <c r="D66" s="15" t="str">
        <f>VLOOKUP(C66,MatrizClientes,2,0)</f>
        <v>Curitiba</v>
      </c>
      <c r="E66" s="16" t="str">
        <f>VLOOKUP(C66,MatrizClientes,3,0)</f>
        <v>PR</v>
      </c>
    </row>
    <row r="67" spans="2:5" x14ac:dyDescent="0.2">
      <c r="B67" s="14">
        <v>2047671</v>
      </c>
      <c r="C67" s="4" t="s">
        <v>110</v>
      </c>
      <c r="D67" s="15" t="str">
        <f>VLOOKUP(C67,MatrizClientes,2,0)</f>
        <v>Florianópolis</v>
      </c>
      <c r="E67" s="16" t="str">
        <f>VLOOKUP(C67,MatrizClientes,3,0)</f>
        <v>SC</v>
      </c>
    </row>
    <row r="68" spans="2:5" x14ac:dyDescent="0.2">
      <c r="B68" s="14">
        <v>2047673</v>
      </c>
      <c r="C68" s="4" t="s">
        <v>121</v>
      </c>
      <c r="D68" s="15" t="str">
        <f>VLOOKUP(C68,MatrizClientes,2,0)</f>
        <v>Curitiba</v>
      </c>
      <c r="E68" s="16" t="str">
        <f>VLOOKUP(C68,MatrizClientes,3,0)</f>
        <v>PR</v>
      </c>
    </row>
    <row r="69" spans="2:5" x14ac:dyDescent="0.2">
      <c r="B69" s="14">
        <v>2047675</v>
      </c>
      <c r="C69" s="4" t="s">
        <v>115</v>
      </c>
      <c r="D69" s="15" t="str">
        <f>VLOOKUP(C69,MatrizClientes,2,0)</f>
        <v>Fortaleza</v>
      </c>
      <c r="E69" s="16" t="str">
        <f>VLOOKUP(C69,MatrizClientes,3,0)</f>
        <v>CE</v>
      </c>
    </row>
    <row r="70" spans="2:5" x14ac:dyDescent="0.2">
      <c r="B70" s="14">
        <v>2047677</v>
      </c>
      <c r="C70" s="4" t="s">
        <v>118</v>
      </c>
      <c r="D70" s="15" t="str">
        <f>VLOOKUP(C70,MatrizClientes,2,0)</f>
        <v>Campinas</v>
      </c>
      <c r="E70" s="16" t="str">
        <f>VLOOKUP(C70,MatrizClientes,3,0)</f>
        <v>SP</v>
      </c>
    </row>
    <row r="71" spans="2:5" x14ac:dyDescent="0.2">
      <c r="B71" s="14">
        <v>2047679</v>
      </c>
      <c r="C71" s="4" t="s">
        <v>111</v>
      </c>
      <c r="D71" s="15" t="str">
        <f>VLOOKUP(C71,MatrizClientes,2,0)</f>
        <v>Rio de Janeiro</v>
      </c>
      <c r="E71" s="16" t="str">
        <f>VLOOKUP(C71,MatrizClientes,3,0)</f>
        <v>RJ</v>
      </c>
    </row>
    <row r="72" spans="2:5" x14ac:dyDescent="0.2">
      <c r="B72" s="14">
        <v>2047681</v>
      </c>
      <c r="C72" s="4" t="s">
        <v>104</v>
      </c>
      <c r="D72" s="15" t="str">
        <f>VLOOKUP(C72,MatrizClientes,2,0)</f>
        <v>Florianópolis</v>
      </c>
      <c r="E72" s="16" t="str">
        <f>VLOOKUP(C72,MatrizClientes,3,0)</f>
        <v>SC</v>
      </c>
    </row>
    <row r="73" spans="2:5" x14ac:dyDescent="0.2">
      <c r="B73" s="14">
        <v>2047683</v>
      </c>
      <c r="C73" s="4" t="s">
        <v>115</v>
      </c>
      <c r="D73" s="15" t="str">
        <f>VLOOKUP(C73,MatrizClientes,2,0)</f>
        <v>Fortaleza</v>
      </c>
      <c r="E73" s="16" t="str">
        <f>VLOOKUP(C73,MatrizClientes,3,0)</f>
        <v>CE</v>
      </c>
    </row>
    <row r="74" spans="2:5" x14ac:dyDescent="0.2">
      <c r="B74" s="14">
        <v>2047685</v>
      </c>
      <c r="C74" s="4" t="s">
        <v>116</v>
      </c>
      <c r="D74" s="15" t="str">
        <f>VLOOKUP(C74,MatrizClientes,2,0)</f>
        <v>Campinas</v>
      </c>
      <c r="E74" s="16" t="str">
        <f>VLOOKUP(C74,MatrizClientes,3,0)</f>
        <v>SP</v>
      </c>
    </row>
    <row r="75" spans="2:5" x14ac:dyDescent="0.2">
      <c r="B75" s="14">
        <v>2047687</v>
      </c>
      <c r="C75" s="4" t="s">
        <v>115</v>
      </c>
      <c r="D75" s="15" t="str">
        <f>VLOOKUP(C75,MatrizClientes,2,0)</f>
        <v>Fortaleza</v>
      </c>
      <c r="E75" s="16" t="str">
        <f>VLOOKUP(C75,MatrizClientes,3,0)</f>
        <v>CE</v>
      </c>
    </row>
    <row r="76" spans="2:5" x14ac:dyDescent="0.2">
      <c r="B76" s="14">
        <v>2047689</v>
      </c>
      <c r="C76" s="4" t="s">
        <v>121</v>
      </c>
      <c r="D76" s="15" t="str">
        <f>VLOOKUP(C76,MatrizClientes,2,0)</f>
        <v>Curitiba</v>
      </c>
      <c r="E76" s="16" t="str">
        <f>VLOOKUP(C76,MatrizClientes,3,0)</f>
        <v>PR</v>
      </c>
    </row>
    <row r="77" spans="2:5" x14ac:dyDescent="0.2">
      <c r="B77" s="14">
        <v>2047691</v>
      </c>
      <c r="C77" s="4" t="s">
        <v>116</v>
      </c>
      <c r="D77" s="15" t="str">
        <f>VLOOKUP(C77,MatrizClientes,2,0)</f>
        <v>Campinas</v>
      </c>
      <c r="E77" s="16" t="str">
        <f>VLOOKUP(C77,MatrizClientes,3,0)</f>
        <v>SP</v>
      </c>
    </row>
    <row r="78" spans="2:5" x14ac:dyDescent="0.2">
      <c r="B78" s="14">
        <v>2047693</v>
      </c>
      <c r="C78" s="4" t="s">
        <v>104</v>
      </c>
      <c r="D78" s="15" t="str">
        <f>VLOOKUP(C78,MatrizClientes,2,0)</f>
        <v>Florianópolis</v>
      </c>
      <c r="E78" s="16" t="str">
        <f>VLOOKUP(C78,MatrizClientes,3,0)</f>
        <v>SC</v>
      </c>
    </row>
    <row r="79" spans="2:5" x14ac:dyDescent="0.2">
      <c r="B79" s="14">
        <v>2047695</v>
      </c>
      <c r="C79" s="4" t="s">
        <v>103</v>
      </c>
      <c r="D79" s="15" t="str">
        <f>VLOOKUP(C79,MatrizClientes,2,0)</f>
        <v>Rio de Janeiro</v>
      </c>
      <c r="E79" s="16" t="str">
        <f>VLOOKUP(C79,MatrizClientes,3,0)</f>
        <v>RJ</v>
      </c>
    </row>
    <row r="80" spans="2:5" x14ac:dyDescent="0.2">
      <c r="B80" s="14">
        <v>2047697</v>
      </c>
      <c r="C80" s="4" t="s">
        <v>116</v>
      </c>
      <c r="D80" s="15" t="str">
        <f>VLOOKUP(C80,MatrizClientes,2,0)</f>
        <v>Campinas</v>
      </c>
      <c r="E80" s="16" t="str">
        <f>VLOOKUP(C80,MatrizClientes,3,0)</f>
        <v>SP</v>
      </c>
    </row>
    <row r="81" spans="2:5" x14ac:dyDescent="0.2">
      <c r="B81" s="14">
        <v>2047699</v>
      </c>
      <c r="C81" s="4" t="s">
        <v>115</v>
      </c>
      <c r="D81" s="15" t="str">
        <f>VLOOKUP(C81,MatrizClientes,2,0)</f>
        <v>Fortaleza</v>
      </c>
      <c r="E81" s="16" t="str">
        <f>VLOOKUP(C81,MatrizClientes,3,0)</f>
        <v>CE</v>
      </c>
    </row>
    <row r="82" spans="2:5" x14ac:dyDescent="0.2">
      <c r="B82" s="14">
        <v>2047701</v>
      </c>
      <c r="C82" s="4" t="s">
        <v>119</v>
      </c>
      <c r="D82" s="15" t="str">
        <f>VLOOKUP(C82,MatrizClientes,2,0)</f>
        <v>Rio de Janeiro</v>
      </c>
      <c r="E82" s="16" t="str">
        <f>VLOOKUP(C82,MatrizClientes,3,0)</f>
        <v>RJ</v>
      </c>
    </row>
    <row r="83" spans="2:5" x14ac:dyDescent="0.2">
      <c r="B83" s="14">
        <v>2047703</v>
      </c>
      <c r="C83" s="4" t="s">
        <v>119</v>
      </c>
      <c r="D83" s="15" t="str">
        <f>VLOOKUP(C83,MatrizClientes,2,0)</f>
        <v>Rio de Janeiro</v>
      </c>
      <c r="E83" s="16" t="str">
        <f>VLOOKUP(C83,MatrizClientes,3,0)</f>
        <v>RJ</v>
      </c>
    </row>
    <row r="84" spans="2:5" x14ac:dyDescent="0.2">
      <c r="B84" s="14">
        <v>2047705</v>
      </c>
      <c r="C84" s="4" t="s">
        <v>149</v>
      </c>
      <c r="D84" s="15" t="str">
        <f>VLOOKUP(C84,MatrizClientes,2,0)</f>
        <v>São Paulo</v>
      </c>
      <c r="E84" s="16" t="str">
        <f>VLOOKUP(C84,MatrizClientes,3,0)</f>
        <v>SP</v>
      </c>
    </row>
    <row r="85" spans="2:5" x14ac:dyDescent="0.2">
      <c r="B85" s="14">
        <v>2047707</v>
      </c>
      <c r="C85" s="4" t="s">
        <v>103</v>
      </c>
      <c r="D85" s="15" t="str">
        <f>VLOOKUP(C85,MatrizClientes,2,0)</f>
        <v>Rio de Janeiro</v>
      </c>
      <c r="E85" s="16" t="str">
        <f>VLOOKUP(C85,MatrizClientes,3,0)</f>
        <v>RJ</v>
      </c>
    </row>
    <row r="86" spans="2:5" x14ac:dyDescent="0.2">
      <c r="B86" s="14">
        <v>2047709</v>
      </c>
      <c r="C86" s="4" t="s">
        <v>119</v>
      </c>
      <c r="D86" s="15" t="str">
        <f>VLOOKUP(C86,MatrizClientes,2,0)</f>
        <v>Rio de Janeiro</v>
      </c>
      <c r="E86" s="16" t="str">
        <f>VLOOKUP(C86,MatrizClientes,3,0)</f>
        <v>RJ</v>
      </c>
    </row>
    <row r="87" spans="2:5" x14ac:dyDescent="0.2">
      <c r="B87" s="14">
        <v>2047711</v>
      </c>
      <c r="C87" s="4" t="s">
        <v>126</v>
      </c>
      <c r="D87" s="15" t="str">
        <f>VLOOKUP(C87,MatrizClientes,2,0)</f>
        <v>Campinas</v>
      </c>
      <c r="E87" s="16" t="str">
        <f>VLOOKUP(C87,MatrizClientes,3,0)</f>
        <v>SP</v>
      </c>
    </row>
    <row r="88" spans="2:5" x14ac:dyDescent="0.2">
      <c r="B88" s="14">
        <v>2047713</v>
      </c>
      <c r="C88" s="4" t="s">
        <v>96</v>
      </c>
      <c r="D88" s="15" t="str">
        <f>VLOOKUP(C88,MatrizClientes,2,0)</f>
        <v>Brasília</v>
      </c>
      <c r="E88" s="16" t="str">
        <f>VLOOKUP(C88,MatrizClientes,3,0)</f>
        <v>DF</v>
      </c>
    </row>
    <row r="89" spans="2:5" x14ac:dyDescent="0.2">
      <c r="B89" s="14">
        <v>2047715</v>
      </c>
      <c r="C89" s="4" t="s">
        <v>115</v>
      </c>
      <c r="D89" s="15" t="str">
        <f>VLOOKUP(C89,MatrizClientes,2,0)</f>
        <v>Fortaleza</v>
      </c>
      <c r="E89" s="16" t="str">
        <f>VLOOKUP(C89,MatrizClientes,3,0)</f>
        <v>CE</v>
      </c>
    </row>
    <row r="90" spans="2:5" x14ac:dyDescent="0.2">
      <c r="B90" s="14">
        <v>2047717</v>
      </c>
      <c r="C90" s="4" t="s">
        <v>96</v>
      </c>
      <c r="D90" s="15" t="str">
        <f>VLOOKUP(C90,MatrizClientes,2,0)</f>
        <v>Brasília</v>
      </c>
      <c r="E90" s="16" t="str">
        <f>VLOOKUP(C90,MatrizClientes,3,0)</f>
        <v>DF</v>
      </c>
    </row>
    <row r="91" spans="2:5" x14ac:dyDescent="0.2">
      <c r="B91" s="14">
        <v>2047719</v>
      </c>
      <c r="C91" s="4" t="s">
        <v>108</v>
      </c>
      <c r="D91" s="15" t="str">
        <f>VLOOKUP(C91,MatrizClientes,2,0)</f>
        <v>São Paulo</v>
      </c>
      <c r="E91" s="16" t="str">
        <f>VLOOKUP(C91,MatrizClientes,3,0)</f>
        <v>SP</v>
      </c>
    </row>
    <row r="92" spans="2:5" x14ac:dyDescent="0.2">
      <c r="B92" s="14">
        <v>2047721</v>
      </c>
      <c r="C92" s="4" t="s">
        <v>95</v>
      </c>
      <c r="D92" s="15" t="str">
        <f>VLOOKUP(C92,MatrizClientes,2,0)</f>
        <v>Belo Horizonte</v>
      </c>
      <c r="E92" s="16" t="str">
        <f>VLOOKUP(C92,MatrizClientes,3,0)</f>
        <v>MG</v>
      </c>
    </row>
    <row r="93" spans="2:5" x14ac:dyDescent="0.2">
      <c r="B93" s="14">
        <v>2047723</v>
      </c>
      <c r="C93" s="4" t="s">
        <v>108</v>
      </c>
      <c r="D93" s="15" t="str">
        <f>VLOOKUP(C93,MatrizClientes,2,0)</f>
        <v>São Paulo</v>
      </c>
      <c r="E93" s="16" t="str">
        <f>VLOOKUP(C93,MatrizClientes,3,0)</f>
        <v>SP</v>
      </c>
    </row>
    <row r="94" spans="2:5" x14ac:dyDescent="0.2">
      <c r="B94" s="14">
        <v>2047725</v>
      </c>
      <c r="C94" s="4" t="s">
        <v>127</v>
      </c>
      <c r="D94" s="15" t="str">
        <f>VLOOKUP(C94,MatrizClientes,2,0)</f>
        <v>Campinas</v>
      </c>
      <c r="E94" s="16" t="str">
        <f>VLOOKUP(C94,MatrizClientes,3,0)</f>
        <v>SP</v>
      </c>
    </row>
    <row r="95" spans="2:5" x14ac:dyDescent="0.2">
      <c r="B95" s="14">
        <v>2047727</v>
      </c>
      <c r="C95" s="4" t="s">
        <v>111</v>
      </c>
      <c r="D95" s="15" t="str">
        <f>VLOOKUP(C95,MatrizClientes,2,0)</f>
        <v>Rio de Janeiro</v>
      </c>
      <c r="E95" s="16" t="str">
        <f>VLOOKUP(C95,MatrizClientes,3,0)</f>
        <v>RJ</v>
      </c>
    </row>
    <row r="96" spans="2:5" x14ac:dyDescent="0.2">
      <c r="B96" s="14">
        <v>2047729</v>
      </c>
      <c r="C96" s="4" t="s">
        <v>119</v>
      </c>
      <c r="D96" s="15" t="str">
        <f>VLOOKUP(C96,MatrizClientes,2,0)</f>
        <v>Rio de Janeiro</v>
      </c>
      <c r="E96" s="16" t="str">
        <f>VLOOKUP(C96,MatrizClientes,3,0)</f>
        <v>RJ</v>
      </c>
    </row>
    <row r="97" spans="2:5" x14ac:dyDescent="0.2">
      <c r="B97" s="14">
        <v>2047731</v>
      </c>
      <c r="C97" s="4" t="s">
        <v>120</v>
      </c>
      <c r="D97" s="15" t="str">
        <f>VLOOKUP(C97,MatrizClientes,2,0)</f>
        <v>Brasília</v>
      </c>
      <c r="E97" s="16" t="str">
        <f>VLOOKUP(C97,MatrizClientes,3,0)</f>
        <v>DF</v>
      </c>
    </row>
    <row r="98" spans="2:5" x14ac:dyDescent="0.2">
      <c r="B98" s="14">
        <v>2047733</v>
      </c>
      <c r="C98" s="4" t="s">
        <v>120</v>
      </c>
      <c r="D98" s="15" t="str">
        <f>VLOOKUP(C98,MatrizClientes,2,0)</f>
        <v>Brasília</v>
      </c>
      <c r="E98" s="16" t="str">
        <f>VLOOKUP(C98,MatrizClientes,3,0)</f>
        <v>DF</v>
      </c>
    </row>
    <row r="99" spans="2:5" x14ac:dyDescent="0.2">
      <c r="B99" s="14">
        <v>2047735</v>
      </c>
      <c r="C99" s="4" t="s">
        <v>112</v>
      </c>
      <c r="D99" s="15" t="str">
        <f>VLOOKUP(C99,MatrizClientes,2,0)</f>
        <v>Belo Horizonte</v>
      </c>
      <c r="E99" s="16" t="str">
        <f>VLOOKUP(C99,MatrizClientes,3,0)</f>
        <v>MG</v>
      </c>
    </row>
    <row r="100" spans="2:5" x14ac:dyDescent="0.2">
      <c r="B100" s="14">
        <v>2047737</v>
      </c>
      <c r="C100" s="4" t="s">
        <v>111</v>
      </c>
      <c r="D100" s="15" t="str">
        <f>VLOOKUP(C100,MatrizClientes,2,0)</f>
        <v>Rio de Janeiro</v>
      </c>
      <c r="E100" s="16" t="str">
        <f>VLOOKUP(C100,MatrizClientes,3,0)</f>
        <v>RJ</v>
      </c>
    </row>
    <row r="101" spans="2:5" x14ac:dyDescent="0.2">
      <c r="B101" s="14">
        <v>2047739</v>
      </c>
      <c r="C101" s="4" t="s">
        <v>116</v>
      </c>
      <c r="D101" s="15" t="str">
        <f>VLOOKUP(C101,MatrizClientes,2,0)</f>
        <v>Campinas</v>
      </c>
      <c r="E101" s="16" t="str">
        <f>VLOOKUP(C101,MatrizClientes,3,0)</f>
        <v>SP</v>
      </c>
    </row>
    <row r="102" spans="2:5" x14ac:dyDescent="0.2">
      <c r="B102" s="14">
        <v>2047741</v>
      </c>
      <c r="C102" s="4" t="s">
        <v>95</v>
      </c>
      <c r="D102" s="15" t="str">
        <f>VLOOKUP(C102,MatrizClientes,2,0)</f>
        <v>Belo Horizonte</v>
      </c>
      <c r="E102" s="16" t="str">
        <f>VLOOKUP(C102,MatrizClientes,3,0)</f>
        <v>MG</v>
      </c>
    </row>
    <row r="103" spans="2:5" x14ac:dyDescent="0.2">
      <c r="B103" s="14">
        <v>2047743</v>
      </c>
      <c r="C103" s="4" t="s">
        <v>130</v>
      </c>
      <c r="D103" s="15" t="str">
        <f>VLOOKUP(C103,MatrizClientes,2,0)</f>
        <v xml:space="preserve">Salvador </v>
      </c>
      <c r="E103" s="16" t="str">
        <f>VLOOKUP(C103,MatrizClientes,3,0)</f>
        <v>BA</v>
      </c>
    </row>
    <row r="104" spans="2:5" x14ac:dyDescent="0.2">
      <c r="B104" s="14">
        <v>2047745</v>
      </c>
      <c r="C104" s="4" t="s">
        <v>121</v>
      </c>
      <c r="D104" s="15" t="str">
        <f>VLOOKUP(C104,MatrizClientes,2,0)</f>
        <v>Curitiba</v>
      </c>
      <c r="E104" s="16" t="str">
        <f>VLOOKUP(C104,MatrizClientes,3,0)</f>
        <v>PR</v>
      </c>
    </row>
    <row r="105" spans="2:5" x14ac:dyDescent="0.2">
      <c r="B105" s="14">
        <v>2047747</v>
      </c>
      <c r="C105" s="4" t="s">
        <v>104</v>
      </c>
      <c r="D105" s="15" t="str">
        <f>VLOOKUP(C105,MatrizClientes,2,0)</f>
        <v>Florianópolis</v>
      </c>
      <c r="E105" s="16" t="str">
        <f>VLOOKUP(C105,MatrizClientes,3,0)</f>
        <v>SC</v>
      </c>
    </row>
    <row r="106" spans="2:5" x14ac:dyDescent="0.2">
      <c r="B106" s="14">
        <v>2047749</v>
      </c>
      <c r="C106" s="4" t="s">
        <v>99</v>
      </c>
      <c r="D106" s="15" t="str">
        <f>VLOOKUP(C106,MatrizClientes,2,0)</f>
        <v>Rio de Janeiro</v>
      </c>
      <c r="E106" s="16" t="str">
        <f>VLOOKUP(C106,MatrizClientes,3,0)</f>
        <v>RJ</v>
      </c>
    </row>
    <row r="107" spans="2:5" x14ac:dyDescent="0.2">
      <c r="B107" s="14">
        <v>2047751</v>
      </c>
      <c r="C107" s="4" t="s">
        <v>119</v>
      </c>
      <c r="D107" s="15" t="str">
        <f>VLOOKUP(C107,MatrizClientes,2,0)</f>
        <v>Rio de Janeiro</v>
      </c>
      <c r="E107" s="16" t="str">
        <f>VLOOKUP(C107,MatrizClientes,3,0)</f>
        <v>RJ</v>
      </c>
    </row>
    <row r="108" spans="2:5" x14ac:dyDescent="0.2">
      <c r="B108" s="14">
        <v>2047753</v>
      </c>
      <c r="C108" s="4" t="s">
        <v>95</v>
      </c>
      <c r="D108" s="15" t="str">
        <f>VLOOKUP(C108,MatrizClientes,2,0)</f>
        <v>Belo Horizonte</v>
      </c>
      <c r="E108" s="16" t="str">
        <f>VLOOKUP(C108,MatrizClientes,3,0)</f>
        <v>MG</v>
      </c>
    </row>
    <row r="109" spans="2:5" x14ac:dyDescent="0.2">
      <c r="B109" s="14">
        <v>2047755</v>
      </c>
      <c r="C109" s="4" t="s">
        <v>108</v>
      </c>
      <c r="D109" s="15" t="str">
        <f>VLOOKUP(C109,MatrizClientes,2,0)</f>
        <v>São Paulo</v>
      </c>
      <c r="E109" s="16" t="str">
        <f>VLOOKUP(C109,MatrizClientes,3,0)</f>
        <v>SP</v>
      </c>
    </row>
    <row r="110" spans="2:5" x14ac:dyDescent="0.2">
      <c r="B110" s="14">
        <v>2047757</v>
      </c>
      <c r="C110" s="4" t="s">
        <v>108</v>
      </c>
      <c r="D110" s="15" t="str">
        <f>VLOOKUP(C110,MatrizClientes,2,0)</f>
        <v>São Paulo</v>
      </c>
      <c r="E110" s="16" t="str">
        <f>VLOOKUP(C110,MatrizClientes,3,0)</f>
        <v>SP</v>
      </c>
    </row>
    <row r="111" spans="2:5" x14ac:dyDescent="0.2">
      <c r="B111" s="14">
        <v>2047759</v>
      </c>
      <c r="C111" s="4" t="s">
        <v>103</v>
      </c>
      <c r="D111" s="15" t="str">
        <f>VLOOKUP(C111,MatrizClientes,2,0)</f>
        <v>Rio de Janeiro</v>
      </c>
      <c r="E111" s="16" t="str">
        <f>VLOOKUP(C111,MatrizClientes,3,0)</f>
        <v>RJ</v>
      </c>
    </row>
    <row r="112" spans="2:5" x14ac:dyDescent="0.2">
      <c r="B112" s="14">
        <v>2047761</v>
      </c>
      <c r="C112" s="4" t="s">
        <v>115</v>
      </c>
      <c r="D112" s="15" t="str">
        <f>VLOOKUP(C112,MatrizClientes,2,0)</f>
        <v>Fortaleza</v>
      </c>
      <c r="E112" s="16" t="str">
        <f>VLOOKUP(C112,MatrizClientes,3,0)</f>
        <v>CE</v>
      </c>
    </row>
    <row r="113" spans="2:5" x14ac:dyDescent="0.2">
      <c r="B113" s="14">
        <v>2047763</v>
      </c>
      <c r="C113" s="4" t="s">
        <v>116</v>
      </c>
      <c r="D113" s="15" t="str">
        <f>VLOOKUP(C113,MatrizClientes,2,0)</f>
        <v>Campinas</v>
      </c>
      <c r="E113" s="16" t="str">
        <f>VLOOKUP(C113,MatrizClientes,3,0)</f>
        <v>SP</v>
      </c>
    </row>
    <row r="114" spans="2:5" x14ac:dyDescent="0.2">
      <c r="B114" s="14">
        <v>2047765</v>
      </c>
      <c r="C114" s="4" t="s">
        <v>110</v>
      </c>
      <c r="D114" s="15" t="str">
        <f>VLOOKUP(C114,MatrizClientes,2,0)</f>
        <v>Florianópolis</v>
      </c>
      <c r="E114" s="16" t="str">
        <f>VLOOKUP(C114,MatrizClientes,3,0)</f>
        <v>SC</v>
      </c>
    </row>
    <row r="115" spans="2:5" x14ac:dyDescent="0.2">
      <c r="B115" s="14">
        <v>2047767</v>
      </c>
      <c r="C115" s="4" t="s">
        <v>95</v>
      </c>
      <c r="D115" s="15" t="str">
        <f>VLOOKUP(C115,MatrizClientes,2,0)</f>
        <v>Belo Horizonte</v>
      </c>
      <c r="E115" s="16" t="str">
        <f>VLOOKUP(C115,MatrizClientes,3,0)</f>
        <v>MG</v>
      </c>
    </row>
    <row r="116" spans="2:5" x14ac:dyDescent="0.2">
      <c r="B116" s="14">
        <v>2047769</v>
      </c>
      <c r="C116" s="4" t="s">
        <v>116</v>
      </c>
      <c r="D116" s="15" t="str">
        <f>VLOOKUP(C116,MatrizClientes,2,0)</f>
        <v>Campinas</v>
      </c>
      <c r="E116" s="16" t="str">
        <f>VLOOKUP(C116,MatrizClientes,3,0)</f>
        <v>SP</v>
      </c>
    </row>
    <row r="117" spans="2:5" x14ac:dyDescent="0.2">
      <c r="B117" s="14">
        <v>2047771</v>
      </c>
      <c r="C117" s="4" t="s">
        <v>95</v>
      </c>
      <c r="D117" s="15" t="str">
        <f>VLOOKUP(C117,MatrizClientes,2,0)</f>
        <v>Belo Horizonte</v>
      </c>
      <c r="E117" s="16" t="str">
        <f>VLOOKUP(C117,MatrizClientes,3,0)</f>
        <v>MG</v>
      </c>
    </row>
    <row r="118" spans="2:5" x14ac:dyDescent="0.2">
      <c r="B118" s="14">
        <v>2047773</v>
      </c>
      <c r="C118" s="4" t="s">
        <v>130</v>
      </c>
      <c r="D118" s="15" t="str">
        <f>VLOOKUP(C118,MatrizClientes,2,0)</f>
        <v xml:space="preserve">Salvador </v>
      </c>
      <c r="E118" s="16" t="str">
        <f>VLOOKUP(C118,MatrizClientes,3,0)</f>
        <v>BA</v>
      </c>
    </row>
    <row r="119" spans="2:5" x14ac:dyDescent="0.2">
      <c r="B119" s="14">
        <v>2047775</v>
      </c>
      <c r="C119" s="4" t="s">
        <v>96</v>
      </c>
      <c r="D119" s="15" t="str">
        <f>VLOOKUP(C119,MatrizClientes,2,0)</f>
        <v>Brasília</v>
      </c>
      <c r="E119" s="16" t="str">
        <f>VLOOKUP(C119,MatrizClientes,3,0)</f>
        <v>DF</v>
      </c>
    </row>
    <row r="120" spans="2:5" x14ac:dyDescent="0.2">
      <c r="B120" s="14">
        <v>2047777</v>
      </c>
      <c r="C120" s="4" t="s">
        <v>110</v>
      </c>
      <c r="D120" s="15" t="str">
        <f>VLOOKUP(C120,MatrizClientes,2,0)</f>
        <v>Florianópolis</v>
      </c>
      <c r="E120" s="16" t="str">
        <f>VLOOKUP(C120,MatrizClientes,3,0)</f>
        <v>SC</v>
      </c>
    </row>
    <row r="121" spans="2:5" x14ac:dyDescent="0.2">
      <c r="B121" s="14">
        <v>2047779</v>
      </c>
      <c r="C121" s="4" t="s">
        <v>100</v>
      </c>
      <c r="D121" s="15" t="str">
        <f>VLOOKUP(C121,MatrizClientes,2,0)</f>
        <v>Fortaleza</v>
      </c>
      <c r="E121" s="16" t="str">
        <f>VLOOKUP(C121,MatrizClientes,3,0)</f>
        <v>CE</v>
      </c>
    </row>
    <row r="122" spans="2:5" x14ac:dyDescent="0.2">
      <c r="B122" s="14">
        <v>2047781</v>
      </c>
      <c r="C122" s="4" t="s">
        <v>108</v>
      </c>
      <c r="D122" s="15" t="str">
        <f>VLOOKUP(C122,MatrizClientes,2,0)</f>
        <v>São Paulo</v>
      </c>
      <c r="E122" s="16" t="str">
        <f>VLOOKUP(C122,MatrizClientes,3,0)</f>
        <v>SP</v>
      </c>
    </row>
    <row r="123" spans="2:5" x14ac:dyDescent="0.2">
      <c r="B123" s="14">
        <v>2047783</v>
      </c>
      <c r="C123" s="4" t="s">
        <v>99</v>
      </c>
      <c r="D123" s="15" t="str">
        <f>VLOOKUP(C123,MatrizClientes,2,0)</f>
        <v>Rio de Janeiro</v>
      </c>
      <c r="E123" s="16" t="str">
        <f>VLOOKUP(C123,MatrizClientes,3,0)</f>
        <v>RJ</v>
      </c>
    </row>
    <row r="124" spans="2:5" x14ac:dyDescent="0.2">
      <c r="B124" s="14">
        <v>2047785</v>
      </c>
      <c r="C124" s="4" t="s">
        <v>99</v>
      </c>
      <c r="D124" s="15" t="str">
        <f>VLOOKUP(C124,MatrizClientes,2,0)</f>
        <v>Rio de Janeiro</v>
      </c>
      <c r="E124" s="16" t="str">
        <f>VLOOKUP(C124,MatrizClientes,3,0)</f>
        <v>RJ</v>
      </c>
    </row>
    <row r="125" spans="2:5" x14ac:dyDescent="0.2">
      <c r="B125" s="14">
        <v>2047787</v>
      </c>
      <c r="C125" s="4" t="s">
        <v>121</v>
      </c>
      <c r="D125" s="15" t="str">
        <f>VLOOKUP(C125,MatrizClientes,2,0)</f>
        <v>Curitiba</v>
      </c>
      <c r="E125" s="16" t="str">
        <f>VLOOKUP(C125,MatrizClientes,3,0)</f>
        <v>PR</v>
      </c>
    </row>
    <row r="126" spans="2:5" x14ac:dyDescent="0.2">
      <c r="B126" s="14">
        <v>2047789</v>
      </c>
      <c r="C126" s="4" t="s">
        <v>116</v>
      </c>
      <c r="D126" s="15" t="str">
        <f>VLOOKUP(C126,MatrizClientes,2,0)</f>
        <v>Campinas</v>
      </c>
      <c r="E126" s="16" t="str">
        <f>VLOOKUP(C126,MatrizClientes,3,0)</f>
        <v>SP</v>
      </c>
    </row>
    <row r="127" spans="2:5" x14ac:dyDescent="0.2">
      <c r="B127" s="14">
        <v>2047791</v>
      </c>
      <c r="C127" s="4" t="s">
        <v>118</v>
      </c>
      <c r="D127" s="15" t="str">
        <f>VLOOKUP(C127,MatrizClientes,2,0)</f>
        <v>Campinas</v>
      </c>
      <c r="E127" s="16" t="str">
        <f>VLOOKUP(C127,MatrizClientes,3,0)</f>
        <v>SP</v>
      </c>
    </row>
    <row r="128" spans="2:5" x14ac:dyDescent="0.2">
      <c r="B128" s="14">
        <v>2047793</v>
      </c>
      <c r="C128" s="4" t="s">
        <v>96</v>
      </c>
      <c r="D128" s="15" t="str">
        <f>VLOOKUP(C128,MatrizClientes,2,0)</f>
        <v>Brasília</v>
      </c>
      <c r="E128" s="16" t="str">
        <f>VLOOKUP(C128,MatrizClientes,3,0)</f>
        <v>DF</v>
      </c>
    </row>
    <row r="129" spans="2:5" x14ac:dyDescent="0.2">
      <c r="B129" s="14">
        <v>2047795</v>
      </c>
      <c r="C129" s="4" t="s">
        <v>108</v>
      </c>
      <c r="D129" s="15" t="str">
        <f>VLOOKUP(C129,MatrizClientes,2,0)</f>
        <v>São Paulo</v>
      </c>
      <c r="E129" s="16" t="str">
        <f>VLOOKUP(C129,MatrizClientes,3,0)</f>
        <v>SP</v>
      </c>
    </row>
    <row r="130" spans="2:5" x14ac:dyDescent="0.2">
      <c r="B130" s="14">
        <v>2047797</v>
      </c>
      <c r="C130" s="4" t="s">
        <v>119</v>
      </c>
      <c r="D130" s="15" t="str">
        <f>VLOOKUP(C130,MatrizClientes,2,0)</f>
        <v>Rio de Janeiro</v>
      </c>
      <c r="E130" s="16" t="str">
        <f>VLOOKUP(C130,MatrizClientes,3,0)</f>
        <v>RJ</v>
      </c>
    </row>
    <row r="131" spans="2:5" x14ac:dyDescent="0.2">
      <c r="B131" s="14">
        <v>2047799</v>
      </c>
      <c r="C131" s="4" t="s">
        <v>154</v>
      </c>
      <c r="D131" s="15" t="str">
        <f>VLOOKUP(C131,MatrizClientes,2,0)</f>
        <v>Rio de Janeiro</v>
      </c>
      <c r="E131" s="16" t="str">
        <f>VLOOKUP(C131,MatrizClientes,3,0)</f>
        <v>RJ</v>
      </c>
    </row>
    <row r="132" spans="2:5" x14ac:dyDescent="0.2">
      <c r="B132" s="14">
        <v>2047801</v>
      </c>
      <c r="C132" s="4" t="s">
        <v>111</v>
      </c>
      <c r="D132" s="15" t="str">
        <f>VLOOKUP(C132,MatrizClientes,2,0)</f>
        <v>Rio de Janeiro</v>
      </c>
      <c r="E132" s="16" t="str">
        <f>VLOOKUP(C132,MatrizClientes,3,0)</f>
        <v>RJ</v>
      </c>
    </row>
    <row r="133" spans="2:5" x14ac:dyDescent="0.2">
      <c r="B133" s="14">
        <v>2047803</v>
      </c>
      <c r="C133" s="4" t="s">
        <v>118</v>
      </c>
      <c r="D133" s="15" t="str">
        <f>VLOOKUP(C133,MatrizClientes,2,0)</f>
        <v>Campinas</v>
      </c>
      <c r="E133" s="16" t="str">
        <f>VLOOKUP(C133,MatrizClientes,3,0)</f>
        <v>SP</v>
      </c>
    </row>
    <row r="134" spans="2:5" x14ac:dyDescent="0.2">
      <c r="B134" s="14">
        <v>2047805</v>
      </c>
      <c r="C134" s="4" t="s">
        <v>99</v>
      </c>
      <c r="D134" s="15" t="str">
        <f>VLOOKUP(C134,MatrizClientes,2,0)</f>
        <v>Rio de Janeiro</v>
      </c>
      <c r="E134" s="16" t="str">
        <f>VLOOKUP(C134,MatrizClientes,3,0)</f>
        <v>RJ</v>
      </c>
    </row>
    <row r="135" spans="2:5" x14ac:dyDescent="0.2">
      <c r="B135" s="14">
        <v>2047807</v>
      </c>
      <c r="C135" s="4" t="s">
        <v>100</v>
      </c>
      <c r="D135" s="15" t="str">
        <f>VLOOKUP(C135,MatrizClientes,2,0)</f>
        <v>Fortaleza</v>
      </c>
      <c r="E135" s="16" t="str">
        <f>VLOOKUP(C135,MatrizClientes,3,0)</f>
        <v>CE</v>
      </c>
    </row>
    <row r="136" spans="2:5" x14ac:dyDescent="0.2">
      <c r="B136" s="14">
        <v>2047809</v>
      </c>
      <c r="C136" s="4" t="s">
        <v>96</v>
      </c>
      <c r="D136" s="15" t="str">
        <f>VLOOKUP(C136,MatrizClientes,2,0)</f>
        <v>Brasília</v>
      </c>
      <c r="E136" s="16" t="str">
        <f>VLOOKUP(C136,MatrizClientes,3,0)</f>
        <v>DF</v>
      </c>
    </row>
    <row r="137" spans="2:5" x14ac:dyDescent="0.2">
      <c r="B137" s="14">
        <v>2047811</v>
      </c>
      <c r="C137" s="4" t="s">
        <v>108</v>
      </c>
      <c r="D137" s="15" t="str">
        <f>VLOOKUP(C137,MatrizClientes,2,0)</f>
        <v>São Paulo</v>
      </c>
      <c r="E137" s="16" t="str">
        <f>VLOOKUP(C137,MatrizClientes,3,0)</f>
        <v>SP</v>
      </c>
    </row>
    <row r="138" spans="2:5" x14ac:dyDescent="0.2">
      <c r="B138" s="14">
        <v>2047813</v>
      </c>
      <c r="C138" s="4" t="s">
        <v>110</v>
      </c>
      <c r="D138" s="15" t="str">
        <f>VLOOKUP(C138,MatrizClientes,2,0)</f>
        <v>Florianópolis</v>
      </c>
      <c r="E138" s="16" t="str">
        <f>VLOOKUP(C138,MatrizClientes,3,0)</f>
        <v>SC</v>
      </c>
    </row>
    <row r="139" spans="2:5" x14ac:dyDescent="0.2">
      <c r="B139" s="14">
        <v>2047815</v>
      </c>
      <c r="C139" s="4" t="s">
        <v>99</v>
      </c>
      <c r="D139" s="15" t="str">
        <f>VLOOKUP(C139,MatrizClientes,2,0)</f>
        <v>Rio de Janeiro</v>
      </c>
      <c r="E139" s="16" t="str">
        <f>VLOOKUP(C139,MatrizClientes,3,0)</f>
        <v>RJ</v>
      </c>
    </row>
    <row r="140" spans="2:5" x14ac:dyDescent="0.2">
      <c r="B140" s="14">
        <v>2047817</v>
      </c>
      <c r="C140" s="4" t="s">
        <v>149</v>
      </c>
      <c r="D140" s="15" t="str">
        <f>VLOOKUP(C140,MatrizClientes,2,0)</f>
        <v>São Paulo</v>
      </c>
      <c r="E140" s="16" t="str">
        <f>VLOOKUP(C140,MatrizClientes,3,0)</f>
        <v>SP</v>
      </c>
    </row>
    <row r="141" spans="2:5" x14ac:dyDescent="0.2">
      <c r="B141" s="14">
        <v>2047819</v>
      </c>
      <c r="C141" s="4" t="s">
        <v>99</v>
      </c>
      <c r="D141" s="15" t="str">
        <f>VLOOKUP(C141,MatrizClientes,2,0)</f>
        <v>Rio de Janeiro</v>
      </c>
      <c r="E141" s="16" t="str">
        <f>VLOOKUP(C141,MatrizClientes,3,0)</f>
        <v>RJ</v>
      </c>
    </row>
    <row r="142" spans="2:5" x14ac:dyDescent="0.2">
      <c r="B142" s="14">
        <v>2047821</v>
      </c>
      <c r="C142" s="4" t="s">
        <v>116</v>
      </c>
      <c r="D142" s="15" t="str">
        <f>VLOOKUP(C142,MatrizClientes,2,0)</f>
        <v>Campinas</v>
      </c>
      <c r="E142" s="16" t="str">
        <f>VLOOKUP(C142,MatrizClientes,3,0)</f>
        <v>SP</v>
      </c>
    </row>
    <row r="143" spans="2:5" x14ac:dyDescent="0.2">
      <c r="B143" s="14">
        <v>2047823</v>
      </c>
      <c r="C143" s="4" t="s">
        <v>121</v>
      </c>
      <c r="D143" s="15" t="str">
        <f>VLOOKUP(C143,MatrizClientes,2,0)</f>
        <v>Curitiba</v>
      </c>
      <c r="E143" s="16" t="str">
        <f>VLOOKUP(C143,MatrizClientes,3,0)</f>
        <v>PR</v>
      </c>
    </row>
    <row r="144" spans="2:5" x14ac:dyDescent="0.2">
      <c r="B144" s="14">
        <v>2047825</v>
      </c>
      <c r="C144" s="4" t="s">
        <v>136</v>
      </c>
      <c r="D144" s="15" t="str">
        <f>VLOOKUP(C144,MatrizClientes,2,0)</f>
        <v>Porto Alegre</v>
      </c>
      <c r="E144" s="16" t="str">
        <f>VLOOKUP(C144,MatrizClientes,3,0)</f>
        <v>RS</v>
      </c>
    </row>
    <row r="145" spans="2:5" x14ac:dyDescent="0.2">
      <c r="B145" s="14">
        <v>2047827</v>
      </c>
      <c r="C145" s="4" t="s">
        <v>121</v>
      </c>
      <c r="D145" s="15" t="str">
        <f>VLOOKUP(C145,MatrizClientes,2,0)</f>
        <v>Curitiba</v>
      </c>
      <c r="E145" s="16" t="str">
        <f>VLOOKUP(C145,MatrizClientes,3,0)</f>
        <v>PR</v>
      </c>
    </row>
    <row r="146" spans="2:5" x14ac:dyDescent="0.2">
      <c r="B146" s="14">
        <v>2047829</v>
      </c>
      <c r="C146" s="4" t="s">
        <v>112</v>
      </c>
      <c r="D146" s="15" t="str">
        <f>VLOOKUP(C146,MatrizClientes,2,0)</f>
        <v>Belo Horizonte</v>
      </c>
      <c r="E146" s="16" t="str">
        <f>VLOOKUP(C146,MatrizClientes,3,0)</f>
        <v>MG</v>
      </c>
    </row>
    <row r="147" spans="2:5" x14ac:dyDescent="0.2">
      <c r="B147" s="14">
        <v>2047831</v>
      </c>
      <c r="C147" s="4" t="s">
        <v>111</v>
      </c>
      <c r="D147" s="15" t="str">
        <f>VLOOKUP(C147,MatrizClientes,2,0)</f>
        <v>Rio de Janeiro</v>
      </c>
      <c r="E147" s="16" t="str">
        <f>VLOOKUP(C147,MatrizClientes,3,0)</f>
        <v>RJ</v>
      </c>
    </row>
    <row r="148" spans="2:5" x14ac:dyDescent="0.2">
      <c r="B148" s="14">
        <v>2047833</v>
      </c>
      <c r="C148" s="4" t="s">
        <v>152</v>
      </c>
      <c r="D148" s="15" t="str">
        <f>VLOOKUP(C148,MatrizClientes,2,0)</f>
        <v>Porto Alegre</v>
      </c>
      <c r="E148" s="16" t="str">
        <f>VLOOKUP(C148,MatrizClientes,3,0)</f>
        <v>RS</v>
      </c>
    </row>
    <row r="149" spans="2:5" x14ac:dyDescent="0.2">
      <c r="B149" s="14">
        <v>2047835</v>
      </c>
      <c r="C149" s="4" t="s">
        <v>96</v>
      </c>
      <c r="D149" s="15" t="str">
        <f>VLOOKUP(C149,MatrizClientes,2,0)</f>
        <v>Brasília</v>
      </c>
      <c r="E149" s="16" t="str">
        <f>VLOOKUP(C149,MatrizClientes,3,0)</f>
        <v>DF</v>
      </c>
    </row>
    <row r="150" spans="2:5" x14ac:dyDescent="0.2">
      <c r="B150" s="14">
        <v>2047837</v>
      </c>
      <c r="C150" s="4" t="s">
        <v>111</v>
      </c>
      <c r="D150" s="15" t="str">
        <f>VLOOKUP(C150,MatrizClientes,2,0)</f>
        <v>Rio de Janeiro</v>
      </c>
      <c r="E150" s="16" t="str">
        <f>VLOOKUP(C150,MatrizClientes,3,0)</f>
        <v>RJ</v>
      </c>
    </row>
    <row r="151" spans="2:5" x14ac:dyDescent="0.2">
      <c r="B151" s="14">
        <v>2047839</v>
      </c>
      <c r="C151" s="4" t="s">
        <v>120</v>
      </c>
      <c r="D151" s="15" t="str">
        <f>VLOOKUP(C151,MatrizClientes,2,0)</f>
        <v>Brasília</v>
      </c>
      <c r="E151" s="16" t="str">
        <f>VLOOKUP(C151,MatrizClientes,3,0)</f>
        <v>DF</v>
      </c>
    </row>
    <row r="152" spans="2:5" x14ac:dyDescent="0.2">
      <c r="B152" s="14">
        <v>2047841</v>
      </c>
      <c r="C152" s="4" t="s">
        <v>115</v>
      </c>
      <c r="D152" s="15" t="str">
        <f>VLOOKUP(C152,MatrizClientes,2,0)</f>
        <v>Fortaleza</v>
      </c>
      <c r="E152" s="16" t="str">
        <f>VLOOKUP(C152,MatrizClientes,3,0)</f>
        <v>CE</v>
      </c>
    </row>
    <row r="153" spans="2:5" x14ac:dyDescent="0.2">
      <c r="B153" s="14">
        <v>2047843</v>
      </c>
      <c r="C153" s="4" t="s">
        <v>121</v>
      </c>
      <c r="D153" s="15" t="str">
        <f>VLOOKUP(C153,MatrizClientes,2,0)</f>
        <v>Curitiba</v>
      </c>
      <c r="E153" s="16" t="str">
        <f>VLOOKUP(C153,MatrizClientes,3,0)</f>
        <v>PR</v>
      </c>
    </row>
    <row r="154" spans="2:5" x14ac:dyDescent="0.2">
      <c r="B154" s="14">
        <v>2047845</v>
      </c>
      <c r="C154" s="4" t="s">
        <v>99</v>
      </c>
      <c r="D154" s="15" t="str">
        <f>VLOOKUP(C154,MatrizClientes,2,0)</f>
        <v>Rio de Janeiro</v>
      </c>
      <c r="E154" s="16" t="str">
        <f>VLOOKUP(C154,MatrizClientes,3,0)</f>
        <v>RJ</v>
      </c>
    </row>
    <row r="155" spans="2:5" x14ac:dyDescent="0.2">
      <c r="B155" s="14">
        <v>2047847</v>
      </c>
      <c r="C155" s="4" t="s">
        <v>121</v>
      </c>
      <c r="D155" s="15" t="str">
        <f>VLOOKUP(C155,MatrizClientes,2,0)</f>
        <v>Curitiba</v>
      </c>
      <c r="E155" s="16" t="str">
        <f>VLOOKUP(C155,MatrizClientes,3,0)</f>
        <v>PR</v>
      </c>
    </row>
    <row r="156" spans="2:5" x14ac:dyDescent="0.2">
      <c r="B156" s="14">
        <v>2047849</v>
      </c>
      <c r="C156" s="4" t="s">
        <v>121</v>
      </c>
      <c r="D156" s="15" t="str">
        <f>VLOOKUP(C156,MatrizClientes,2,0)</f>
        <v>Curitiba</v>
      </c>
      <c r="E156" s="16" t="str">
        <f>VLOOKUP(C156,MatrizClientes,3,0)</f>
        <v>PR</v>
      </c>
    </row>
    <row r="157" spans="2:5" x14ac:dyDescent="0.2">
      <c r="B157" s="14">
        <v>2047851</v>
      </c>
      <c r="C157" s="4" t="s">
        <v>104</v>
      </c>
      <c r="D157" s="15" t="str">
        <f>VLOOKUP(C157,MatrizClientes,2,0)</f>
        <v>Florianópolis</v>
      </c>
      <c r="E157" s="16" t="str">
        <f>VLOOKUP(C157,MatrizClientes,3,0)</f>
        <v>SC</v>
      </c>
    </row>
    <row r="158" spans="2:5" x14ac:dyDescent="0.2">
      <c r="B158" s="14">
        <v>2047853</v>
      </c>
      <c r="C158" s="4" t="s">
        <v>119</v>
      </c>
      <c r="D158" s="15" t="str">
        <f>VLOOKUP(C158,MatrizClientes,2,0)</f>
        <v>Rio de Janeiro</v>
      </c>
      <c r="E158" s="16" t="str">
        <f>VLOOKUP(C158,MatrizClientes,3,0)</f>
        <v>RJ</v>
      </c>
    </row>
    <row r="159" spans="2:5" x14ac:dyDescent="0.2">
      <c r="B159" s="14">
        <v>2047855</v>
      </c>
      <c r="C159" s="4" t="s">
        <v>151</v>
      </c>
      <c r="D159" s="15" t="str">
        <f>VLOOKUP(C159,MatrizClientes,2,0)</f>
        <v xml:space="preserve">Salvador </v>
      </c>
      <c r="E159" s="16" t="str">
        <f>VLOOKUP(C159,MatrizClientes,3,0)</f>
        <v>BA</v>
      </c>
    </row>
    <row r="160" spans="2:5" x14ac:dyDescent="0.2">
      <c r="B160" s="14">
        <v>2047857</v>
      </c>
      <c r="C160" s="4" t="s">
        <v>112</v>
      </c>
      <c r="D160" s="15" t="str">
        <f>VLOOKUP(C160,MatrizClientes,2,0)</f>
        <v>Belo Horizonte</v>
      </c>
      <c r="E160" s="16" t="str">
        <f>VLOOKUP(C160,MatrizClientes,3,0)</f>
        <v>MG</v>
      </c>
    </row>
    <row r="161" spans="2:5" x14ac:dyDescent="0.2">
      <c r="B161" s="14">
        <v>2047859</v>
      </c>
      <c r="C161" s="4" t="s">
        <v>152</v>
      </c>
      <c r="D161" s="15" t="str">
        <f>VLOOKUP(C161,MatrizClientes,2,0)</f>
        <v>Porto Alegre</v>
      </c>
      <c r="E161" s="16" t="str">
        <f>VLOOKUP(C161,MatrizClientes,3,0)</f>
        <v>RS</v>
      </c>
    </row>
    <row r="162" spans="2:5" x14ac:dyDescent="0.2">
      <c r="B162" s="14">
        <v>2047861</v>
      </c>
      <c r="C162" s="4" t="s">
        <v>110</v>
      </c>
      <c r="D162" s="15" t="str">
        <f>VLOOKUP(C162,MatrizClientes,2,0)</f>
        <v>Florianópolis</v>
      </c>
      <c r="E162" s="16" t="str">
        <f>VLOOKUP(C162,MatrizClientes,3,0)</f>
        <v>SC</v>
      </c>
    </row>
    <row r="163" spans="2:5" x14ac:dyDescent="0.2">
      <c r="B163" s="14">
        <v>2047863</v>
      </c>
      <c r="C163" s="4" t="s">
        <v>112</v>
      </c>
      <c r="D163" s="15" t="str">
        <f>VLOOKUP(C163,MatrizClientes,2,0)</f>
        <v>Belo Horizonte</v>
      </c>
      <c r="E163" s="16" t="str">
        <f>VLOOKUP(C163,MatrizClientes,3,0)</f>
        <v>MG</v>
      </c>
    </row>
    <row r="164" spans="2:5" x14ac:dyDescent="0.2">
      <c r="B164" s="14">
        <v>2047865</v>
      </c>
      <c r="C164" s="4" t="s">
        <v>111</v>
      </c>
      <c r="D164" s="15" t="str">
        <f>VLOOKUP(C164,MatrizClientes,2,0)</f>
        <v>Rio de Janeiro</v>
      </c>
      <c r="E164" s="16" t="str">
        <f>VLOOKUP(C164,MatrizClientes,3,0)</f>
        <v>RJ</v>
      </c>
    </row>
    <row r="165" spans="2:5" x14ac:dyDescent="0.2">
      <c r="B165" s="14">
        <v>2047867</v>
      </c>
      <c r="C165" s="4" t="s">
        <v>116</v>
      </c>
      <c r="D165" s="15" t="str">
        <f>VLOOKUP(C165,MatrizClientes,2,0)</f>
        <v>Campinas</v>
      </c>
      <c r="E165" s="16" t="str">
        <f>VLOOKUP(C165,MatrizClientes,3,0)</f>
        <v>SP</v>
      </c>
    </row>
    <row r="166" spans="2:5" x14ac:dyDescent="0.2">
      <c r="B166" s="14">
        <v>2047869</v>
      </c>
      <c r="C166" s="4" t="s">
        <v>103</v>
      </c>
      <c r="D166" s="15" t="str">
        <f>VLOOKUP(C166,MatrizClientes,2,0)</f>
        <v>Rio de Janeiro</v>
      </c>
      <c r="E166" s="16" t="str">
        <f>VLOOKUP(C166,MatrizClientes,3,0)</f>
        <v>RJ</v>
      </c>
    </row>
    <row r="167" spans="2:5" x14ac:dyDescent="0.2">
      <c r="B167" s="14">
        <v>2047871</v>
      </c>
      <c r="C167" s="4" t="s">
        <v>119</v>
      </c>
      <c r="D167" s="15" t="str">
        <f>VLOOKUP(C167,MatrizClientes,2,0)</f>
        <v>Rio de Janeiro</v>
      </c>
      <c r="E167" s="16" t="str">
        <f>VLOOKUP(C167,MatrizClientes,3,0)</f>
        <v>RJ</v>
      </c>
    </row>
    <row r="168" spans="2:5" x14ac:dyDescent="0.2">
      <c r="B168" s="14">
        <v>2047873</v>
      </c>
      <c r="C168" s="4" t="s">
        <v>139</v>
      </c>
      <c r="D168" s="15" t="str">
        <f>VLOOKUP(C168,MatrizClientes,2,0)</f>
        <v>Curitiba</v>
      </c>
      <c r="E168" s="16" t="str">
        <f>VLOOKUP(C168,MatrizClientes,3,0)</f>
        <v>PR</v>
      </c>
    </row>
    <row r="169" spans="2:5" x14ac:dyDescent="0.2">
      <c r="B169" s="14">
        <v>2047875</v>
      </c>
      <c r="C169" s="4" t="s">
        <v>119</v>
      </c>
      <c r="D169" s="15" t="str">
        <f>VLOOKUP(C169,MatrizClientes,2,0)</f>
        <v>Rio de Janeiro</v>
      </c>
      <c r="E169" s="16" t="str">
        <f>VLOOKUP(C169,MatrizClientes,3,0)</f>
        <v>RJ</v>
      </c>
    </row>
    <row r="170" spans="2:5" x14ac:dyDescent="0.2">
      <c r="B170" s="14">
        <v>2047877</v>
      </c>
      <c r="C170" s="4" t="s">
        <v>99</v>
      </c>
      <c r="D170" s="15" t="str">
        <f>VLOOKUP(C170,MatrizClientes,2,0)</f>
        <v>Rio de Janeiro</v>
      </c>
      <c r="E170" s="16" t="str">
        <f>VLOOKUP(C170,MatrizClientes,3,0)</f>
        <v>RJ</v>
      </c>
    </row>
    <row r="171" spans="2:5" x14ac:dyDescent="0.2">
      <c r="B171" s="14">
        <v>2047879</v>
      </c>
      <c r="C171" s="4" t="s">
        <v>144</v>
      </c>
      <c r="D171" s="15" t="str">
        <f>VLOOKUP(C171,MatrizClientes,2,0)</f>
        <v>Brasília</v>
      </c>
      <c r="E171" s="16" t="str">
        <f>VLOOKUP(C171,MatrizClientes,3,0)</f>
        <v>DF</v>
      </c>
    </row>
    <row r="172" spans="2:5" x14ac:dyDescent="0.2">
      <c r="B172" s="14">
        <v>2047881</v>
      </c>
      <c r="C172" s="4" t="s">
        <v>99</v>
      </c>
      <c r="D172" s="15" t="str">
        <f>VLOOKUP(C172,MatrizClientes,2,0)</f>
        <v>Rio de Janeiro</v>
      </c>
      <c r="E172" s="16" t="str">
        <f>VLOOKUP(C172,MatrizClientes,3,0)</f>
        <v>RJ</v>
      </c>
    </row>
    <row r="173" spans="2:5" x14ac:dyDescent="0.2">
      <c r="B173" s="14">
        <v>2047883</v>
      </c>
      <c r="C173" s="4" t="s">
        <v>116</v>
      </c>
      <c r="D173" s="15" t="str">
        <f>VLOOKUP(C173,MatrizClientes,2,0)</f>
        <v>Campinas</v>
      </c>
      <c r="E173" s="16" t="str">
        <f>VLOOKUP(C173,MatrizClientes,3,0)</f>
        <v>SP</v>
      </c>
    </row>
    <row r="174" spans="2:5" x14ac:dyDescent="0.2">
      <c r="B174" s="14">
        <v>2047885</v>
      </c>
      <c r="C174" s="4" t="s">
        <v>100</v>
      </c>
      <c r="D174" s="15" t="str">
        <f>VLOOKUP(C174,MatrizClientes,2,0)</f>
        <v>Fortaleza</v>
      </c>
      <c r="E174" s="16" t="str">
        <f>VLOOKUP(C174,MatrizClientes,3,0)</f>
        <v>CE</v>
      </c>
    </row>
    <row r="175" spans="2:5" x14ac:dyDescent="0.2">
      <c r="B175" s="14">
        <v>2047887</v>
      </c>
      <c r="C175" s="4" t="s">
        <v>99</v>
      </c>
      <c r="D175" s="15" t="str">
        <f>VLOOKUP(C175,MatrizClientes,2,0)</f>
        <v>Rio de Janeiro</v>
      </c>
      <c r="E175" s="16" t="str">
        <f>VLOOKUP(C175,MatrizClientes,3,0)</f>
        <v>RJ</v>
      </c>
    </row>
    <row r="176" spans="2:5" x14ac:dyDescent="0.2">
      <c r="B176" s="14">
        <v>2047889</v>
      </c>
      <c r="C176" s="4" t="s">
        <v>103</v>
      </c>
      <c r="D176" s="15" t="str">
        <f>VLOOKUP(C176,MatrizClientes,2,0)</f>
        <v>Rio de Janeiro</v>
      </c>
      <c r="E176" s="16" t="str">
        <f>VLOOKUP(C176,MatrizClientes,3,0)</f>
        <v>RJ</v>
      </c>
    </row>
    <row r="177" spans="2:5" x14ac:dyDescent="0.2">
      <c r="B177" s="14">
        <v>2047891</v>
      </c>
      <c r="C177" s="4" t="s">
        <v>111</v>
      </c>
      <c r="D177" s="15" t="str">
        <f>VLOOKUP(C177,MatrizClientes,2,0)</f>
        <v>Rio de Janeiro</v>
      </c>
      <c r="E177" s="16" t="str">
        <f>VLOOKUP(C177,MatrizClientes,3,0)</f>
        <v>RJ</v>
      </c>
    </row>
    <row r="178" spans="2:5" x14ac:dyDescent="0.2">
      <c r="B178" s="14">
        <v>2047893</v>
      </c>
      <c r="C178" s="4" t="s">
        <v>100</v>
      </c>
      <c r="D178" s="15" t="str">
        <f>VLOOKUP(C178,MatrizClientes,2,0)</f>
        <v>Fortaleza</v>
      </c>
      <c r="E178" s="16" t="str">
        <f>VLOOKUP(C178,MatrizClientes,3,0)</f>
        <v>CE</v>
      </c>
    </row>
    <row r="179" spans="2:5" x14ac:dyDescent="0.2">
      <c r="B179" s="14">
        <v>2047895</v>
      </c>
      <c r="C179" s="4" t="s">
        <v>142</v>
      </c>
      <c r="D179" s="15" t="str">
        <f>VLOOKUP(C179,MatrizClientes,2,0)</f>
        <v>Campinas</v>
      </c>
      <c r="E179" s="16" t="str">
        <f>VLOOKUP(C179,MatrizClientes,3,0)</f>
        <v>SP</v>
      </c>
    </row>
    <row r="180" spans="2:5" x14ac:dyDescent="0.2">
      <c r="B180" s="14">
        <v>2047897</v>
      </c>
      <c r="C180" s="4" t="s">
        <v>144</v>
      </c>
      <c r="D180" s="15" t="str">
        <f>VLOOKUP(C180,MatrizClientes,2,0)</f>
        <v>Brasília</v>
      </c>
      <c r="E180" s="16" t="str">
        <f>VLOOKUP(C180,MatrizClientes,3,0)</f>
        <v>DF</v>
      </c>
    </row>
    <row r="181" spans="2:5" x14ac:dyDescent="0.2">
      <c r="B181" s="14">
        <v>2047899</v>
      </c>
      <c r="C181" s="4" t="s">
        <v>140</v>
      </c>
      <c r="D181" s="15" t="str">
        <f>VLOOKUP(C181,MatrizClientes,2,0)</f>
        <v>Rio de Janeiro</v>
      </c>
      <c r="E181" s="16" t="str">
        <f>VLOOKUP(C181,MatrizClientes,3,0)</f>
        <v>RJ</v>
      </c>
    </row>
    <row r="182" spans="2:5" x14ac:dyDescent="0.2">
      <c r="B182" s="14">
        <v>2047901</v>
      </c>
      <c r="C182" s="4" t="s">
        <v>130</v>
      </c>
      <c r="D182" s="15" t="str">
        <f>VLOOKUP(C182,MatrizClientes,2,0)</f>
        <v xml:space="preserve">Salvador </v>
      </c>
      <c r="E182" s="16" t="str">
        <f>VLOOKUP(C182,MatrizClientes,3,0)</f>
        <v>BA</v>
      </c>
    </row>
    <row r="183" spans="2:5" x14ac:dyDescent="0.2">
      <c r="B183" s="14">
        <v>2047903</v>
      </c>
      <c r="C183" s="4" t="s">
        <v>111</v>
      </c>
      <c r="D183" s="15" t="str">
        <f>VLOOKUP(C183,MatrizClientes,2,0)</f>
        <v>Rio de Janeiro</v>
      </c>
      <c r="E183" s="16" t="str">
        <f>VLOOKUP(C183,MatrizClientes,3,0)</f>
        <v>RJ</v>
      </c>
    </row>
    <row r="184" spans="2:5" x14ac:dyDescent="0.2">
      <c r="B184" s="14">
        <v>2047905</v>
      </c>
      <c r="C184" s="4" t="s">
        <v>100</v>
      </c>
      <c r="D184" s="15" t="str">
        <f>VLOOKUP(C184,MatrizClientes,2,0)</f>
        <v>Fortaleza</v>
      </c>
      <c r="E184" s="16" t="str">
        <f>VLOOKUP(C184,MatrizClientes,3,0)</f>
        <v>CE</v>
      </c>
    </row>
    <row r="185" spans="2:5" x14ac:dyDescent="0.2">
      <c r="B185" s="14">
        <v>2047907</v>
      </c>
      <c r="C185" s="4" t="s">
        <v>128</v>
      </c>
      <c r="D185" s="15" t="str">
        <f>VLOOKUP(C185,MatrizClientes,2,0)</f>
        <v>Florianópolis</v>
      </c>
      <c r="E185" s="16" t="str">
        <f>VLOOKUP(C185,MatrizClientes,3,0)</f>
        <v>SC</v>
      </c>
    </row>
    <row r="186" spans="2:5" x14ac:dyDescent="0.2">
      <c r="B186" s="14">
        <v>2047909</v>
      </c>
      <c r="C186" s="4" t="s">
        <v>96</v>
      </c>
      <c r="D186" s="15" t="str">
        <f>VLOOKUP(C186,MatrizClientes,2,0)</f>
        <v>Brasília</v>
      </c>
      <c r="E186" s="16" t="str">
        <f>VLOOKUP(C186,MatrizClientes,3,0)</f>
        <v>DF</v>
      </c>
    </row>
    <row r="187" spans="2:5" x14ac:dyDescent="0.2">
      <c r="B187" s="14">
        <v>2047911</v>
      </c>
      <c r="C187" s="4" t="s">
        <v>103</v>
      </c>
      <c r="D187" s="15" t="str">
        <f>VLOOKUP(C187,MatrizClientes,2,0)</f>
        <v>Rio de Janeiro</v>
      </c>
      <c r="E187" s="16" t="str">
        <f>VLOOKUP(C187,MatrizClientes,3,0)</f>
        <v>RJ</v>
      </c>
    </row>
    <row r="188" spans="2:5" x14ac:dyDescent="0.2">
      <c r="B188" s="14">
        <v>2047913</v>
      </c>
      <c r="C188" s="4" t="s">
        <v>99</v>
      </c>
      <c r="D188" s="15" t="str">
        <f>VLOOKUP(C188,MatrizClientes,2,0)</f>
        <v>Rio de Janeiro</v>
      </c>
      <c r="E188" s="16" t="str">
        <f>VLOOKUP(C188,MatrizClientes,3,0)</f>
        <v>RJ</v>
      </c>
    </row>
    <row r="189" spans="2:5" x14ac:dyDescent="0.2">
      <c r="B189" s="14">
        <v>2047915</v>
      </c>
      <c r="C189" s="4" t="s">
        <v>112</v>
      </c>
      <c r="D189" s="15" t="str">
        <f>VLOOKUP(C189,MatrizClientes,2,0)</f>
        <v>Belo Horizonte</v>
      </c>
      <c r="E189" s="16" t="str">
        <f>VLOOKUP(C189,MatrizClientes,3,0)</f>
        <v>MG</v>
      </c>
    </row>
    <row r="190" spans="2:5" x14ac:dyDescent="0.2">
      <c r="B190" s="14">
        <v>2047917</v>
      </c>
      <c r="C190" s="4" t="s">
        <v>99</v>
      </c>
      <c r="D190" s="15" t="str">
        <f>VLOOKUP(C190,MatrizClientes,2,0)</f>
        <v>Rio de Janeiro</v>
      </c>
      <c r="E190" s="16" t="str">
        <f>VLOOKUP(C190,MatrizClientes,3,0)</f>
        <v>RJ</v>
      </c>
    </row>
    <row r="191" spans="2:5" x14ac:dyDescent="0.2">
      <c r="B191" s="14">
        <v>2047919</v>
      </c>
      <c r="C191" s="4" t="s">
        <v>116</v>
      </c>
      <c r="D191" s="15" t="str">
        <f>VLOOKUP(C191,MatrizClientes,2,0)</f>
        <v>Campinas</v>
      </c>
      <c r="E191" s="16" t="str">
        <f>VLOOKUP(C191,MatrizClientes,3,0)</f>
        <v>SP</v>
      </c>
    </row>
    <row r="192" spans="2:5" x14ac:dyDescent="0.2">
      <c r="B192" s="14">
        <v>2047921</v>
      </c>
      <c r="C192" s="4" t="s">
        <v>120</v>
      </c>
      <c r="D192" s="15" t="str">
        <f>VLOOKUP(C192,MatrizClientes,2,0)</f>
        <v>Brasília</v>
      </c>
      <c r="E192" s="16" t="str">
        <f>VLOOKUP(C192,MatrizClientes,3,0)</f>
        <v>DF</v>
      </c>
    </row>
    <row r="193" spans="2:5" x14ac:dyDescent="0.2">
      <c r="B193" s="14">
        <v>2047923</v>
      </c>
      <c r="C193" s="4" t="s">
        <v>100</v>
      </c>
      <c r="D193" s="15" t="str">
        <f>VLOOKUP(C193,MatrizClientes,2,0)</f>
        <v>Fortaleza</v>
      </c>
      <c r="E193" s="16" t="str">
        <f>VLOOKUP(C193,MatrizClientes,3,0)</f>
        <v>CE</v>
      </c>
    </row>
    <row r="194" spans="2:5" x14ac:dyDescent="0.2">
      <c r="B194" s="14">
        <v>2047925</v>
      </c>
      <c r="C194" s="4" t="s">
        <v>96</v>
      </c>
      <c r="D194" s="15" t="str">
        <f>VLOOKUP(C194,MatrizClientes,2,0)</f>
        <v>Brasília</v>
      </c>
      <c r="E194" s="16" t="str">
        <f>VLOOKUP(C194,MatrizClientes,3,0)</f>
        <v>DF</v>
      </c>
    </row>
    <row r="195" spans="2:5" x14ac:dyDescent="0.2">
      <c r="B195" s="14">
        <v>2047927</v>
      </c>
      <c r="C195" s="4" t="s">
        <v>112</v>
      </c>
      <c r="D195" s="15" t="str">
        <f>VLOOKUP(C195,MatrizClientes,2,0)</f>
        <v>Belo Horizonte</v>
      </c>
      <c r="E195" s="16" t="str">
        <f>VLOOKUP(C195,MatrizClientes,3,0)</f>
        <v>MG</v>
      </c>
    </row>
    <row r="196" spans="2:5" x14ac:dyDescent="0.2">
      <c r="B196" s="14">
        <v>2047929</v>
      </c>
      <c r="C196" s="4" t="s">
        <v>100</v>
      </c>
      <c r="D196" s="15" t="str">
        <f>VLOOKUP(C196,MatrizClientes,2,0)</f>
        <v>Fortaleza</v>
      </c>
      <c r="E196" s="16" t="str">
        <f>VLOOKUP(C196,MatrizClientes,3,0)</f>
        <v>CE</v>
      </c>
    </row>
    <row r="197" spans="2:5" x14ac:dyDescent="0.2">
      <c r="B197" s="14">
        <v>2047931</v>
      </c>
      <c r="C197" s="4" t="s">
        <v>95</v>
      </c>
      <c r="D197" s="15" t="str">
        <f>VLOOKUP(C197,MatrizClientes,2,0)</f>
        <v>Belo Horizonte</v>
      </c>
      <c r="E197" s="16" t="str">
        <f>VLOOKUP(C197,MatrizClientes,3,0)</f>
        <v>MG</v>
      </c>
    </row>
    <row r="198" spans="2:5" x14ac:dyDescent="0.2">
      <c r="B198" s="14">
        <v>2047933</v>
      </c>
      <c r="C198" s="4" t="s">
        <v>121</v>
      </c>
      <c r="D198" s="15" t="str">
        <f>VLOOKUP(C198,MatrizClientes,2,0)</f>
        <v>Curitiba</v>
      </c>
      <c r="E198" s="16" t="str">
        <f>VLOOKUP(C198,MatrizClientes,3,0)</f>
        <v>PR</v>
      </c>
    </row>
    <row r="199" spans="2:5" x14ac:dyDescent="0.2">
      <c r="B199" s="14">
        <v>2047935</v>
      </c>
      <c r="C199" s="4" t="s">
        <v>116</v>
      </c>
      <c r="D199" s="15" t="str">
        <f>VLOOKUP(C199,MatrizClientes,2,0)</f>
        <v>Campinas</v>
      </c>
      <c r="E199" s="16" t="str">
        <f>VLOOKUP(C199,MatrizClientes,3,0)</f>
        <v>SP</v>
      </c>
    </row>
    <row r="200" spans="2:5" x14ac:dyDescent="0.2">
      <c r="B200" s="14">
        <v>2047937</v>
      </c>
      <c r="C200" s="4" t="s">
        <v>116</v>
      </c>
      <c r="D200" s="15" t="str">
        <f>VLOOKUP(C200,MatrizClientes,2,0)</f>
        <v>Campinas</v>
      </c>
      <c r="E200" s="16" t="str">
        <f>VLOOKUP(C200,MatrizClientes,3,0)</f>
        <v>SP</v>
      </c>
    </row>
    <row r="201" spans="2:5" x14ac:dyDescent="0.2">
      <c r="B201" s="14">
        <v>2047939</v>
      </c>
      <c r="C201" s="4" t="s">
        <v>116</v>
      </c>
      <c r="D201" s="15" t="str">
        <f>VLOOKUP(C201,MatrizClientes,2,0)</f>
        <v>Campinas</v>
      </c>
      <c r="E201" s="16" t="str">
        <f>VLOOKUP(C201,MatrizClientes,3,0)</f>
        <v>SP</v>
      </c>
    </row>
    <row r="202" spans="2:5" x14ac:dyDescent="0.2">
      <c r="B202" s="14">
        <v>2047941</v>
      </c>
      <c r="C202" s="4" t="s">
        <v>104</v>
      </c>
      <c r="D202" s="15" t="str">
        <f>VLOOKUP(C202,MatrizClientes,2,0)</f>
        <v>Florianópolis</v>
      </c>
      <c r="E202" s="16" t="str">
        <f>VLOOKUP(C202,MatrizClientes,3,0)</f>
        <v>SC</v>
      </c>
    </row>
    <row r="203" spans="2:5" x14ac:dyDescent="0.2">
      <c r="B203" s="14">
        <v>2047943</v>
      </c>
      <c r="C203" s="4" t="s">
        <v>121</v>
      </c>
      <c r="D203" s="15" t="str">
        <f>VLOOKUP(C203,MatrizClientes,2,0)</f>
        <v>Curitiba</v>
      </c>
      <c r="E203" s="16" t="str">
        <f>VLOOKUP(C203,MatrizClientes,3,0)</f>
        <v>PR</v>
      </c>
    </row>
    <row r="204" spans="2:5" x14ac:dyDescent="0.2">
      <c r="B204" s="14">
        <v>2047945</v>
      </c>
      <c r="C204" s="4" t="s">
        <v>127</v>
      </c>
      <c r="D204" s="15" t="str">
        <f>VLOOKUP(C204,MatrizClientes,2,0)</f>
        <v>Campinas</v>
      </c>
      <c r="E204" s="16" t="str">
        <f>VLOOKUP(C204,MatrizClientes,3,0)</f>
        <v>SP</v>
      </c>
    </row>
    <row r="205" spans="2:5" x14ac:dyDescent="0.2">
      <c r="B205" s="14">
        <v>2047947</v>
      </c>
      <c r="C205" s="4" t="s">
        <v>147</v>
      </c>
      <c r="D205" s="15" t="str">
        <f>VLOOKUP(C205,MatrizClientes,2,0)</f>
        <v>Curitiba</v>
      </c>
      <c r="E205" s="16" t="str">
        <f>VLOOKUP(C205,MatrizClientes,3,0)</f>
        <v>PR</v>
      </c>
    </row>
    <row r="206" spans="2:5" x14ac:dyDescent="0.2">
      <c r="B206" s="14">
        <v>2047949</v>
      </c>
      <c r="C206" s="4" t="s">
        <v>108</v>
      </c>
      <c r="D206" s="15" t="str">
        <f>VLOOKUP(C206,MatrizClientes,2,0)</f>
        <v>São Paulo</v>
      </c>
      <c r="E206" s="16" t="str">
        <f>VLOOKUP(C206,MatrizClientes,3,0)</f>
        <v>SP</v>
      </c>
    </row>
    <row r="207" spans="2:5" x14ac:dyDescent="0.2">
      <c r="B207" s="14">
        <v>2047951</v>
      </c>
      <c r="C207" s="4" t="s">
        <v>111</v>
      </c>
      <c r="D207" s="15" t="str">
        <f>VLOOKUP(C207,MatrizClientes,2,0)</f>
        <v>Rio de Janeiro</v>
      </c>
      <c r="E207" s="16" t="str">
        <f>VLOOKUP(C207,MatrizClientes,3,0)</f>
        <v>RJ</v>
      </c>
    </row>
    <row r="208" spans="2:5" x14ac:dyDescent="0.2">
      <c r="B208" s="14">
        <v>2047953</v>
      </c>
      <c r="C208" s="4" t="s">
        <v>100</v>
      </c>
      <c r="D208" s="15" t="str">
        <f>VLOOKUP(C208,MatrizClientes,2,0)</f>
        <v>Fortaleza</v>
      </c>
      <c r="E208" s="16" t="str">
        <f>VLOOKUP(C208,MatrizClientes,3,0)</f>
        <v>CE</v>
      </c>
    </row>
    <row r="209" spans="2:5" x14ac:dyDescent="0.2">
      <c r="B209" s="14">
        <v>2047955</v>
      </c>
      <c r="C209" s="4" t="s">
        <v>111</v>
      </c>
      <c r="D209" s="15" t="str">
        <f>VLOOKUP(C209,MatrizClientes,2,0)</f>
        <v>Rio de Janeiro</v>
      </c>
      <c r="E209" s="16" t="str">
        <f>VLOOKUP(C209,MatrizClientes,3,0)</f>
        <v>RJ</v>
      </c>
    </row>
    <row r="210" spans="2:5" x14ac:dyDescent="0.2">
      <c r="B210" s="14">
        <v>2047957</v>
      </c>
      <c r="C210" s="4" t="s">
        <v>120</v>
      </c>
      <c r="D210" s="15" t="str">
        <f>VLOOKUP(C210,MatrizClientes,2,0)</f>
        <v>Brasília</v>
      </c>
      <c r="E210" s="16" t="str">
        <f>VLOOKUP(C210,MatrizClientes,3,0)</f>
        <v>DF</v>
      </c>
    </row>
    <row r="211" spans="2:5" x14ac:dyDescent="0.2">
      <c r="B211" s="14">
        <v>2047959</v>
      </c>
      <c r="C211" s="4" t="s">
        <v>112</v>
      </c>
      <c r="D211" s="15" t="str">
        <f>VLOOKUP(C211,MatrizClientes,2,0)</f>
        <v>Belo Horizonte</v>
      </c>
      <c r="E211" s="16" t="str">
        <f>VLOOKUP(C211,MatrizClientes,3,0)</f>
        <v>MG</v>
      </c>
    </row>
    <row r="212" spans="2:5" x14ac:dyDescent="0.2">
      <c r="B212" s="14">
        <v>2047961</v>
      </c>
      <c r="C212" s="4" t="s">
        <v>112</v>
      </c>
      <c r="D212" s="15" t="str">
        <f>VLOOKUP(C212,MatrizClientes,2,0)</f>
        <v>Belo Horizonte</v>
      </c>
      <c r="E212" s="16" t="str">
        <f>VLOOKUP(C212,MatrizClientes,3,0)</f>
        <v>MG</v>
      </c>
    </row>
    <row r="213" spans="2:5" x14ac:dyDescent="0.2">
      <c r="B213" s="14">
        <v>2047963</v>
      </c>
      <c r="C213" s="4" t="s">
        <v>121</v>
      </c>
      <c r="D213" s="15" t="str">
        <f>VLOOKUP(C213,MatrizClientes,2,0)</f>
        <v>Curitiba</v>
      </c>
      <c r="E213" s="16" t="str">
        <f>VLOOKUP(C213,MatrizClientes,3,0)</f>
        <v>PR</v>
      </c>
    </row>
    <row r="214" spans="2:5" x14ac:dyDescent="0.2">
      <c r="B214" s="14">
        <v>2047965</v>
      </c>
      <c r="C214" s="4" t="s">
        <v>96</v>
      </c>
      <c r="D214" s="15" t="str">
        <f>VLOOKUP(C214,MatrizClientes,2,0)</f>
        <v>Brasília</v>
      </c>
      <c r="E214" s="16" t="str">
        <f>VLOOKUP(C214,MatrizClientes,3,0)</f>
        <v>DF</v>
      </c>
    </row>
    <row r="215" spans="2:5" x14ac:dyDescent="0.2">
      <c r="B215" s="14">
        <v>2047967</v>
      </c>
      <c r="C215" s="4" t="s">
        <v>100</v>
      </c>
      <c r="D215" s="15" t="str">
        <f>VLOOKUP(C215,MatrizClientes,2,0)</f>
        <v>Fortaleza</v>
      </c>
      <c r="E215" s="16" t="str">
        <f>VLOOKUP(C215,MatrizClientes,3,0)</f>
        <v>CE</v>
      </c>
    </row>
    <row r="216" spans="2:5" x14ac:dyDescent="0.2">
      <c r="B216" s="14">
        <v>2047969</v>
      </c>
      <c r="C216" s="4" t="s">
        <v>103</v>
      </c>
      <c r="D216" s="15" t="str">
        <f>VLOOKUP(C216,MatrizClientes,2,0)</f>
        <v>Rio de Janeiro</v>
      </c>
      <c r="E216" s="16" t="str">
        <f>VLOOKUP(C216,MatrizClientes,3,0)</f>
        <v>RJ</v>
      </c>
    </row>
    <row r="217" spans="2:5" x14ac:dyDescent="0.2">
      <c r="B217" s="14">
        <v>2047971</v>
      </c>
      <c r="C217" s="4" t="s">
        <v>108</v>
      </c>
      <c r="D217" s="15" t="str">
        <f>VLOOKUP(C217,MatrizClientes,2,0)</f>
        <v>São Paulo</v>
      </c>
      <c r="E217" s="16" t="str">
        <f>VLOOKUP(C217,MatrizClientes,3,0)</f>
        <v>SP</v>
      </c>
    </row>
    <row r="218" spans="2:5" x14ac:dyDescent="0.2">
      <c r="B218" s="14">
        <v>2047973</v>
      </c>
      <c r="C218" s="4" t="s">
        <v>95</v>
      </c>
      <c r="D218" s="15" t="str">
        <f>VLOOKUP(C218,MatrizClientes,2,0)</f>
        <v>Belo Horizonte</v>
      </c>
      <c r="E218" s="16" t="str">
        <f>VLOOKUP(C218,MatrizClientes,3,0)</f>
        <v>MG</v>
      </c>
    </row>
    <row r="219" spans="2:5" x14ac:dyDescent="0.2">
      <c r="B219" s="14">
        <v>2047975</v>
      </c>
      <c r="C219" s="4" t="s">
        <v>119</v>
      </c>
      <c r="D219" s="15" t="str">
        <f>VLOOKUP(C219,MatrizClientes,2,0)</f>
        <v>Rio de Janeiro</v>
      </c>
      <c r="E219" s="16" t="str">
        <f>VLOOKUP(C219,MatrizClientes,3,0)</f>
        <v>RJ</v>
      </c>
    </row>
    <row r="220" spans="2:5" x14ac:dyDescent="0.2">
      <c r="B220" s="14">
        <v>2047977</v>
      </c>
      <c r="C220" s="4" t="s">
        <v>119</v>
      </c>
      <c r="D220" s="15" t="str">
        <f>VLOOKUP(C220,MatrizClientes,2,0)</f>
        <v>Rio de Janeiro</v>
      </c>
      <c r="E220" s="16" t="str">
        <f>VLOOKUP(C220,MatrizClientes,3,0)</f>
        <v>RJ</v>
      </c>
    </row>
    <row r="221" spans="2:5" x14ac:dyDescent="0.2">
      <c r="B221" s="14">
        <v>2047979</v>
      </c>
      <c r="C221" s="4" t="s">
        <v>96</v>
      </c>
      <c r="D221" s="15" t="str">
        <f>VLOOKUP(C221,MatrizClientes,2,0)</f>
        <v>Brasília</v>
      </c>
      <c r="E221" s="16" t="str">
        <f>VLOOKUP(C221,MatrizClientes,3,0)</f>
        <v>DF</v>
      </c>
    </row>
    <row r="222" spans="2:5" x14ac:dyDescent="0.2">
      <c r="B222" s="14">
        <v>2047981</v>
      </c>
      <c r="C222" s="4" t="s">
        <v>119</v>
      </c>
      <c r="D222" s="15" t="str">
        <f>VLOOKUP(C222,MatrizClientes,2,0)</f>
        <v>Rio de Janeiro</v>
      </c>
      <c r="E222" s="16" t="str">
        <f>VLOOKUP(C222,MatrizClientes,3,0)</f>
        <v>RJ</v>
      </c>
    </row>
    <row r="223" spans="2:5" x14ac:dyDescent="0.2">
      <c r="B223" s="14">
        <v>2047983</v>
      </c>
      <c r="C223" s="4" t="s">
        <v>119</v>
      </c>
      <c r="D223" s="15" t="str">
        <f>VLOOKUP(C223,MatrizClientes,2,0)</f>
        <v>Rio de Janeiro</v>
      </c>
      <c r="E223" s="16" t="str">
        <f>VLOOKUP(C223,MatrizClientes,3,0)</f>
        <v>RJ</v>
      </c>
    </row>
    <row r="224" spans="2:5" x14ac:dyDescent="0.2">
      <c r="B224" s="14">
        <v>2047985</v>
      </c>
      <c r="C224" s="4" t="s">
        <v>103</v>
      </c>
      <c r="D224" s="15" t="str">
        <f>VLOOKUP(C224,MatrizClientes,2,0)</f>
        <v>Rio de Janeiro</v>
      </c>
      <c r="E224" s="16" t="str">
        <f>VLOOKUP(C224,MatrizClientes,3,0)</f>
        <v>RJ</v>
      </c>
    </row>
    <row r="225" spans="2:5" x14ac:dyDescent="0.2">
      <c r="B225" s="14">
        <v>2047987</v>
      </c>
      <c r="C225" s="4" t="s">
        <v>116</v>
      </c>
      <c r="D225" s="15" t="str">
        <f>VLOOKUP(C225,MatrizClientes,2,0)</f>
        <v>Campinas</v>
      </c>
      <c r="E225" s="16" t="str">
        <f>VLOOKUP(C225,MatrizClientes,3,0)</f>
        <v>SP</v>
      </c>
    </row>
    <row r="226" spans="2:5" x14ac:dyDescent="0.2">
      <c r="B226" s="14">
        <v>2047989</v>
      </c>
      <c r="C226" s="4" t="s">
        <v>108</v>
      </c>
      <c r="D226" s="15" t="str">
        <f>VLOOKUP(C226,MatrizClientes,2,0)</f>
        <v>São Paulo</v>
      </c>
      <c r="E226" s="16" t="str">
        <f>VLOOKUP(C226,MatrizClientes,3,0)</f>
        <v>SP</v>
      </c>
    </row>
    <row r="227" spans="2:5" x14ac:dyDescent="0.2">
      <c r="B227" s="14">
        <v>2047991</v>
      </c>
      <c r="C227" s="4" t="s">
        <v>110</v>
      </c>
      <c r="D227" s="15" t="str">
        <f>VLOOKUP(C227,MatrizClientes,2,0)</f>
        <v>Florianópolis</v>
      </c>
      <c r="E227" s="16" t="str">
        <f>VLOOKUP(C227,MatrizClientes,3,0)</f>
        <v>SC</v>
      </c>
    </row>
    <row r="228" spans="2:5" x14ac:dyDescent="0.2">
      <c r="B228" s="14">
        <v>2047993</v>
      </c>
      <c r="C228" s="4" t="s">
        <v>99</v>
      </c>
      <c r="D228" s="15" t="str">
        <f>VLOOKUP(C228,MatrizClientes,2,0)</f>
        <v>Rio de Janeiro</v>
      </c>
      <c r="E228" s="16" t="str">
        <f>VLOOKUP(C228,MatrizClientes,3,0)</f>
        <v>RJ</v>
      </c>
    </row>
    <row r="229" spans="2:5" x14ac:dyDescent="0.2">
      <c r="B229" s="14">
        <v>2047995</v>
      </c>
      <c r="C229" s="4" t="s">
        <v>120</v>
      </c>
      <c r="D229" s="15" t="str">
        <f>VLOOKUP(C229,MatrizClientes,2,0)</f>
        <v>Brasília</v>
      </c>
      <c r="E229" s="16" t="str">
        <f>VLOOKUP(C229,MatrizClientes,3,0)</f>
        <v>DF</v>
      </c>
    </row>
    <row r="230" spans="2:5" x14ac:dyDescent="0.2">
      <c r="B230" s="14">
        <v>2047997</v>
      </c>
      <c r="C230" s="4" t="s">
        <v>95</v>
      </c>
      <c r="D230" s="15" t="str">
        <f>VLOOKUP(C230,MatrizClientes,2,0)</f>
        <v>Belo Horizonte</v>
      </c>
      <c r="E230" s="16" t="str">
        <f>VLOOKUP(C230,MatrizClientes,3,0)</f>
        <v>MG</v>
      </c>
    </row>
    <row r="231" spans="2:5" x14ac:dyDescent="0.2">
      <c r="B231" s="14">
        <v>2047999</v>
      </c>
      <c r="C231" s="4" t="s">
        <v>121</v>
      </c>
      <c r="D231" s="15" t="str">
        <f>VLOOKUP(C231,MatrizClientes,2,0)</f>
        <v>Curitiba</v>
      </c>
      <c r="E231" s="16" t="str">
        <f>VLOOKUP(C231,MatrizClientes,3,0)</f>
        <v>PR</v>
      </c>
    </row>
    <row r="232" spans="2:5" x14ac:dyDescent="0.2">
      <c r="B232" s="14">
        <v>2048001</v>
      </c>
      <c r="C232" s="4" t="s">
        <v>115</v>
      </c>
      <c r="D232" s="15" t="str">
        <f>VLOOKUP(C232,MatrizClientes,2,0)</f>
        <v>Fortaleza</v>
      </c>
      <c r="E232" s="16" t="str">
        <f>VLOOKUP(C232,MatrizClientes,3,0)</f>
        <v>CE</v>
      </c>
    </row>
    <row r="233" spans="2:5" x14ac:dyDescent="0.2">
      <c r="B233" s="14">
        <v>2048003</v>
      </c>
      <c r="C233" s="4" t="s">
        <v>119</v>
      </c>
      <c r="D233" s="15" t="str">
        <f>VLOOKUP(C233,MatrizClientes,2,0)</f>
        <v>Rio de Janeiro</v>
      </c>
      <c r="E233" s="16" t="str">
        <f>VLOOKUP(C233,MatrizClientes,3,0)</f>
        <v>RJ</v>
      </c>
    </row>
    <row r="234" spans="2:5" x14ac:dyDescent="0.2">
      <c r="B234" s="14">
        <v>2048005</v>
      </c>
      <c r="C234" s="4" t="s">
        <v>99</v>
      </c>
      <c r="D234" s="15" t="str">
        <f>VLOOKUP(C234,MatrizClientes,2,0)</f>
        <v>Rio de Janeiro</v>
      </c>
      <c r="E234" s="16" t="str">
        <f>VLOOKUP(C234,MatrizClientes,3,0)</f>
        <v>RJ</v>
      </c>
    </row>
    <row r="235" spans="2:5" x14ac:dyDescent="0.2">
      <c r="B235" s="14">
        <v>2048007</v>
      </c>
      <c r="C235" s="4" t="s">
        <v>111</v>
      </c>
      <c r="D235" s="15" t="str">
        <f>VLOOKUP(C235,MatrizClientes,2,0)</f>
        <v>Rio de Janeiro</v>
      </c>
      <c r="E235" s="16" t="str">
        <f>VLOOKUP(C235,MatrizClientes,3,0)</f>
        <v>RJ</v>
      </c>
    </row>
    <row r="236" spans="2:5" x14ac:dyDescent="0.2">
      <c r="B236" s="14">
        <v>2048009</v>
      </c>
      <c r="C236" s="4" t="s">
        <v>99</v>
      </c>
      <c r="D236" s="15" t="str">
        <f>VLOOKUP(C236,MatrizClientes,2,0)</f>
        <v>Rio de Janeiro</v>
      </c>
      <c r="E236" s="16" t="str">
        <f>VLOOKUP(C236,MatrizClientes,3,0)</f>
        <v>RJ</v>
      </c>
    </row>
    <row r="237" spans="2:5" x14ac:dyDescent="0.2">
      <c r="B237" s="14">
        <v>2048011</v>
      </c>
      <c r="C237" s="4" t="s">
        <v>104</v>
      </c>
      <c r="D237" s="15" t="str">
        <f>VLOOKUP(C237,MatrizClientes,2,0)</f>
        <v>Florianópolis</v>
      </c>
      <c r="E237" s="16" t="str">
        <f>VLOOKUP(C237,MatrizClientes,3,0)</f>
        <v>SC</v>
      </c>
    </row>
    <row r="238" spans="2:5" x14ac:dyDescent="0.2">
      <c r="B238" s="14">
        <v>2048013</v>
      </c>
      <c r="C238" s="4" t="s">
        <v>110</v>
      </c>
      <c r="D238" s="15" t="str">
        <f>VLOOKUP(C238,MatrizClientes,2,0)</f>
        <v>Florianópolis</v>
      </c>
      <c r="E238" s="16" t="str">
        <f>VLOOKUP(C238,MatrizClientes,3,0)</f>
        <v>SC</v>
      </c>
    </row>
    <row r="239" spans="2:5" x14ac:dyDescent="0.2">
      <c r="B239" s="14">
        <v>2048015</v>
      </c>
      <c r="C239" s="4" t="s">
        <v>115</v>
      </c>
      <c r="D239" s="15" t="str">
        <f>VLOOKUP(C239,MatrizClientes,2,0)</f>
        <v>Fortaleza</v>
      </c>
      <c r="E239" s="16" t="str">
        <f>VLOOKUP(C239,MatrizClientes,3,0)</f>
        <v>CE</v>
      </c>
    </row>
    <row r="240" spans="2:5" x14ac:dyDescent="0.2">
      <c r="B240" s="14">
        <v>2048017</v>
      </c>
      <c r="C240" s="4" t="s">
        <v>99</v>
      </c>
      <c r="D240" s="15" t="str">
        <f>VLOOKUP(C240,MatrizClientes,2,0)</f>
        <v>Rio de Janeiro</v>
      </c>
      <c r="E240" s="16" t="str">
        <f>VLOOKUP(C240,MatrizClientes,3,0)</f>
        <v>RJ</v>
      </c>
    </row>
    <row r="241" spans="2:5" x14ac:dyDescent="0.2">
      <c r="B241" s="14">
        <v>2048019</v>
      </c>
      <c r="C241" s="4" t="s">
        <v>115</v>
      </c>
      <c r="D241" s="15" t="str">
        <f>VLOOKUP(C241,MatrizClientes,2,0)</f>
        <v>Fortaleza</v>
      </c>
      <c r="E241" s="16" t="str">
        <f>VLOOKUP(C241,MatrizClientes,3,0)</f>
        <v>CE</v>
      </c>
    </row>
    <row r="242" spans="2:5" x14ac:dyDescent="0.2">
      <c r="B242" s="14">
        <v>2048021</v>
      </c>
      <c r="C242" s="4" t="s">
        <v>108</v>
      </c>
      <c r="D242" s="15" t="str">
        <f>VLOOKUP(C242,MatrizClientes,2,0)</f>
        <v>São Paulo</v>
      </c>
      <c r="E242" s="16" t="str">
        <f>VLOOKUP(C242,MatrizClientes,3,0)</f>
        <v>SP</v>
      </c>
    </row>
    <row r="243" spans="2:5" x14ac:dyDescent="0.2">
      <c r="B243" s="14">
        <v>2048023</v>
      </c>
      <c r="C243" s="4" t="s">
        <v>95</v>
      </c>
      <c r="D243" s="15" t="str">
        <f>VLOOKUP(C243,MatrizClientes,2,0)</f>
        <v>Belo Horizonte</v>
      </c>
      <c r="E243" s="16" t="str">
        <f>VLOOKUP(C243,MatrizClientes,3,0)</f>
        <v>MG</v>
      </c>
    </row>
    <row r="244" spans="2:5" x14ac:dyDescent="0.2">
      <c r="B244" s="14">
        <v>2048025</v>
      </c>
      <c r="C244" s="4" t="s">
        <v>95</v>
      </c>
      <c r="D244" s="15" t="str">
        <f>VLOOKUP(C244,MatrizClientes,2,0)</f>
        <v>Belo Horizonte</v>
      </c>
      <c r="E244" s="16" t="str">
        <f>VLOOKUP(C244,MatrizClientes,3,0)</f>
        <v>MG</v>
      </c>
    </row>
    <row r="245" spans="2:5" x14ac:dyDescent="0.2">
      <c r="B245" s="14">
        <v>2048027</v>
      </c>
      <c r="C245" s="4" t="s">
        <v>100</v>
      </c>
      <c r="D245" s="15" t="str">
        <f>VLOOKUP(C245,MatrizClientes,2,0)</f>
        <v>Fortaleza</v>
      </c>
      <c r="E245" s="16" t="str">
        <f>VLOOKUP(C245,MatrizClientes,3,0)</f>
        <v>CE</v>
      </c>
    </row>
    <row r="246" spans="2:5" x14ac:dyDescent="0.2">
      <c r="B246" s="14">
        <v>2048029</v>
      </c>
      <c r="C246" s="4" t="s">
        <v>108</v>
      </c>
      <c r="D246" s="15" t="str">
        <f>VLOOKUP(C246,MatrizClientes,2,0)</f>
        <v>São Paulo</v>
      </c>
      <c r="E246" s="16" t="str">
        <f>VLOOKUP(C246,MatrizClientes,3,0)</f>
        <v>SP</v>
      </c>
    </row>
    <row r="247" spans="2:5" x14ac:dyDescent="0.2">
      <c r="B247" s="14">
        <v>2048031</v>
      </c>
      <c r="C247" s="4" t="s">
        <v>108</v>
      </c>
      <c r="D247" s="15" t="str">
        <f>VLOOKUP(C247,MatrizClientes,2,0)</f>
        <v>São Paulo</v>
      </c>
      <c r="E247" s="16" t="str">
        <f>VLOOKUP(C247,MatrizClientes,3,0)</f>
        <v>SP</v>
      </c>
    </row>
    <row r="248" spans="2:5" x14ac:dyDescent="0.2">
      <c r="B248" s="14">
        <v>2048033</v>
      </c>
      <c r="C248" s="4" t="s">
        <v>95</v>
      </c>
      <c r="D248" s="15" t="str">
        <f>VLOOKUP(C248,MatrizClientes,2,0)</f>
        <v>Belo Horizonte</v>
      </c>
      <c r="E248" s="16" t="str">
        <f>VLOOKUP(C248,MatrizClientes,3,0)</f>
        <v>MG</v>
      </c>
    </row>
    <row r="249" spans="2:5" x14ac:dyDescent="0.2">
      <c r="B249" s="14">
        <v>2048035</v>
      </c>
      <c r="C249" s="4" t="s">
        <v>119</v>
      </c>
      <c r="D249" s="15" t="str">
        <f>VLOOKUP(C249,MatrizClientes,2,0)</f>
        <v>Rio de Janeiro</v>
      </c>
      <c r="E249" s="16" t="str">
        <f>VLOOKUP(C249,MatrizClientes,3,0)</f>
        <v>RJ</v>
      </c>
    </row>
    <row r="250" spans="2:5" x14ac:dyDescent="0.2">
      <c r="B250" s="14">
        <v>2048037</v>
      </c>
      <c r="C250" s="4" t="s">
        <v>111</v>
      </c>
      <c r="D250" s="15" t="str">
        <f>VLOOKUP(C250,MatrizClientes,2,0)</f>
        <v>Rio de Janeiro</v>
      </c>
      <c r="E250" s="16" t="str">
        <f>VLOOKUP(C250,MatrizClientes,3,0)</f>
        <v>RJ</v>
      </c>
    </row>
    <row r="251" spans="2:5" x14ac:dyDescent="0.2">
      <c r="B251" s="14">
        <v>2048039</v>
      </c>
      <c r="C251" s="4" t="s">
        <v>108</v>
      </c>
      <c r="D251" s="15" t="str">
        <f>VLOOKUP(C251,MatrizClientes,2,0)</f>
        <v>São Paulo</v>
      </c>
      <c r="E251" s="16" t="str">
        <f>VLOOKUP(C251,MatrizClientes,3,0)</f>
        <v>SP</v>
      </c>
    </row>
    <row r="252" spans="2:5" x14ac:dyDescent="0.2">
      <c r="B252" s="14">
        <v>2048041</v>
      </c>
      <c r="C252" s="4" t="s">
        <v>99</v>
      </c>
      <c r="D252" s="15" t="str">
        <f>VLOOKUP(C252,MatrizClientes,2,0)</f>
        <v>Rio de Janeiro</v>
      </c>
      <c r="E252" s="16" t="str">
        <f>VLOOKUP(C252,MatrizClientes,3,0)</f>
        <v>RJ</v>
      </c>
    </row>
    <row r="253" spans="2:5" x14ac:dyDescent="0.2">
      <c r="B253" s="14">
        <v>2048043</v>
      </c>
      <c r="C253" s="4" t="s">
        <v>111</v>
      </c>
      <c r="D253" s="15" t="str">
        <f>VLOOKUP(C253,MatrizClientes,2,0)</f>
        <v>Rio de Janeiro</v>
      </c>
      <c r="E253" s="16" t="str">
        <f>VLOOKUP(C253,MatrizClientes,3,0)</f>
        <v>RJ</v>
      </c>
    </row>
    <row r="254" spans="2:5" x14ac:dyDescent="0.2">
      <c r="B254" s="14">
        <v>2048045</v>
      </c>
      <c r="C254" s="4" t="s">
        <v>100</v>
      </c>
      <c r="D254" s="15" t="str">
        <f>VLOOKUP(C254,MatrizClientes,2,0)</f>
        <v>Fortaleza</v>
      </c>
      <c r="E254" s="16" t="str">
        <f>VLOOKUP(C254,MatrizClientes,3,0)</f>
        <v>CE</v>
      </c>
    </row>
    <row r="255" spans="2:5" x14ac:dyDescent="0.2">
      <c r="B255" s="14">
        <v>2048047</v>
      </c>
      <c r="C255" s="4" t="s">
        <v>112</v>
      </c>
      <c r="D255" s="15" t="str">
        <f>VLOOKUP(C255,MatrizClientes,2,0)</f>
        <v>Belo Horizonte</v>
      </c>
      <c r="E255" s="16" t="str">
        <f>VLOOKUP(C255,MatrizClientes,3,0)</f>
        <v>MG</v>
      </c>
    </row>
    <row r="256" spans="2:5" x14ac:dyDescent="0.2">
      <c r="B256" s="14">
        <v>2048049</v>
      </c>
      <c r="C256" s="4" t="s">
        <v>108</v>
      </c>
      <c r="D256" s="15" t="str">
        <f>VLOOKUP(C256,MatrizClientes,2,0)</f>
        <v>São Paulo</v>
      </c>
      <c r="E256" s="16" t="str">
        <f>VLOOKUP(C256,MatrizClientes,3,0)</f>
        <v>SP</v>
      </c>
    </row>
    <row r="257" spans="2:5" x14ac:dyDescent="0.2">
      <c r="B257" s="14">
        <v>2048051</v>
      </c>
      <c r="C257" s="4" t="s">
        <v>115</v>
      </c>
      <c r="D257" s="15" t="str">
        <f>VLOOKUP(C257,MatrizClientes,2,0)</f>
        <v>Fortaleza</v>
      </c>
      <c r="E257" s="16" t="str">
        <f>VLOOKUP(C257,MatrizClientes,3,0)</f>
        <v>CE</v>
      </c>
    </row>
    <row r="258" spans="2:5" x14ac:dyDescent="0.2">
      <c r="B258" s="14">
        <v>2048053</v>
      </c>
      <c r="C258" s="4" t="s">
        <v>141</v>
      </c>
      <c r="D258" s="15" t="str">
        <f>VLOOKUP(C258,MatrizClientes,2,0)</f>
        <v>Brasília</v>
      </c>
      <c r="E258" s="16" t="str">
        <f>VLOOKUP(C258,MatrizClientes,3,0)</f>
        <v>DF</v>
      </c>
    </row>
    <row r="259" spans="2:5" x14ac:dyDescent="0.2">
      <c r="B259" s="14">
        <v>2048055</v>
      </c>
      <c r="C259" s="4" t="s">
        <v>95</v>
      </c>
      <c r="D259" s="15" t="str">
        <f>VLOOKUP(C259,MatrizClientes,2,0)</f>
        <v>Belo Horizonte</v>
      </c>
      <c r="E259" s="16" t="str">
        <f>VLOOKUP(C259,MatrizClientes,3,0)</f>
        <v>MG</v>
      </c>
    </row>
    <row r="260" spans="2:5" x14ac:dyDescent="0.2">
      <c r="B260" s="14">
        <v>2048057</v>
      </c>
      <c r="C260" s="4" t="s">
        <v>130</v>
      </c>
      <c r="D260" s="15" t="str">
        <f>VLOOKUP(C260,MatrizClientes,2,0)</f>
        <v xml:space="preserve">Salvador </v>
      </c>
      <c r="E260" s="16" t="str">
        <f>VLOOKUP(C260,MatrizClientes,3,0)</f>
        <v>BA</v>
      </c>
    </row>
    <row r="261" spans="2:5" x14ac:dyDescent="0.2">
      <c r="B261" s="14">
        <v>2048059</v>
      </c>
      <c r="C261" s="4" t="s">
        <v>110</v>
      </c>
      <c r="D261" s="15" t="str">
        <f>VLOOKUP(C261,MatrizClientes,2,0)</f>
        <v>Florianópolis</v>
      </c>
      <c r="E261" s="16" t="str">
        <f>VLOOKUP(C261,MatrizClientes,3,0)</f>
        <v>SC</v>
      </c>
    </row>
    <row r="262" spans="2:5" x14ac:dyDescent="0.2">
      <c r="B262" s="14">
        <v>2048061</v>
      </c>
      <c r="C262" s="4" t="s">
        <v>115</v>
      </c>
      <c r="D262" s="15" t="str">
        <f>VLOOKUP(C262,MatrizClientes,2,0)</f>
        <v>Fortaleza</v>
      </c>
      <c r="E262" s="16" t="str">
        <f>VLOOKUP(C262,MatrizClientes,3,0)</f>
        <v>CE</v>
      </c>
    </row>
    <row r="263" spans="2:5" x14ac:dyDescent="0.2">
      <c r="B263" s="14">
        <v>2048063</v>
      </c>
      <c r="C263" s="4" t="s">
        <v>116</v>
      </c>
      <c r="D263" s="15" t="str">
        <f>VLOOKUP(C263,MatrizClientes,2,0)</f>
        <v>Campinas</v>
      </c>
      <c r="E263" s="16" t="str">
        <f>VLOOKUP(C263,MatrizClientes,3,0)</f>
        <v>SP</v>
      </c>
    </row>
    <row r="264" spans="2:5" x14ac:dyDescent="0.2">
      <c r="B264" s="14">
        <v>2048065</v>
      </c>
      <c r="C264" s="4" t="s">
        <v>99</v>
      </c>
      <c r="D264" s="15" t="str">
        <f>VLOOKUP(C264,MatrizClientes,2,0)</f>
        <v>Rio de Janeiro</v>
      </c>
      <c r="E264" s="16" t="str">
        <f>VLOOKUP(C264,MatrizClientes,3,0)</f>
        <v>RJ</v>
      </c>
    </row>
    <row r="265" spans="2:5" x14ac:dyDescent="0.2">
      <c r="B265" s="14">
        <v>2048067</v>
      </c>
      <c r="C265" s="4" t="s">
        <v>151</v>
      </c>
      <c r="D265" s="15" t="str">
        <f>VLOOKUP(C265,MatrizClientes,2,0)</f>
        <v xml:space="preserve">Salvador </v>
      </c>
      <c r="E265" s="16" t="str">
        <f>VLOOKUP(C265,MatrizClientes,3,0)</f>
        <v>BA</v>
      </c>
    </row>
    <row r="266" spans="2:5" x14ac:dyDescent="0.2">
      <c r="B266" s="14">
        <v>2048069</v>
      </c>
      <c r="C266" s="4" t="s">
        <v>112</v>
      </c>
      <c r="D266" s="15" t="str">
        <f>VLOOKUP(C266,MatrizClientes,2,0)</f>
        <v>Belo Horizonte</v>
      </c>
      <c r="E266" s="16" t="str">
        <f>VLOOKUP(C266,MatrizClientes,3,0)</f>
        <v>MG</v>
      </c>
    </row>
    <row r="267" spans="2:5" x14ac:dyDescent="0.2">
      <c r="B267" s="14">
        <v>2048071</v>
      </c>
      <c r="C267" s="4" t="s">
        <v>100</v>
      </c>
      <c r="D267" s="15" t="str">
        <f>VLOOKUP(C267,MatrizClientes,2,0)</f>
        <v>Fortaleza</v>
      </c>
      <c r="E267" s="16" t="str">
        <f>VLOOKUP(C267,MatrizClientes,3,0)</f>
        <v>CE</v>
      </c>
    </row>
    <row r="268" spans="2:5" x14ac:dyDescent="0.2">
      <c r="B268" s="14">
        <v>2048073</v>
      </c>
      <c r="C268" s="4" t="s">
        <v>115</v>
      </c>
      <c r="D268" s="15" t="str">
        <f>VLOOKUP(C268,MatrizClientes,2,0)</f>
        <v>Fortaleza</v>
      </c>
      <c r="E268" s="16" t="str">
        <f>VLOOKUP(C268,MatrizClientes,3,0)</f>
        <v>CE</v>
      </c>
    </row>
    <row r="269" spans="2:5" x14ac:dyDescent="0.2">
      <c r="B269" s="14">
        <v>2048075</v>
      </c>
      <c r="C269" s="4" t="s">
        <v>145</v>
      </c>
      <c r="D269" s="15" t="str">
        <f>VLOOKUP(C269,MatrizClientes,2,0)</f>
        <v>Campinas</v>
      </c>
      <c r="E269" s="16" t="str">
        <f>VLOOKUP(C269,MatrizClientes,3,0)</f>
        <v>SP</v>
      </c>
    </row>
    <row r="270" spans="2:5" x14ac:dyDescent="0.2">
      <c r="B270" s="14">
        <v>2048077</v>
      </c>
      <c r="C270" s="4" t="s">
        <v>116</v>
      </c>
      <c r="D270" s="15" t="str">
        <f>VLOOKUP(C270,MatrizClientes,2,0)</f>
        <v>Campinas</v>
      </c>
      <c r="E270" s="16" t="str">
        <f>VLOOKUP(C270,MatrizClientes,3,0)</f>
        <v>SP</v>
      </c>
    </row>
    <row r="271" spans="2:5" x14ac:dyDescent="0.2">
      <c r="B271" s="14">
        <v>2048079</v>
      </c>
      <c r="C271" s="4" t="s">
        <v>110</v>
      </c>
      <c r="D271" s="15" t="str">
        <f>VLOOKUP(C271,MatrizClientes,2,0)</f>
        <v>Florianópolis</v>
      </c>
      <c r="E271" s="16" t="str">
        <f>VLOOKUP(C271,MatrizClientes,3,0)</f>
        <v>SC</v>
      </c>
    </row>
    <row r="272" spans="2:5" x14ac:dyDescent="0.2">
      <c r="B272" s="14">
        <v>2048081</v>
      </c>
      <c r="C272" s="4" t="s">
        <v>96</v>
      </c>
      <c r="D272" s="15" t="str">
        <f>VLOOKUP(C272,MatrizClientes,2,0)</f>
        <v>Brasília</v>
      </c>
      <c r="E272" s="16" t="str">
        <f>VLOOKUP(C272,MatrizClientes,3,0)</f>
        <v>DF</v>
      </c>
    </row>
    <row r="273" spans="2:5" x14ac:dyDescent="0.2">
      <c r="B273" s="14">
        <v>2048083</v>
      </c>
      <c r="C273" s="4" t="s">
        <v>120</v>
      </c>
      <c r="D273" s="15" t="str">
        <f>VLOOKUP(C273,MatrizClientes,2,0)</f>
        <v>Brasília</v>
      </c>
      <c r="E273" s="16" t="str">
        <f>VLOOKUP(C273,MatrizClientes,3,0)</f>
        <v>DF</v>
      </c>
    </row>
    <row r="274" spans="2:5" x14ac:dyDescent="0.2">
      <c r="B274" s="14">
        <v>2048085</v>
      </c>
      <c r="C274" s="4" t="s">
        <v>112</v>
      </c>
      <c r="D274" s="15" t="str">
        <f>VLOOKUP(C274,MatrizClientes,2,0)</f>
        <v>Belo Horizonte</v>
      </c>
      <c r="E274" s="16" t="str">
        <f>VLOOKUP(C274,MatrizClientes,3,0)</f>
        <v>MG</v>
      </c>
    </row>
    <row r="275" spans="2:5" x14ac:dyDescent="0.2">
      <c r="B275" s="14">
        <v>2048087</v>
      </c>
      <c r="C275" s="4" t="s">
        <v>99</v>
      </c>
      <c r="D275" s="15" t="str">
        <f>VLOOKUP(C275,MatrizClientes,2,0)</f>
        <v>Rio de Janeiro</v>
      </c>
      <c r="E275" s="16" t="str">
        <f>VLOOKUP(C275,MatrizClientes,3,0)</f>
        <v>RJ</v>
      </c>
    </row>
    <row r="276" spans="2:5" x14ac:dyDescent="0.2">
      <c r="B276" s="14">
        <v>2048089</v>
      </c>
      <c r="C276" s="4" t="s">
        <v>116</v>
      </c>
      <c r="D276" s="15" t="str">
        <f>VLOOKUP(C276,MatrizClientes,2,0)</f>
        <v>Campinas</v>
      </c>
      <c r="E276" s="16" t="str">
        <f>VLOOKUP(C276,MatrizClientes,3,0)</f>
        <v>SP</v>
      </c>
    </row>
    <row r="277" spans="2:5" x14ac:dyDescent="0.2">
      <c r="B277" s="14">
        <v>2048091</v>
      </c>
      <c r="C277" s="4" t="s">
        <v>120</v>
      </c>
      <c r="D277" s="15" t="str">
        <f>VLOOKUP(C277,MatrizClientes,2,0)</f>
        <v>Brasília</v>
      </c>
      <c r="E277" s="16" t="str">
        <f>VLOOKUP(C277,MatrizClientes,3,0)</f>
        <v>DF</v>
      </c>
    </row>
    <row r="278" spans="2:5" x14ac:dyDescent="0.2">
      <c r="B278" s="14">
        <v>2048093</v>
      </c>
      <c r="C278" s="4" t="s">
        <v>108</v>
      </c>
      <c r="D278" s="15" t="str">
        <f>VLOOKUP(C278,MatrizClientes,2,0)</f>
        <v>São Paulo</v>
      </c>
      <c r="E278" s="16" t="str">
        <f>VLOOKUP(C278,MatrizClientes,3,0)</f>
        <v>SP</v>
      </c>
    </row>
    <row r="279" spans="2:5" x14ac:dyDescent="0.2">
      <c r="B279" s="14">
        <v>2048095</v>
      </c>
      <c r="C279" s="4" t="s">
        <v>111</v>
      </c>
      <c r="D279" s="15" t="str">
        <f>VLOOKUP(C279,MatrizClientes,2,0)</f>
        <v>Rio de Janeiro</v>
      </c>
      <c r="E279" s="16" t="str">
        <f>VLOOKUP(C279,MatrizClientes,3,0)</f>
        <v>RJ</v>
      </c>
    </row>
    <row r="280" spans="2:5" x14ac:dyDescent="0.2">
      <c r="B280" s="14">
        <v>2048097</v>
      </c>
      <c r="C280" s="4" t="s">
        <v>111</v>
      </c>
      <c r="D280" s="15" t="str">
        <f>VLOOKUP(C280,MatrizClientes,2,0)</f>
        <v>Rio de Janeiro</v>
      </c>
      <c r="E280" s="16" t="str">
        <f>VLOOKUP(C280,MatrizClientes,3,0)</f>
        <v>RJ</v>
      </c>
    </row>
    <row r="281" spans="2:5" x14ac:dyDescent="0.2">
      <c r="B281" s="14">
        <v>2048099</v>
      </c>
      <c r="C281" s="4" t="s">
        <v>120</v>
      </c>
      <c r="D281" s="15" t="str">
        <f>VLOOKUP(C281,MatrizClientes,2,0)</f>
        <v>Brasília</v>
      </c>
      <c r="E281" s="16" t="str">
        <f>VLOOKUP(C281,MatrizClientes,3,0)</f>
        <v>DF</v>
      </c>
    </row>
    <row r="282" spans="2:5" x14ac:dyDescent="0.2">
      <c r="B282" s="14">
        <v>2048101</v>
      </c>
      <c r="C282" s="4" t="s">
        <v>134</v>
      </c>
      <c r="D282" s="15" t="str">
        <f>VLOOKUP(C282,MatrizClientes,2,0)</f>
        <v>Curitiba</v>
      </c>
      <c r="E282" s="16" t="str">
        <f>VLOOKUP(C282,MatrizClientes,3,0)</f>
        <v>PR</v>
      </c>
    </row>
    <row r="283" spans="2:5" x14ac:dyDescent="0.2">
      <c r="B283" s="14">
        <v>2048103</v>
      </c>
      <c r="C283" s="4" t="s">
        <v>111</v>
      </c>
      <c r="D283" s="15" t="str">
        <f>VLOOKUP(C283,MatrizClientes,2,0)</f>
        <v>Rio de Janeiro</v>
      </c>
      <c r="E283" s="16" t="str">
        <f>VLOOKUP(C283,MatrizClientes,3,0)</f>
        <v>RJ</v>
      </c>
    </row>
    <row r="284" spans="2:5" x14ac:dyDescent="0.2">
      <c r="B284" s="14">
        <v>2048105</v>
      </c>
      <c r="C284" s="4" t="s">
        <v>99</v>
      </c>
      <c r="D284" s="15" t="str">
        <f>VLOOKUP(C284,MatrizClientes,2,0)</f>
        <v>Rio de Janeiro</v>
      </c>
      <c r="E284" s="16" t="str">
        <f>VLOOKUP(C284,MatrizClientes,3,0)</f>
        <v>RJ</v>
      </c>
    </row>
    <row r="285" spans="2:5" x14ac:dyDescent="0.2">
      <c r="B285" s="14">
        <v>2048107</v>
      </c>
      <c r="C285" s="4" t="s">
        <v>115</v>
      </c>
      <c r="D285" s="15" t="str">
        <f>VLOOKUP(C285,MatrizClientes,2,0)</f>
        <v>Fortaleza</v>
      </c>
      <c r="E285" s="16" t="str">
        <f>VLOOKUP(C285,MatrizClientes,3,0)</f>
        <v>CE</v>
      </c>
    </row>
    <row r="286" spans="2:5" x14ac:dyDescent="0.2">
      <c r="B286" s="14">
        <v>2048109</v>
      </c>
      <c r="C286" s="4" t="s">
        <v>95</v>
      </c>
      <c r="D286" s="15" t="str">
        <f>VLOOKUP(C286,MatrizClientes,2,0)</f>
        <v>Belo Horizonte</v>
      </c>
      <c r="E286" s="16" t="str">
        <f>VLOOKUP(C286,MatrizClientes,3,0)</f>
        <v>MG</v>
      </c>
    </row>
    <row r="287" spans="2:5" x14ac:dyDescent="0.2">
      <c r="B287" s="14">
        <v>2048111</v>
      </c>
      <c r="C287" s="4" t="s">
        <v>110</v>
      </c>
      <c r="D287" s="15" t="str">
        <f>VLOOKUP(C287,MatrizClientes,2,0)</f>
        <v>Florianópolis</v>
      </c>
      <c r="E287" s="16" t="str">
        <f>VLOOKUP(C287,MatrizClientes,3,0)</f>
        <v>SC</v>
      </c>
    </row>
    <row r="288" spans="2:5" x14ac:dyDescent="0.2">
      <c r="B288" s="14">
        <v>2048113</v>
      </c>
      <c r="C288" s="4" t="s">
        <v>110</v>
      </c>
      <c r="D288" s="15" t="str">
        <f>VLOOKUP(C288,MatrizClientes,2,0)</f>
        <v>Florianópolis</v>
      </c>
      <c r="E288" s="16" t="str">
        <f>VLOOKUP(C288,MatrizClientes,3,0)</f>
        <v>SC</v>
      </c>
    </row>
    <row r="289" spans="2:5" x14ac:dyDescent="0.2">
      <c r="B289" s="14">
        <v>2048115</v>
      </c>
      <c r="C289" s="4" t="s">
        <v>104</v>
      </c>
      <c r="D289" s="15" t="str">
        <f>VLOOKUP(C289,MatrizClientes,2,0)</f>
        <v>Florianópolis</v>
      </c>
      <c r="E289" s="16" t="str">
        <f>VLOOKUP(C289,MatrizClientes,3,0)</f>
        <v>SC</v>
      </c>
    </row>
    <row r="290" spans="2:5" x14ac:dyDescent="0.2">
      <c r="B290" s="14">
        <v>2048117</v>
      </c>
      <c r="C290" s="4" t="s">
        <v>112</v>
      </c>
      <c r="D290" s="15" t="str">
        <f>VLOOKUP(C290,MatrizClientes,2,0)</f>
        <v>Belo Horizonte</v>
      </c>
      <c r="E290" s="16" t="str">
        <f>VLOOKUP(C290,MatrizClientes,3,0)</f>
        <v>MG</v>
      </c>
    </row>
    <row r="291" spans="2:5" x14ac:dyDescent="0.2">
      <c r="B291" s="14">
        <v>2048119</v>
      </c>
      <c r="C291" s="4" t="s">
        <v>119</v>
      </c>
      <c r="D291" s="15" t="str">
        <f>VLOOKUP(C291,MatrizClientes,2,0)</f>
        <v>Rio de Janeiro</v>
      </c>
      <c r="E291" s="16" t="str">
        <f>VLOOKUP(C291,MatrizClientes,3,0)</f>
        <v>RJ</v>
      </c>
    </row>
    <row r="292" spans="2:5" x14ac:dyDescent="0.2">
      <c r="B292" s="14">
        <v>2048121</v>
      </c>
      <c r="C292" s="4" t="s">
        <v>111</v>
      </c>
      <c r="D292" s="15" t="str">
        <f>VLOOKUP(C292,MatrizClientes,2,0)</f>
        <v>Rio de Janeiro</v>
      </c>
      <c r="E292" s="16" t="str">
        <f>VLOOKUP(C292,MatrizClientes,3,0)</f>
        <v>RJ</v>
      </c>
    </row>
    <row r="293" spans="2:5" x14ac:dyDescent="0.2">
      <c r="B293" s="14">
        <v>2048123</v>
      </c>
      <c r="C293" s="4" t="s">
        <v>99</v>
      </c>
      <c r="D293" s="15" t="str">
        <f>VLOOKUP(C293,MatrizClientes,2,0)</f>
        <v>Rio de Janeiro</v>
      </c>
      <c r="E293" s="16" t="str">
        <f>VLOOKUP(C293,MatrizClientes,3,0)</f>
        <v>RJ</v>
      </c>
    </row>
    <row r="294" spans="2:5" x14ac:dyDescent="0.2">
      <c r="B294" s="14">
        <v>2048125</v>
      </c>
      <c r="C294" s="4" t="s">
        <v>115</v>
      </c>
      <c r="D294" s="15" t="str">
        <f>VLOOKUP(C294,MatrizClientes,2,0)</f>
        <v>Fortaleza</v>
      </c>
      <c r="E294" s="16" t="str">
        <f>VLOOKUP(C294,MatrizClientes,3,0)</f>
        <v>CE</v>
      </c>
    </row>
    <row r="295" spans="2:5" x14ac:dyDescent="0.2">
      <c r="B295" s="14">
        <v>2048127</v>
      </c>
      <c r="C295" s="4" t="s">
        <v>100</v>
      </c>
      <c r="D295" s="15" t="str">
        <f>VLOOKUP(C295,MatrizClientes,2,0)</f>
        <v>Fortaleza</v>
      </c>
      <c r="E295" s="16" t="str">
        <f>VLOOKUP(C295,MatrizClientes,3,0)</f>
        <v>CE</v>
      </c>
    </row>
    <row r="296" spans="2:5" x14ac:dyDescent="0.2">
      <c r="B296" s="14">
        <v>2048129</v>
      </c>
      <c r="C296" s="4" t="s">
        <v>120</v>
      </c>
      <c r="D296" s="15" t="str">
        <f>VLOOKUP(C296,MatrizClientes,2,0)</f>
        <v>Brasília</v>
      </c>
      <c r="E296" s="16" t="str">
        <f>VLOOKUP(C296,MatrizClientes,3,0)</f>
        <v>DF</v>
      </c>
    </row>
    <row r="297" spans="2:5" x14ac:dyDescent="0.2">
      <c r="B297" s="14">
        <v>2048131</v>
      </c>
      <c r="C297" s="4" t="s">
        <v>112</v>
      </c>
      <c r="D297" s="15" t="str">
        <f>VLOOKUP(C297,MatrizClientes,2,0)</f>
        <v>Belo Horizonte</v>
      </c>
      <c r="E297" s="16" t="str">
        <f>VLOOKUP(C297,MatrizClientes,3,0)</f>
        <v>MG</v>
      </c>
    </row>
    <row r="298" spans="2:5" x14ac:dyDescent="0.2">
      <c r="B298" s="14">
        <v>2048133</v>
      </c>
      <c r="C298" s="4" t="s">
        <v>96</v>
      </c>
      <c r="D298" s="15" t="str">
        <f>VLOOKUP(C298,MatrizClientes,2,0)</f>
        <v>Brasília</v>
      </c>
      <c r="E298" s="16" t="str">
        <f>VLOOKUP(C298,MatrizClientes,3,0)</f>
        <v>DF</v>
      </c>
    </row>
    <row r="299" spans="2:5" x14ac:dyDescent="0.2">
      <c r="B299" s="14">
        <v>2048135</v>
      </c>
      <c r="C299" s="4" t="s">
        <v>100</v>
      </c>
      <c r="D299" s="15" t="str">
        <f>VLOOKUP(C299,MatrizClientes,2,0)</f>
        <v>Fortaleza</v>
      </c>
      <c r="E299" s="16" t="str">
        <f>VLOOKUP(C299,MatrizClientes,3,0)</f>
        <v>CE</v>
      </c>
    </row>
    <row r="300" spans="2:5" x14ac:dyDescent="0.2">
      <c r="B300" s="14">
        <v>2048137</v>
      </c>
      <c r="C300" s="4" t="s">
        <v>108</v>
      </c>
      <c r="D300" s="15" t="str">
        <f>VLOOKUP(C300,MatrizClientes,2,0)</f>
        <v>São Paulo</v>
      </c>
      <c r="E300" s="16" t="str">
        <f>VLOOKUP(C300,MatrizClientes,3,0)</f>
        <v>SP</v>
      </c>
    </row>
    <row r="301" spans="2:5" x14ac:dyDescent="0.2">
      <c r="B301" s="14">
        <v>2048139</v>
      </c>
      <c r="C301" s="4" t="s">
        <v>108</v>
      </c>
      <c r="D301" s="15" t="str">
        <f>VLOOKUP(C301,MatrizClientes,2,0)</f>
        <v>São Paulo</v>
      </c>
      <c r="E301" s="16" t="str">
        <f>VLOOKUP(C301,MatrizClientes,3,0)</f>
        <v>SP</v>
      </c>
    </row>
    <row r="302" spans="2:5" x14ac:dyDescent="0.2">
      <c r="B302" s="14">
        <v>2048141</v>
      </c>
      <c r="C302" s="4" t="s">
        <v>111</v>
      </c>
      <c r="D302" s="15" t="str">
        <f>VLOOKUP(C302,MatrizClientes,2,0)</f>
        <v>Rio de Janeiro</v>
      </c>
      <c r="E302" s="16" t="str">
        <f>VLOOKUP(C302,MatrizClientes,3,0)</f>
        <v>RJ</v>
      </c>
    </row>
    <row r="303" spans="2:5" x14ac:dyDescent="0.2">
      <c r="B303" s="14">
        <v>2048143</v>
      </c>
      <c r="C303" s="4" t="s">
        <v>112</v>
      </c>
      <c r="D303" s="15" t="str">
        <f>VLOOKUP(C303,MatrizClientes,2,0)</f>
        <v>Belo Horizonte</v>
      </c>
      <c r="E303" s="16" t="str">
        <f>VLOOKUP(C303,MatrizClientes,3,0)</f>
        <v>MG</v>
      </c>
    </row>
    <row r="304" spans="2:5" x14ac:dyDescent="0.2">
      <c r="B304" s="14">
        <v>2048145</v>
      </c>
      <c r="C304" s="4" t="s">
        <v>119</v>
      </c>
      <c r="D304" s="15" t="str">
        <f>VLOOKUP(C304,MatrizClientes,2,0)</f>
        <v>Rio de Janeiro</v>
      </c>
      <c r="E304" s="16" t="str">
        <f>VLOOKUP(C304,MatrizClientes,3,0)</f>
        <v>RJ</v>
      </c>
    </row>
    <row r="305" spans="2:5" x14ac:dyDescent="0.2">
      <c r="B305" s="14">
        <v>2048147</v>
      </c>
      <c r="C305" s="4" t="s">
        <v>119</v>
      </c>
      <c r="D305" s="15" t="str">
        <f>VLOOKUP(C305,MatrizClientes,2,0)</f>
        <v>Rio de Janeiro</v>
      </c>
      <c r="E305" s="16" t="str">
        <f>VLOOKUP(C305,MatrizClientes,3,0)</f>
        <v>RJ</v>
      </c>
    </row>
    <row r="306" spans="2:5" x14ac:dyDescent="0.2">
      <c r="B306" s="14">
        <v>2048149</v>
      </c>
      <c r="C306" s="4" t="s">
        <v>121</v>
      </c>
      <c r="D306" s="15" t="str">
        <f>VLOOKUP(C306,MatrizClientes,2,0)</f>
        <v>Curitiba</v>
      </c>
      <c r="E306" s="16" t="str">
        <f>VLOOKUP(C306,MatrizClientes,3,0)</f>
        <v>PR</v>
      </c>
    </row>
    <row r="307" spans="2:5" x14ac:dyDescent="0.2">
      <c r="B307" s="14">
        <v>2048151</v>
      </c>
      <c r="C307" s="4" t="s">
        <v>141</v>
      </c>
      <c r="D307" s="15" t="str">
        <f>VLOOKUP(C307,MatrizClientes,2,0)</f>
        <v>Brasília</v>
      </c>
      <c r="E307" s="16" t="str">
        <f>VLOOKUP(C307,MatrizClientes,3,0)</f>
        <v>DF</v>
      </c>
    </row>
    <row r="308" spans="2:5" x14ac:dyDescent="0.2">
      <c r="B308" s="14">
        <v>2048153</v>
      </c>
      <c r="C308" s="4" t="s">
        <v>141</v>
      </c>
      <c r="D308" s="15" t="str">
        <f>VLOOKUP(C308,MatrizClientes,2,0)</f>
        <v>Brasília</v>
      </c>
      <c r="E308" s="16" t="str">
        <f>VLOOKUP(C308,MatrizClientes,3,0)</f>
        <v>DF</v>
      </c>
    </row>
    <row r="309" spans="2:5" x14ac:dyDescent="0.2">
      <c r="B309" s="14">
        <v>2048155</v>
      </c>
      <c r="C309" s="4" t="s">
        <v>143</v>
      </c>
      <c r="D309" s="15" t="str">
        <f>VLOOKUP(C309,MatrizClientes,2,0)</f>
        <v>Porto Alegre</v>
      </c>
      <c r="E309" s="16" t="str">
        <f>VLOOKUP(C309,MatrizClientes,3,0)</f>
        <v>RS</v>
      </c>
    </row>
    <row r="310" spans="2:5" x14ac:dyDescent="0.2">
      <c r="B310" s="14">
        <v>2048157</v>
      </c>
      <c r="C310" s="4" t="s">
        <v>116</v>
      </c>
      <c r="D310" s="15" t="str">
        <f>VLOOKUP(C310,MatrizClientes,2,0)</f>
        <v>Campinas</v>
      </c>
      <c r="E310" s="16" t="str">
        <f>VLOOKUP(C310,MatrizClientes,3,0)</f>
        <v>SP</v>
      </c>
    </row>
    <row r="311" spans="2:5" x14ac:dyDescent="0.2">
      <c r="B311" s="14">
        <v>2048159</v>
      </c>
      <c r="C311" s="4" t="s">
        <v>112</v>
      </c>
      <c r="D311" s="15" t="str">
        <f>VLOOKUP(C311,MatrizClientes,2,0)</f>
        <v>Belo Horizonte</v>
      </c>
      <c r="E311" s="16" t="str">
        <f>VLOOKUP(C311,MatrizClientes,3,0)</f>
        <v>MG</v>
      </c>
    </row>
    <row r="312" spans="2:5" x14ac:dyDescent="0.2">
      <c r="B312" s="14">
        <v>2048161</v>
      </c>
      <c r="C312" s="4" t="s">
        <v>110</v>
      </c>
      <c r="D312" s="15" t="str">
        <f>VLOOKUP(C312,MatrizClientes,2,0)</f>
        <v>Florianópolis</v>
      </c>
      <c r="E312" s="16" t="str">
        <f>VLOOKUP(C312,MatrizClientes,3,0)</f>
        <v>SC</v>
      </c>
    </row>
    <row r="313" spans="2:5" x14ac:dyDescent="0.2">
      <c r="B313" s="14">
        <v>2048163</v>
      </c>
      <c r="C313" s="4" t="s">
        <v>103</v>
      </c>
      <c r="D313" s="15" t="str">
        <f>VLOOKUP(C313,MatrizClientes,2,0)</f>
        <v>Rio de Janeiro</v>
      </c>
      <c r="E313" s="16" t="str">
        <f>VLOOKUP(C313,MatrizClientes,3,0)</f>
        <v>RJ</v>
      </c>
    </row>
    <row r="314" spans="2:5" x14ac:dyDescent="0.2">
      <c r="B314" s="14">
        <v>2048165</v>
      </c>
      <c r="C314" s="4" t="s">
        <v>112</v>
      </c>
      <c r="D314" s="15" t="str">
        <f>VLOOKUP(C314,MatrizClientes,2,0)</f>
        <v>Belo Horizonte</v>
      </c>
      <c r="E314" s="16" t="str">
        <f>VLOOKUP(C314,MatrizClientes,3,0)</f>
        <v>MG</v>
      </c>
    </row>
    <row r="315" spans="2:5" x14ac:dyDescent="0.2">
      <c r="B315" s="14">
        <v>2048167</v>
      </c>
      <c r="C315" s="4" t="s">
        <v>119</v>
      </c>
      <c r="D315" s="15" t="str">
        <f>VLOOKUP(C315,MatrizClientes,2,0)</f>
        <v>Rio de Janeiro</v>
      </c>
      <c r="E315" s="16" t="str">
        <f>VLOOKUP(C315,MatrizClientes,3,0)</f>
        <v>RJ</v>
      </c>
    </row>
    <row r="316" spans="2:5" x14ac:dyDescent="0.2">
      <c r="B316" s="14">
        <v>2048169</v>
      </c>
      <c r="C316" s="4" t="s">
        <v>95</v>
      </c>
      <c r="D316" s="15" t="str">
        <f>VLOOKUP(C316,MatrizClientes,2,0)</f>
        <v>Belo Horizonte</v>
      </c>
      <c r="E316" s="16" t="str">
        <f>VLOOKUP(C316,MatrizClientes,3,0)</f>
        <v>MG</v>
      </c>
    </row>
    <row r="317" spans="2:5" x14ac:dyDescent="0.2">
      <c r="B317" s="14">
        <v>2048171</v>
      </c>
      <c r="C317" s="4" t="s">
        <v>119</v>
      </c>
      <c r="D317" s="15" t="str">
        <f>VLOOKUP(C317,MatrizClientes,2,0)</f>
        <v>Rio de Janeiro</v>
      </c>
      <c r="E317" s="16" t="str">
        <f>VLOOKUP(C317,MatrizClientes,3,0)</f>
        <v>RJ</v>
      </c>
    </row>
    <row r="318" spans="2:5" x14ac:dyDescent="0.2">
      <c r="B318" s="14">
        <v>2048173</v>
      </c>
      <c r="C318" s="4" t="s">
        <v>100</v>
      </c>
      <c r="D318" s="15" t="str">
        <f>VLOOKUP(C318,MatrizClientes,2,0)</f>
        <v>Fortaleza</v>
      </c>
      <c r="E318" s="16" t="str">
        <f>VLOOKUP(C318,MatrizClientes,3,0)</f>
        <v>CE</v>
      </c>
    </row>
    <row r="319" spans="2:5" x14ac:dyDescent="0.2">
      <c r="B319" s="14">
        <v>2048175</v>
      </c>
      <c r="C319" s="4" t="s">
        <v>115</v>
      </c>
      <c r="D319" s="15" t="str">
        <f>VLOOKUP(C319,MatrizClientes,2,0)</f>
        <v>Fortaleza</v>
      </c>
      <c r="E319" s="16" t="str">
        <f>VLOOKUP(C319,MatrizClientes,3,0)</f>
        <v>CE</v>
      </c>
    </row>
    <row r="320" spans="2:5" x14ac:dyDescent="0.2">
      <c r="B320" s="14">
        <v>2048177</v>
      </c>
      <c r="C320" s="4" t="s">
        <v>104</v>
      </c>
      <c r="D320" s="15" t="str">
        <f>VLOOKUP(C320,MatrizClientes,2,0)</f>
        <v>Florianópolis</v>
      </c>
      <c r="E320" s="16" t="str">
        <f>VLOOKUP(C320,MatrizClientes,3,0)</f>
        <v>SC</v>
      </c>
    </row>
    <row r="321" spans="2:5" x14ac:dyDescent="0.2">
      <c r="B321" s="14">
        <v>2048179</v>
      </c>
      <c r="C321" s="4" t="s">
        <v>116</v>
      </c>
      <c r="D321" s="15" t="str">
        <f>VLOOKUP(C321,MatrizClientes,2,0)</f>
        <v>Campinas</v>
      </c>
      <c r="E321" s="16" t="str">
        <f>VLOOKUP(C321,MatrizClientes,3,0)</f>
        <v>SP</v>
      </c>
    </row>
    <row r="322" spans="2:5" x14ac:dyDescent="0.2">
      <c r="B322" s="14">
        <v>2048181</v>
      </c>
      <c r="C322" s="4" t="s">
        <v>99</v>
      </c>
      <c r="D322" s="15" t="str">
        <f>VLOOKUP(C322,MatrizClientes,2,0)</f>
        <v>Rio de Janeiro</v>
      </c>
      <c r="E322" s="16" t="str">
        <f>VLOOKUP(C322,MatrizClientes,3,0)</f>
        <v>RJ</v>
      </c>
    </row>
    <row r="323" spans="2:5" x14ac:dyDescent="0.2">
      <c r="B323" s="14">
        <v>2048183</v>
      </c>
      <c r="C323" s="4" t="s">
        <v>96</v>
      </c>
      <c r="D323" s="15" t="str">
        <f>VLOOKUP(C323,MatrizClientes,2,0)</f>
        <v>Brasília</v>
      </c>
      <c r="E323" s="16" t="str">
        <f>VLOOKUP(C323,MatrizClientes,3,0)</f>
        <v>DF</v>
      </c>
    </row>
    <row r="324" spans="2:5" x14ac:dyDescent="0.2">
      <c r="B324" s="14">
        <v>2048185</v>
      </c>
      <c r="C324" s="4" t="s">
        <v>116</v>
      </c>
      <c r="D324" s="15" t="str">
        <f>VLOOKUP(C324,MatrizClientes,2,0)</f>
        <v>Campinas</v>
      </c>
      <c r="E324" s="16" t="str">
        <f>VLOOKUP(C324,MatrizClientes,3,0)</f>
        <v>SP</v>
      </c>
    </row>
    <row r="325" spans="2:5" x14ac:dyDescent="0.2">
      <c r="B325" s="14">
        <v>2048187</v>
      </c>
      <c r="C325" s="4" t="s">
        <v>104</v>
      </c>
      <c r="D325" s="15" t="str">
        <f>VLOOKUP(C325,MatrizClientes,2,0)</f>
        <v>Florianópolis</v>
      </c>
      <c r="E325" s="16" t="str">
        <f>VLOOKUP(C325,MatrizClientes,3,0)</f>
        <v>SC</v>
      </c>
    </row>
    <row r="326" spans="2:5" x14ac:dyDescent="0.2">
      <c r="B326" s="14">
        <v>2048189</v>
      </c>
      <c r="C326" s="4" t="s">
        <v>116</v>
      </c>
      <c r="D326" s="15" t="str">
        <f>VLOOKUP(C326,MatrizClientes,2,0)</f>
        <v>Campinas</v>
      </c>
      <c r="E326" s="16" t="str">
        <f>VLOOKUP(C326,MatrizClientes,3,0)</f>
        <v>SP</v>
      </c>
    </row>
    <row r="327" spans="2:5" x14ac:dyDescent="0.2">
      <c r="B327" s="14">
        <v>2048191</v>
      </c>
      <c r="C327" s="4" t="s">
        <v>120</v>
      </c>
      <c r="D327" s="15" t="str">
        <f>VLOOKUP(C327,MatrizClientes,2,0)</f>
        <v>Brasília</v>
      </c>
      <c r="E327" s="16" t="str">
        <f>VLOOKUP(C327,MatrizClientes,3,0)</f>
        <v>DF</v>
      </c>
    </row>
    <row r="328" spans="2:5" x14ac:dyDescent="0.2">
      <c r="B328" s="14">
        <v>2048193</v>
      </c>
      <c r="C328" s="4" t="s">
        <v>149</v>
      </c>
      <c r="D328" s="15" t="str">
        <f>VLOOKUP(C328,MatrizClientes,2,0)</f>
        <v>São Paulo</v>
      </c>
      <c r="E328" s="16" t="str">
        <f>VLOOKUP(C328,MatrizClientes,3,0)</f>
        <v>SP</v>
      </c>
    </row>
    <row r="329" spans="2:5" x14ac:dyDescent="0.2">
      <c r="B329" s="14">
        <v>2048195</v>
      </c>
      <c r="C329" s="4" t="s">
        <v>111</v>
      </c>
      <c r="D329" s="15" t="str">
        <f>VLOOKUP(C329,MatrizClientes,2,0)</f>
        <v>Rio de Janeiro</v>
      </c>
      <c r="E329" s="16" t="str">
        <f>VLOOKUP(C329,MatrizClientes,3,0)</f>
        <v>RJ</v>
      </c>
    </row>
    <row r="330" spans="2:5" x14ac:dyDescent="0.2">
      <c r="B330" s="14">
        <v>2048197</v>
      </c>
      <c r="C330" s="4" t="s">
        <v>116</v>
      </c>
      <c r="D330" s="15" t="str">
        <f>VLOOKUP(C330,MatrizClientes,2,0)</f>
        <v>Campinas</v>
      </c>
      <c r="E330" s="16" t="str">
        <f>VLOOKUP(C330,MatrizClientes,3,0)</f>
        <v>SP</v>
      </c>
    </row>
    <row r="331" spans="2:5" x14ac:dyDescent="0.2">
      <c r="B331" s="14">
        <v>2048199</v>
      </c>
      <c r="C331" s="4" t="s">
        <v>112</v>
      </c>
      <c r="D331" s="15" t="str">
        <f>VLOOKUP(C331,MatrizClientes,2,0)</f>
        <v>Belo Horizonte</v>
      </c>
      <c r="E331" s="16" t="str">
        <f>VLOOKUP(C331,MatrizClientes,3,0)</f>
        <v>MG</v>
      </c>
    </row>
    <row r="332" spans="2:5" x14ac:dyDescent="0.2">
      <c r="B332" s="14">
        <v>2048201</v>
      </c>
      <c r="C332" s="4" t="s">
        <v>140</v>
      </c>
      <c r="D332" s="15" t="str">
        <f>VLOOKUP(C332,MatrizClientes,2,0)</f>
        <v>Rio de Janeiro</v>
      </c>
      <c r="E332" s="16" t="str">
        <f>VLOOKUP(C332,MatrizClientes,3,0)</f>
        <v>RJ</v>
      </c>
    </row>
    <row r="333" spans="2:5" x14ac:dyDescent="0.2">
      <c r="B333" s="14">
        <v>2048203</v>
      </c>
      <c r="C333" s="4" t="s">
        <v>99</v>
      </c>
      <c r="D333" s="15" t="str">
        <f>VLOOKUP(C333,MatrizClientes,2,0)</f>
        <v>Rio de Janeiro</v>
      </c>
      <c r="E333" s="16" t="str">
        <f>VLOOKUP(C333,MatrizClientes,3,0)</f>
        <v>RJ</v>
      </c>
    </row>
    <row r="334" spans="2:5" x14ac:dyDescent="0.2">
      <c r="B334" s="14">
        <v>2048205</v>
      </c>
      <c r="C334" s="4" t="s">
        <v>119</v>
      </c>
      <c r="D334" s="15" t="str">
        <f>VLOOKUP(C334,MatrizClientes,2,0)</f>
        <v>Rio de Janeiro</v>
      </c>
      <c r="E334" s="16" t="str">
        <f>VLOOKUP(C334,MatrizClientes,3,0)</f>
        <v>RJ</v>
      </c>
    </row>
    <row r="335" spans="2:5" x14ac:dyDescent="0.2">
      <c r="B335" s="14">
        <v>2048207</v>
      </c>
      <c r="C335" s="4" t="s">
        <v>119</v>
      </c>
      <c r="D335" s="15" t="str">
        <f>VLOOKUP(C335,MatrizClientes,2,0)</f>
        <v>Rio de Janeiro</v>
      </c>
      <c r="E335" s="16" t="str">
        <f>VLOOKUP(C335,MatrizClientes,3,0)</f>
        <v>RJ</v>
      </c>
    </row>
    <row r="336" spans="2:5" x14ac:dyDescent="0.2">
      <c r="B336" s="14">
        <v>2048209</v>
      </c>
      <c r="C336" s="4" t="s">
        <v>112</v>
      </c>
      <c r="D336" s="15" t="str">
        <f>VLOOKUP(C336,MatrizClientes,2,0)</f>
        <v>Belo Horizonte</v>
      </c>
      <c r="E336" s="16" t="str">
        <f>VLOOKUP(C336,MatrizClientes,3,0)</f>
        <v>MG</v>
      </c>
    </row>
    <row r="337" spans="2:5" x14ac:dyDescent="0.2">
      <c r="B337" s="14">
        <v>2048211</v>
      </c>
      <c r="C337" s="4" t="s">
        <v>104</v>
      </c>
      <c r="D337" s="15" t="str">
        <f>VLOOKUP(C337,MatrizClientes,2,0)</f>
        <v>Florianópolis</v>
      </c>
      <c r="E337" s="16" t="str">
        <f>VLOOKUP(C337,MatrizClientes,3,0)</f>
        <v>SC</v>
      </c>
    </row>
    <row r="338" spans="2:5" x14ac:dyDescent="0.2">
      <c r="B338" s="14">
        <v>2048213</v>
      </c>
      <c r="C338" s="4" t="s">
        <v>121</v>
      </c>
      <c r="D338" s="15" t="str">
        <f>VLOOKUP(C338,MatrizClientes,2,0)</f>
        <v>Curitiba</v>
      </c>
      <c r="E338" s="16" t="str">
        <f>VLOOKUP(C338,MatrizClientes,3,0)</f>
        <v>PR</v>
      </c>
    </row>
    <row r="339" spans="2:5" x14ac:dyDescent="0.2">
      <c r="B339" s="14">
        <v>2048215</v>
      </c>
      <c r="C339" s="4" t="s">
        <v>111</v>
      </c>
      <c r="D339" s="15" t="str">
        <f>VLOOKUP(C339,MatrizClientes,2,0)</f>
        <v>Rio de Janeiro</v>
      </c>
      <c r="E339" s="16" t="str">
        <f>VLOOKUP(C339,MatrizClientes,3,0)</f>
        <v>RJ</v>
      </c>
    </row>
    <row r="340" spans="2:5" x14ac:dyDescent="0.2">
      <c r="B340" s="14">
        <v>2048217</v>
      </c>
      <c r="C340" s="4" t="s">
        <v>108</v>
      </c>
      <c r="D340" s="15" t="str">
        <f>VLOOKUP(C340,MatrizClientes,2,0)</f>
        <v>São Paulo</v>
      </c>
      <c r="E340" s="16" t="str">
        <f>VLOOKUP(C340,MatrizClientes,3,0)</f>
        <v>SP</v>
      </c>
    </row>
    <row r="341" spans="2:5" x14ac:dyDescent="0.2">
      <c r="B341" s="14">
        <v>2048219</v>
      </c>
      <c r="C341" s="4" t="s">
        <v>115</v>
      </c>
      <c r="D341" s="15" t="str">
        <f>VLOOKUP(C341,MatrizClientes,2,0)</f>
        <v>Fortaleza</v>
      </c>
      <c r="E341" s="16" t="str">
        <f>VLOOKUP(C341,MatrizClientes,3,0)</f>
        <v>CE</v>
      </c>
    </row>
    <row r="342" spans="2:5" x14ac:dyDescent="0.2">
      <c r="B342" s="14">
        <v>2048221</v>
      </c>
      <c r="C342" s="4" t="s">
        <v>116</v>
      </c>
      <c r="D342" s="15" t="str">
        <f>VLOOKUP(C342,MatrizClientes,2,0)</f>
        <v>Campinas</v>
      </c>
      <c r="E342" s="16" t="str">
        <f>VLOOKUP(C342,MatrizClientes,3,0)</f>
        <v>SP</v>
      </c>
    </row>
    <row r="343" spans="2:5" x14ac:dyDescent="0.2">
      <c r="B343" s="14">
        <v>2048223</v>
      </c>
      <c r="C343" s="4" t="s">
        <v>110</v>
      </c>
      <c r="D343" s="15" t="str">
        <f>VLOOKUP(C343,MatrizClientes,2,0)</f>
        <v>Florianópolis</v>
      </c>
      <c r="E343" s="16" t="str">
        <f>VLOOKUP(C343,MatrizClientes,3,0)</f>
        <v>SC</v>
      </c>
    </row>
    <row r="344" spans="2:5" x14ac:dyDescent="0.2">
      <c r="B344" s="14">
        <v>2048225</v>
      </c>
      <c r="C344" s="4" t="s">
        <v>119</v>
      </c>
      <c r="D344" s="15" t="str">
        <f>VLOOKUP(C344,MatrizClientes,2,0)</f>
        <v>Rio de Janeiro</v>
      </c>
      <c r="E344" s="16" t="str">
        <f>VLOOKUP(C344,MatrizClientes,3,0)</f>
        <v>RJ</v>
      </c>
    </row>
    <row r="345" spans="2:5" x14ac:dyDescent="0.2">
      <c r="B345" s="14">
        <v>2048227</v>
      </c>
      <c r="C345" s="4" t="s">
        <v>119</v>
      </c>
      <c r="D345" s="15" t="str">
        <f>VLOOKUP(C345,MatrizClientes,2,0)</f>
        <v>Rio de Janeiro</v>
      </c>
      <c r="E345" s="16" t="str">
        <f>VLOOKUP(C345,MatrizClientes,3,0)</f>
        <v>RJ</v>
      </c>
    </row>
    <row r="346" spans="2:5" x14ac:dyDescent="0.2">
      <c r="B346" s="14">
        <v>2048229</v>
      </c>
      <c r="C346" s="4" t="s">
        <v>110</v>
      </c>
      <c r="D346" s="15" t="str">
        <f>VLOOKUP(C346,MatrizClientes,2,0)</f>
        <v>Florianópolis</v>
      </c>
      <c r="E346" s="16" t="str">
        <f>VLOOKUP(C346,MatrizClientes,3,0)</f>
        <v>SC</v>
      </c>
    </row>
    <row r="347" spans="2:5" x14ac:dyDescent="0.2">
      <c r="B347" s="14">
        <v>2048231</v>
      </c>
      <c r="C347" s="4" t="s">
        <v>95</v>
      </c>
      <c r="D347" s="15" t="str">
        <f>VLOOKUP(C347,MatrizClientes,2,0)</f>
        <v>Belo Horizonte</v>
      </c>
      <c r="E347" s="16" t="str">
        <f>VLOOKUP(C347,MatrizClientes,3,0)</f>
        <v>MG</v>
      </c>
    </row>
    <row r="348" spans="2:5" x14ac:dyDescent="0.2">
      <c r="B348" s="14">
        <v>2048233</v>
      </c>
      <c r="C348" s="4" t="s">
        <v>111</v>
      </c>
      <c r="D348" s="15" t="str">
        <f>VLOOKUP(C348,MatrizClientes,2,0)</f>
        <v>Rio de Janeiro</v>
      </c>
      <c r="E348" s="16" t="str">
        <f>VLOOKUP(C348,MatrizClientes,3,0)</f>
        <v>RJ</v>
      </c>
    </row>
    <row r="349" spans="2:5" x14ac:dyDescent="0.2">
      <c r="B349" s="14">
        <v>2048235</v>
      </c>
      <c r="C349" s="4" t="s">
        <v>121</v>
      </c>
      <c r="D349" s="15" t="str">
        <f>VLOOKUP(C349,MatrizClientes,2,0)</f>
        <v>Curitiba</v>
      </c>
      <c r="E349" s="16" t="str">
        <f>VLOOKUP(C349,MatrizClientes,3,0)</f>
        <v>PR</v>
      </c>
    </row>
    <row r="350" spans="2:5" x14ac:dyDescent="0.2">
      <c r="B350" s="14">
        <v>2048237</v>
      </c>
      <c r="C350" s="4" t="s">
        <v>144</v>
      </c>
      <c r="D350" s="15" t="str">
        <f>VLOOKUP(C350,MatrizClientes,2,0)</f>
        <v>Brasília</v>
      </c>
      <c r="E350" s="16" t="str">
        <f>VLOOKUP(C350,MatrizClientes,3,0)</f>
        <v>DF</v>
      </c>
    </row>
    <row r="351" spans="2:5" x14ac:dyDescent="0.2">
      <c r="B351" s="14">
        <v>2048239</v>
      </c>
      <c r="C351" s="4" t="s">
        <v>115</v>
      </c>
      <c r="D351" s="15" t="str">
        <f>VLOOKUP(C351,MatrizClientes,2,0)</f>
        <v>Fortaleza</v>
      </c>
      <c r="E351" s="16" t="str">
        <f>VLOOKUP(C351,MatrizClientes,3,0)</f>
        <v>CE</v>
      </c>
    </row>
    <row r="352" spans="2:5" x14ac:dyDescent="0.2">
      <c r="B352" s="14">
        <v>2048241</v>
      </c>
      <c r="C352" s="4" t="s">
        <v>116</v>
      </c>
      <c r="D352" s="15" t="str">
        <f>VLOOKUP(C352,MatrizClientes,2,0)</f>
        <v>Campinas</v>
      </c>
      <c r="E352" s="16" t="str">
        <f>VLOOKUP(C352,MatrizClientes,3,0)</f>
        <v>SP</v>
      </c>
    </row>
    <row r="353" spans="2:5" x14ac:dyDescent="0.2">
      <c r="B353" s="14">
        <v>2048243</v>
      </c>
      <c r="C353" s="4" t="s">
        <v>96</v>
      </c>
      <c r="D353" s="15" t="str">
        <f>VLOOKUP(C353,MatrizClientes,2,0)</f>
        <v>Brasília</v>
      </c>
      <c r="E353" s="16" t="str">
        <f>VLOOKUP(C353,MatrizClientes,3,0)</f>
        <v>DF</v>
      </c>
    </row>
    <row r="354" spans="2:5" x14ac:dyDescent="0.2">
      <c r="B354" s="14">
        <v>2048245</v>
      </c>
      <c r="C354" s="4" t="s">
        <v>99</v>
      </c>
      <c r="D354" s="15" t="str">
        <f>VLOOKUP(C354,MatrizClientes,2,0)</f>
        <v>Rio de Janeiro</v>
      </c>
      <c r="E354" s="16" t="str">
        <f>VLOOKUP(C354,MatrizClientes,3,0)</f>
        <v>RJ</v>
      </c>
    </row>
    <row r="355" spans="2:5" x14ac:dyDescent="0.2">
      <c r="B355" s="14">
        <v>2048247</v>
      </c>
      <c r="C355" s="4" t="s">
        <v>120</v>
      </c>
      <c r="D355" s="15" t="str">
        <f>VLOOKUP(C355,MatrizClientes,2,0)</f>
        <v>Brasília</v>
      </c>
      <c r="E355" s="16" t="str">
        <f>VLOOKUP(C355,MatrizClientes,3,0)</f>
        <v>DF</v>
      </c>
    </row>
    <row r="356" spans="2:5" x14ac:dyDescent="0.2">
      <c r="B356" s="14">
        <v>2048249</v>
      </c>
      <c r="C356" s="4" t="s">
        <v>116</v>
      </c>
      <c r="D356" s="15" t="str">
        <f>VLOOKUP(C356,MatrizClientes,2,0)</f>
        <v>Campinas</v>
      </c>
      <c r="E356" s="16" t="str">
        <f>VLOOKUP(C356,MatrizClientes,3,0)</f>
        <v>SP</v>
      </c>
    </row>
    <row r="357" spans="2:5" x14ac:dyDescent="0.2">
      <c r="B357" s="14">
        <v>2048251</v>
      </c>
      <c r="C357" s="4" t="s">
        <v>111</v>
      </c>
      <c r="D357" s="15" t="str">
        <f>VLOOKUP(C357,MatrizClientes,2,0)</f>
        <v>Rio de Janeiro</v>
      </c>
      <c r="E357" s="16" t="str">
        <f>VLOOKUP(C357,MatrizClientes,3,0)</f>
        <v>RJ</v>
      </c>
    </row>
    <row r="358" spans="2:5" x14ac:dyDescent="0.2">
      <c r="B358" s="14">
        <v>2048253</v>
      </c>
      <c r="C358" s="4" t="s">
        <v>115</v>
      </c>
      <c r="D358" s="15" t="str">
        <f>VLOOKUP(C358,MatrizClientes,2,0)</f>
        <v>Fortaleza</v>
      </c>
      <c r="E358" s="16" t="str">
        <f>VLOOKUP(C358,MatrizClientes,3,0)</f>
        <v>CE</v>
      </c>
    </row>
    <row r="359" spans="2:5" x14ac:dyDescent="0.2">
      <c r="B359" s="14">
        <v>2048255</v>
      </c>
      <c r="C359" s="4" t="s">
        <v>99</v>
      </c>
      <c r="D359" s="15" t="str">
        <f>VLOOKUP(C359,MatrizClientes,2,0)</f>
        <v>Rio de Janeiro</v>
      </c>
      <c r="E359" s="16" t="str">
        <f>VLOOKUP(C359,MatrizClientes,3,0)</f>
        <v>RJ</v>
      </c>
    </row>
    <row r="360" spans="2:5" x14ac:dyDescent="0.2">
      <c r="B360" s="14">
        <v>2048257</v>
      </c>
      <c r="C360" s="4" t="s">
        <v>95</v>
      </c>
      <c r="D360" s="15" t="str">
        <f>VLOOKUP(C360,MatrizClientes,2,0)</f>
        <v>Belo Horizonte</v>
      </c>
      <c r="E360" s="16" t="str">
        <f>VLOOKUP(C360,MatrizClientes,3,0)</f>
        <v>MG</v>
      </c>
    </row>
    <row r="361" spans="2:5" x14ac:dyDescent="0.2">
      <c r="B361" s="14">
        <v>2048259</v>
      </c>
      <c r="C361" s="4" t="s">
        <v>121</v>
      </c>
      <c r="D361" s="15" t="str">
        <f>VLOOKUP(C361,MatrizClientes,2,0)</f>
        <v>Curitiba</v>
      </c>
      <c r="E361" s="16" t="str">
        <f>VLOOKUP(C361,MatrizClientes,3,0)</f>
        <v>PR</v>
      </c>
    </row>
    <row r="362" spans="2:5" x14ac:dyDescent="0.2">
      <c r="B362" s="14">
        <v>2048261</v>
      </c>
      <c r="C362" s="4" t="s">
        <v>96</v>
      </c>
      <c r="D362" s="15" t="str">
        <f>VLOOKUP(C362,MatrizClientes,2,0)</f>
        <v>Brasília</v>
      </c>
      <c r="E362" s="16" t="str">
        <f>VLOOKUP(C362,MatrizClientes,3,0)</f>
        <v>DF</v>
      </c>
    </row>
    <row r="363" spans="2:5" x14ac:dyDescent="0.2">
      <c r="B363" s="14">
        <v>2048263</v>
      </c>
      <c r="C363" s="4" t="s">
        <v>95</v>
      </c>
      <c r="D363" s="15" t="str">
        <f>VLOOKUP(C363,MatrizClientes,2,0)</f>
        <v>Belo Horizonte</v>
      </c>
      <c r="E363" s="16" t="str">
        <f>VLOOKUP(C363,MatrizClientes,3,0)</f>
        <v>MG</v>
      </c>
    </row>
    <row r="364" spans="2:5" x14ac:dyDescent="0.2">
      <c r="B364" s="14">
        <v>2048265</v>
      </c>
      <c r="C364" s="4" t="s">
        <v>100</v>
      </c>
      <c r="D364" s="15" t="str">
        <f>VLOOKUP(C364,MatrizClientes,2,0)</f>
        <v>Fortaleza</v>
      </c>
      <c r="E364" s="16" t="str">
        <f>VLOOKUP(C364,MatrizClientes,3,0)</f>
        <v>CE</v>
      </c>
    </row>
    <row r="365" spans="2:5" x14ac:dyDescent="0.2">
      <c r="B365" s="14">
        <v>2048267</v>
      </c>
      <c r="C365" s="4" t="s">
        <v>138</v>
      </c>
      <c r="D365" s="15" t="str">
        <f>VLOOKUP(C365,MatrizClientes,2,0)</f>
        <v>Campinas</v>
      </c>
      <c r="E365" s="16" t="str">
        <f>VLOOKUP(C365,MatrizClientes,3,0)</f>
        <v>SP</v>
      </c>
    </row>
    <row r="366" spans="2:5" x14ac:dyDescent="0.2">
      <c r="B366" s="14">
        <v>2048269</v>
      </c>
      <c r="C366" s="4" t="s">
        <v>115</v>
      </c>
      <c r="D366" s="15" t="str">
        <f>VLOOKUP(C366,MatrizClientes,2,0)</f>
        <v>Fortaleza</v>
      </c>
      <c r="E366" s="16" t="str">
        <f>VLOOKUP(C366,MatrizClientes,3,0)</f>
        <v>CE</v>
      </c>
    </row>
    <row r="367" spans="2:5" x14ac:dyDescent="0.2">
      <c r="B367" s="14">
        <v>2048271</v>
      </c>
      <c r="C367" s="4" t="s">
        <v>121</v>
      </c>
      <c r="D367" s="15" t="str">
        <f>VLOOKUP(C367,MatrizClientes,2,0)</f>
        <v>Curitiba</v>
      </c>
      <c r="E367" s="16" t="str">
        <f>VLOOKUP(C367,MatrizClientes,3,0)</f>
        <v>PR</v>
      </c>
    </row>
    <row r="368" spans="2:5" x14ac:dyDescent="0.2">
      <c r="B368" s="14">
        <v>2048273</v>
      </c>
      <c r="C368" s="4" t="s">
        <v>133</v>
      </c>
      <c r="D368" s="15" t="str">
        <f>VLOOKUP(C368,MatrizClientes,2,0)</f>
        <v>Rio de Janeiro</v>
      </c>
      <c r="E368" s="16" t="str">
        <f>VLOOKUP(C368,MatrizClientes,3,0)</f>
        <v>RJ</v>
      </c>
    </row>
    <row r="369" spans="2:5" x14ac:dyDescent="0.2">
      <c r="B369" s="14">
        <v>2048275</v>
      </c>
      <c r="C369" s="4" t="s">
        <v>112</v>
      </c>
      <c r="D369" s="15" t="str">
        <f>VLOOKUP(C369,MatrizClientes,2,0)</f>
        <v>Belo Horizonte</v>
      </c>
      <c r="E369" s="16" t="str">
        <f>VLOOKUP(C369,MatrizClientes,3,0)</f>
        <v>MG</v>
      </c>
    </row>
    <row r="370" spans="2:5" x14ac:dyDescent="0.2">
      <c r="B370" s="14">
        <v>2048277</v>
      </c>
      <c r="C370" s="4" t="s">
        <v>104</v>
      </c>
      <c r="D370" s="15" t="str">
        <f>VLOOKUP(C370,MatrizClientes,2,0)</f>
        <v>Florianópolis</v>
      </c>
      <c r="E370" s="16" t="str">
        <f>VLOOKUP(C370,MatrizClientes,3,0)</f>
        <v>SC</v>
      </c>
    </row>
    <row r="371" spans="2:5" x14ac:dyDescent="0.2">
      <c r="B371" s="14">
        <v>2048279</v>
      </c>
      <c r="C371" s="4" t="s">
        <v>116</v>
      </c>
      <c r="D371" s="15" t="str">
        <f>VLOOKUP(C371,MatrizClientes,2,0)</f>
        <v>Campinas</v>
      </c>
      <c r="E371" s="16" t="str">
        <f>VLOOKUP(C371,MatrizClientes,3,0)</f>
        <v>SP</v>
      </c>
    </row>
    <row r="372" spans="2:5" x14ac:dyDescent="0.2">
      <c r="B372" s="14">
        <v>2048281</v>
      </c>
      <c r="C372" s="4" t="s">
        <v>112</v>
      </c>
      <c r="D372" s="15" t="str">
        <f>VLOOKUP(C372,MatrizClientes,2,0)</f>
        <v>Belo Horizonte</v>
      </c>
      <c r="E372" s="16" t="str">
        <f>VLOOKUP(C372,MatrizClientes,3,0)</f>
        <v>MG</v>
      </c>
    </row>
    <row r="373" spans="2:5" x14ac:dyDescent="0.2">
      <c r="B373" s="14">
        <v>2048283</v>
      </c>
      <c r="C373" s="4" t="s">
        <v>130</v>
      </c>
      <c r="D373" s="15" t="str">
        <f>VLOOKUP(C373,MatrizClientes,2,0)</f>
        <v xml:space="preserve">Salvador </v>
      </c>
      <c r="E373" s="16" t="str">
        <f>VLOOKUP(C373,MatrizClientes,3,0)</f>
        <v>BA</v>
      </c>
    </row>
    <row r="374" spans="2:5" x14ac:dyDescent="0.2">
      <c r="B374" s="14">
        <v>2048285</v>
      </c>
      <c r="C374" s="4" t="s">
        <v>104</v>
      </c>
      <c r="D374" s="15" t="str">
        <f>VLOOKUP(C374,MatrizClientes,2,0)</f>
        <v>Florianópolis</v>
      </c>
      <c r="E374" s="16" t="str">
        <f>VLOOKUP(C374,MatrizClientes,3,0)</f>
        <v>SC</v>
      </c>
    </row>
    <row r="375" spans="2:5" x14ac:dyDescent="0.2">
      <c r="B375" s="14">
        <v>2048287</v>
      </c>
      <c r="C375" s="4" t="s">
        <v>103</v>
      </c>
      <c r="D375" s="15" t="str">
        <f>VLOOKUP(C375,MatrizClientes,2,0)</f>
        <v>Rio de Janeiro</v>
      </c>
      <c r="E375" s="16" t="str">
        <f>VLOOKUP(C375,MatrizClientes,3,0)</f>
        <v>RJ</v>
      </c>
    </row>
    <row r="376" spans="2:5" x14ac:dyDescent="0.2">
      <c r="B376" s="14">
        <v>2048289</v>
      </c>
      <c r="C376" s="4" t="s">
        <v>120</v>
      </c>
      <c r="D376" s="15" t="str">
        <f>VLOOKUP(C376,MatrizClientes,2,0)</f>
        <v>Brasília</v>
      </c>
      <c r="E376" s="16" t="str">
        <f>VLOOKUP(C376,MatrizClientes,3,0)</f>
        <v>DF</v>
      </c>
    </row>
    <row r="377" spans="2:5" x14ac:dyDescent="0.2">
      <c r="B377" s="14">
        <v>2048291</v>
      </c>
      <c r="C377" s="4" t="s">
        <v>128</v>
      </c>
      <c r="D377" s="15" t="str">
        <f>VLOOKUP(C377,MatrizClientes,2,0)</f>
        <v>Florianópolis</v>
      </c>
      <c r="E377" s="16" t="str">
        <f>VLOOKUP(C377,MatrizClientes,3,0)</f>
        <v>SC</v>
      </c>
    </row>
    <row r="378" spans="2:5" x14ac:dyDescent="0.2">
      <c r="B378" s="14">
        <v>2048293</v>
      </c>
      <c r="C378" s="4" t="s">
        <v>146</v>
      </c>
      <c r="D378" s="15" t="str">
        <f>VLOOKUP(C378,MatrizClientes,2,0)</f>
        <v>Porto Alegre</v>
      </c>
      <c r="E378" s="16" t="str">
        <f>VLOOKUP(C378,MatrizClientes,3,0)</f>
        <v>RS</v>
      </c>
    </row>
    <row r="379" spans="2:5" x14ac:dyDescent="0.2">
      <c r="B379" s="14">
        <v>2048295</v>
      </c>
      <c r="C379" s="4" t="s">
        <v>119</v>
      </c>
      <c r="D379" s="15" t="str">
        <f>VLOOKUP(C379,MatrizClientes,2,0)</f>
        <v>Rio de Janeiro</v>
      </c>
      <c r="E379" s="16" t="str">
        <f>VLOOKUP(C379,MatrizClientes,3,0)</f>
        <v>RJ</v>
      </c>
    </row>
    <row r="380" spans="2:5" x14ac:dyDescent="0.2">
      <c r="B380" s="14">
        <v>2048297</v>
      </c>
      <c r="C380" s="4" t="s">
        <v>103</v>
      </c>
      <c r="D380" s="15" t="str">
        <f>VLOOKUP(C380,MatrizClientes,2,0)</f>
        <v>Rio de Janeiro</v>
      </c>
      <c r="E380" s="16" t="str">
        <f>VLOOKUP(C380,MatrizClientes,3,0)</f>
        <v>RJ</v>
      </c>
    </row>
    <row r="381" spans="2:5" x14ac:dyDescent="0.2">
      <c r="B381" s="14">
        <v>2048299</v>
      </c>
      <c r="C381" s="4" t="s">
        <v>119</v>
      </c>
      <c r="D381" s="15" t="str">
        <f>VLOOKUP(C381,MatrizClientes,2,0)</f>
        <v>Rio de Janeiro</v>
      </c>
      <c r="E381" s="16" t="str">
        <f>VLOOKUP(C381,MatrizClientes,3,0)</f>
        <v>RJ</v>
      </c>
    </row>
    <row r="382" spans="2:5" x14ac:dyDescent="0.2">
      <c r="B382" s="14">
        <v>2048301</v>
      </c>
      <c r="C382" s="4" t="s">
        <v>99</v>
      </c>
      <c r="D382" s="15" t="str">
        <f>VLOOKUP(C382,MatrizClientes,2,0)</f>
        <v>Rio de Janeiro</v>
      </c>
      <c r="E382" s="16" t="str">
        <f>VLOOKUP(C382,MatrizClientes,3,0)</f>
        <v>RJ</v>
      </c>
    </row>
    <row r="383" spans="2:5" x14ac:dyDescent="0.2">
      <c r="B383" s="14">
        <v>2048303</v>
      </c>
      <c r="C383" s="4" t="s">
        <v>104</v>
      </c>
      <c r="D383" s="15" t="str">
        <f>VLOOKUP(C383,MatrizClientes,2,0)</f>
        <v>Florianópolis</v>
      </c>
      <c r="E383" s="16" t="str">
        <f>VLOOKUP(C383,MatrizClientes,3,0)</f>
        <v>SC</v>
      </c>
    </row>
    <row r="384" spans="2:5" x14ac:dyDescent="0.2">
      <c r="B384" s="14">
        <v>2048305</v>
      </c>
      <c r="C384" s="4" t="s">
        <v>112</v>
      </c>
      <c r="D384" s="15" t="str">
        <f>VLOOKUP(C384,MatrizClientes,2,0)</f>
        <v>Belo Horizonte</v>
      </c>
      <c r="E384" s="16" t="str">
        <f>VLOOKUP(C384,MatrizClientes,3,0)</f>
        <v>MG</v>
      </c>
    </row>
    <row r="385" spans="2:5" x14ac:dyDescent="0.2">
      <c r="B385" s="14">
        <v>2048307</v>
      </c>
      <c r="C385" s="4" t="s">
        <v>121</v>
      </c>
      <c r="D385" s="15" t="str">
        <f>VLOOKUP(C385,MatrizClientes,2,0)</f>
        <v>Curitiba</v>
      </c>
      <c r="E385" s="16" t="str">
        <f>VLOOKUP(C385,MatrizClientes,3,0)</f>
        <v>PR</v>
      </c>
    </row>
    <row r="386" spans="2:5" x14ac:dyDescent="0.2">
      <c r="B386" s="14">
        <v>2048309</v>
      </c>
      <c r="C386" s="4" t="s">
        <v>115</v>
      </c>
      <c r="D386" s="15" t="str">
        <f>VLOOKUP(C386,MatrizClientes,2,0)</f>
        <v>Fortaleza</v>
      </c>
      <c r="E386" s="16" t="str">
        <f>VLOOKUP(C386,MatrizClientes,3,0)</f>
        <v>CE</v>
      </c>
    </row>
    <row r="387" spans="2:5" x14ac:dyDescent="0.2">
      <c r="B387" s="14">
        <v>2048311</v>
      </c>
      <c r="C387" s="4" t="s">
        <v>111</v>
      </c>
      <c r="D387" s="15" t="str">
        <f>VLOOKUP(C387,MatrizClientes,2,0)</f>
        <v>Rio de Janeiro</v>
      </c>
      <c r="E387" s="16" t="str">
        <f>VLOOKUP(C387,MatrizClientes,3,0)</f>
        <v>RJ</v>
      </c>
    </row>
    <row r="388" spans="2:5" x14ac:dyDescent="0.2">
      <c r="B388" s="14">
        <v>2048313</v>
      </c>
      <c r="C388" s="4" t="s">
        <v>115</v>
      </c>
      <c r="D388" s="15" t="str">
        <f>VLOOKUP(C388,MatrizClientes,2,0)</f>
        <v>Fortaleza</v>
      </c>
      <c r="E388" s="16" t="str">
        <f>VLOOKUP(C388,MatrizClientes,3,0)</f>
        <v>CE</v>
      </c>
    </row>
    <row r="389" spans="2:5" x14ac:dyDescent="0.2">
      <c r="B389" s="14">
        <v>2048315</v>
      </c>
      <c r="C389" s="4" t="s">
        <v>121</v>
      </c>
      <c r="D389" s="15" t="str">
        <f>VLOOKUP(C389,MatrizClientes,2,0)</f>
        <v>Curitiba</v>
      </c>
      <c r="E389" s="16" t="str">
        <f>VLOOKUP(C389,MatrizClientes,3,0)</f>
        <v>PR</v>
      </c>
    </row>
    <row r="390" spans="2:5" x14ac:dyDescent="0.2">
      <c r="B390" s="14">
        <v>2048317</v>
      </c>
      <c r="C390" s="4" t="s">
        <v>115</v>
      </c>
      <c r="D390" s="15" t="str">
        <f>VLOOKUP(C390,MatrizClientes,2,0)</f>
        <v>Fortaleza</v>
      </c>
      <c r="E390" s="16" t="str">
        <f>VLOOKUP(C390,MatrizClientes,3,0)</f>
        <v>CE</v>
      </c>
    </row>
    <row r="391" spans="2:5" x14ac:dyDescent="0.2">
      <c r="B391" s="14">
        <v>2048319</v>
      </c>
      <c r="C391" s="4" t="s">
        <v>119</v>
      </c>
      <c r="D391" s="15" t="str">
        <f>VLOOKUP(C391,MatrizClientes,2,0)</f>
        <v>Rio de Janeiro</v>
      </c>
      <c r="E391" s="16" t="str">
        <f>VLOOKUP(C391,MatrizClientes,3,0)</f>
        <v>RJ</v>
      </c>
    </row>
    <row r="392" spans="2:5" x14ac:dyDescent="0.2">
      <c r="B392" s="14">
        <v>2048321</v>
      </c>
      <c r="C392" s="4" t="s">
        <v>118</v>
      </c>
      <c r="D392" s="15" t="str">
        <f>VLOOKUP(C392,MatrizClientes,2,0)</f>
        <v>Campinas</v>
      </c>
      <c r="E392" s="16" t="str">
        <f>VLOOKUP(C392,MatrizClientes,3,0)</f>
        <v>SP</v>
      </c>
    </row>
    <row r="393" spans="2:5" x14ac:dyDescent="0.2">
      <c r="B393" s="14">
        <v>2048323</v>
      </c>
      <c r="C393" s="4" t="s">
        <v>142</v>
      </c>
      <c r="D393" s="15" t="str">
        <f>VLOOKUP(C393,MatrizClientes,2,0)</f>
        <v>Campinas</v>
      </c>
      <c r="E393" s="16" t="str">
        <f>VLOOKUP(C393,MatrizClientes,3,0)</f>
        <v>SP</v>
      </c>
    </row>
    <row r="394" spans="2:5" x14ac:dyDescent="0.2">
      <c r="B394" s="14">
        <v>2048325</v>
      </c>
      <c r="C394" s="4" t="s">
        <v>95</v>
      </c>
      <c r="D394" s="15" t="str">
        <f>VLOOKUP(C394,MatrizClientes,2,0)</f>
        <v>Belo Horizonte</v>
      </c>
      <c r="E394" s="16" t="str">
        <f>VLOOKUP(C394,MatrizClientes,3,0)</f>
        <v>MG</v>
      </c>
    </row>
    <row r="395" spans="2:5" x14ac:dyDescent="0.2">
      <c r="B395" s="14">
        <v>2048327</v>
      </c>
      <c r="C395" s="4" t="s">
        <v>121</v>
      </c>
      <c r="D395" s="15" t="str">
        <f>VLOOKUP(C395,MatrizClientes,2,0)</f>
        <v>Curitiba</v>
      </c>
      <c r="E395" s="16" t="str">
        <f>VLOOKUP(C395,MatrizClientes,3,0)</f>
        <v>PR</v>
      </c>
    </row>
    <row r="396" spans="2:5" x14ac:dyDescent="0.2">
      <c r="B396" s="14">
        <v>2048329</v>
      </c>
      <c r="C396" s="4" t="s">
        <v>99</v>
      </c>
      <c r="D396" s="15" t="str">
        <f>VLOOKUP(C396,MatrizClientes,2,0)</f>
        <v>Rio de Janeiro</v>
      </c>
      <c r="E396" s="16" t="str">
        <f>VLOOKUP(C396,MatrizClientes,3,0)</f>
        <v>RJ</v>
      </c>
    </row>
    <row r="397" spans="2:5" x14ac:dyDescent="0.2">
      <c r="B397" s="14">
        <v>2048331</v>
      </c>
      <c r="C397" s="4" t="s">
        <v>99</v>
      </c>
      <c r="D397" s="15" t="str">
        <f>VLOOKUP(C397,MatrizClientes,2,0)</f>
        <v>Rio de Janeiro</v>
      </c>
      <c r="E397" s="16" t="str">
        <f>VLOOKUP(C397,MatrizClientes,3,0)</f>
        <v>RJ</v>
      </c>
    </row>
    <row r="398" spans="2:5" x14ac:dyDescent="0.2">
      <c r="B398" s="14">
        <v>2048333</v>
      </c>
      <c r="C398" s="4" t="s">
        <v>119</v>
      </c>
      <c r="D398" s="15" t="str">
        <f>VLOOKUP(C398,MatrizClientes,2,0)</f>
        <v>Rio de Janeiro</v>
      </c>
      <c r="E398" s="16" t="str">
        <f>VLOOKUP(C398,MatrizClientes,3,0)</f>
        <v>RJ</v>
      </c>
    </row>
    <row r="399" spans="2:5" x14ac:dyDescent="0.2">
      <c r="B399" s="14">
        <v>2048335</v>
      </c>
      <c r="C399" s="4" t="s">
        <v>119</v>
      </c>
      <c r="D399" s="15" t="str">
        <f>VLOOKUP(C399,MatrizClientes,2,0)</f>
        <v>Rio de Janeiro</v>
      </c>
      <c r="E399" s="16" t="str">
        <f>VLOOKUP(C399,MatrizClientes,3,0)</f>
        <v>RJ</v>
      </c>
    </row>
    <row r="400" spans="2:5" x14ac:dyDescent="0.2">
      <c r="B400" s="14">
        <v>2048337</v>
      </c>
      <c r="C400" s="4" t="s">
        <v>99</v>
      </c>
      <c r="D400" s="15" t="str">
        <f>VLOOKUP(C400,MatrizClientes,2,0)</f>
        <v>Rio de Janeiro</v>
      </c>
      <c r="E400" s="16" t="str">
        <f>VLOOKUP(C400,MatrizClientes,3,0)</f>
        <v>RJ</v>
      </c>
    </row>
    <row r="401" spans="2:5" x14ac:dyDescent="0.2">
      <c r="B401" s="14">
        <v>2048339</v>
      </c>
      <c r="C401" s="4" t="s">
        <v>115</v>
      </c>
      <c r="D401" s="15" t="str">
        <f>VLOOKUP(C401,MatrizClientes,2,0)</f>
        <v>Fortaleza</v>
      </c>
      <c r="E401" s="16" t="str">
        <f>VLOOKUP(C401,MatrizClientes,3,0)</f>
        <v>CE</v>
      </c>
    </row>
    <row r="402" spans="2:5" x14ac:dyDescent="0.2">
      <c r="B402" s="14">
        <v>2048341</v>
      </c>
      <c r="C402" s="4" t="s">
        <v>115</v>
      </c>
      <c r="D402" s="15" t="str">
        <f>VLOOKUP(C402,MatrizClientes,2,0)</f>
        <v>Fortaleza</v>
      </c>
      <c r="E402" s="16" t="str">
        <f>VLOOKUP(C402,MatrizClientes,3,0)</f>
        <v>CE</v>
      </c>
    </row>
    <row r="403" spans="2:5" x14ac:dyDescent="0.2">
      <c r="B403" s="14">
        <v>2048343</v>
      </c>
      <c r="C403" s="4" t="s">
        <v>95</v>
      </c>
      <c r="D403" s="15" t="str">
        <f>VLOOKUP(C403,MatrizClientes,2,0)</f>
        <v>Belo Horizonte</v>
      </c>
      <c r="E403" s="16" t="str">
        <f>VLOOKUP(C403,MatrizClientes,3,0)</f>
        <v>MG</v>
      </c>
    </row>
    <row r="404" spans="2:5" x14ac:dyDescent="0.2">
      <c r="B404" s="14">
        <v>2048345</v>
      </c>
      <c r="C404" s="4" t="s">
        <v>100</v>
      </c>
      <c r="D404" s="15" t="str">
        <f>VLOOKUP(C404,MatrizClientes,2,0)</f>
        <v>Fortaleza</v>
      </c>
      <c r="E404" s="16" t="str">
        <f>VLOOKUP(C404,MatrizClientes,3,0)</f>
        <v>CE</v>
      </c>
    </row>
    <row r="405" spans="2:5" x14ac:dyDescent="0.2">
      <c r="B405" s="14">
        <v>2048347</v>
      </c>
      <c r="C405" s="4" t="s">
        <v>103</v>
      </c>
      <c r="D405" s="15" t="str">
        <f>VLOOKUP(C405,MatrizClientes,2,0)</f>
        <v>Rio de Janeiro</v>
      </c>
      <c r="E405" s="16" t="str">
        <f>VLOOKUP(C405,MatrizClientes,3,0)</f>
        <v>RJ</v>
      </c>
    </row>
    <row r="406" spans="2:5" x14ac:dyDescent="0.2">
      <c r="B406" s="14">
        <v>2048349</v>
      </c>
      <c r="C406" s="4" t="s">
        <v>116</v>
      </c>
      <c r="D406" s="15" t="str">
        <f>VLOOKUP(C406,MatrizClientes,2,0)</f>
        <v>Campinas</v>
      </c>
      <c r="E406" s="16" t="str">
        <f>VLOOKUP(C406,MatrizClientes,3,0)</f>
        <v>SP</v>
      </c>
    </row>
    <row r="407" spans="2:5" x14ac:dyDescent="0.2">
      <c r="B407" s="14">
        <v>2048351</v>
      </c>
      <c r="C407" s="4" t="s">
        <v>96</v>
      </c>
      <c r="D407" s="15" t="str">
        <f>VLOOKUP(C407,MatrizClientes,2,0)</f>
        <v>Brasília</v>
      </c>
      <c r="E407" s="16" t="str">
        <f>VLOOKUP(C407,MatrizClientes,3,0)</f>
        <v>DF</v>
      </c>
    </row>
    <row r="408" spans="2:5" x14ac:dyDescent="0.2">
      <c r="B408" s="14">
        <v>2048353</v>
      </c>
      <c r="C408" s="4" t="s">
        <v>138</v>
      </c>
      <c r="D408" s="15" t="str">
        <f>VLOOKUP(C408,MatrizClientes,2,0)</f>
        <v>Campinas</v>
      </c>
      <c r="E408" s="16" t="str">
        <f>VLOOKUP(C408,MatrizClientes,3,0)</f>
        <v>SP</v>
      </c>
    </row>
    <row r="409" spans="2:5" x14ac:dyDescent="0.2">
      <c r="B409" s="14">
        <v>2048355</v>
      </c>
      <c r="C409" s="4" t="s">
        <v>110</v>
      </c>
      <c r="D409" s="15" t="str">
        <f>VLOOKUP(C409,MatrizClientes,2,0)</f>
        <v>Florianópolis</v>
      </c>
      <c r="E409" s="16" t="str">
        <f>VLOOKUP(C409,MatrizClientes,3,0)</f>
        <v>SC</v>
      </c>
    </row>
    <row r="410" spans="2:5" x14ac:dyDescent="0.2">
      <c r="B410" s="14">
        <v>2048357</v>
      </c>
      <c r="C410" s="4" t="s">
        <v>121</v>
      </c>
      <c r="D410" s="15" t="str">
        <f>VLOOKUP(C410,MatrizClientes,2,0)</f>
        <v>Curitiba</v>
      </c>
      <c r="E410" s="16" t="str">
        <f>VLOOKUP(C410,MatrizClientes,3,0)</f>
        <v>PR</v>
      </c>
    </row>
    <row r="411" spans="2:5" x14ac:dyDescent="0.2">
      <c r="B411" s="14">
        <v>2048359</v>
      </c>
      <c r="C411" s="4" t="s">
        <v>119</v>
      </c>
      <c r="D411" s="15" t="str">
        <f>VLOOKUP(C411,MatrizClientes,2,0)</f>
        <v>Rio de Janeiro</v>
      </c>
      <c r="E411" s="16" t="str">
        <f>VLOOKUP(C411,MatrizClientes,3,0)</f>
        <v>RJ</v>
      </c>
    </row>
    <row r="412" spans="2:5" x14ac:dyDescent="0.2">
      <c r="B412" s="14">
        <v>2048361</v>
      </c>
      <c r="C412" s="4" t="s">
        <v>112</v>
      </c>
      <c r="D412" s="15" t="str">
        <f>VLOOKUP(C412,MatrizClientes,2,0)</f>
        <v>Belo Horizonte</v>
      </c>
      <c r="E412" s="16" t="str">
        <f>VLOOKUP(C412,MatrizClientes,3,0)</f>
        <v>MG</v>
      </c>
    </row>
    <row r="413" spans="2:5" x14ac:dyDescent="0.2">
      <c r="B413" s="14">
        <v>2048363</v>
      </c>
      <c r="C413" s="4" t="s">
        <v>119</v>
      </c>
      <c r="D413" s="15" t="str">
        <f>VLOOKUP(C413,MatrizClientes,2,0)</f>
        <v>Rio de Janeiro</v>
      </c>
      <c r="E413" s="16" t="str">
        <f>VLOOKUP(C413,MatrizClientes,3,0)</f>
        <v>RJ</v>
      </c>
    </row>
    <row r="414" spans="2:5" x14ac:dyDescent="0.2">
      <c r="B414" s="14">
        <v>2048365</v>
      </c>
      <c r="C414" s="4" t="s">
        <v>120</v>
      </c>
      <c r="D414" s="15" t="str">
        <f>VLOOKUP(C414,MatrizClientes,2,0)</f>
        <v>Brasília</v>
      </c>
      <c r="E414" s="16" t="str">
        <f>VLOOKUP(C414,MatrizClientes,3,0)</f>
        <v>DF</v>
      </c>
    </row>
    <row r="415" spans="2:5" x14ac:dyDescent="0.2">
      <c r="B415" s="14">
        <v>2048367</v>
      </c>
      <c r="C415" s="4" t="s">
        <v>95</v>
      </c>
      <c r="D415" s="15" t="str">
        <f>VLOOKUP(C415,MatrizClientes,2,0)</f>
        <v>Belo Horizonte</v>
      </c>
      <c r="E415" s="16" t="str">
        <f>VLOOKUP(C415,MatrizClientes,3,0)</f>
        <v>MG</v>
      </c>
    </row>
    <row r="416" spans="2:5" x14ac:dyDescent="0.2">
      <c r="B416" s="14">
        <v>2048369</v>
      </c>
      <c r="C416" s="4" t="s">
        <v>112</v>
      </c>
      <c r="D416" s="15" t="str">
        <f>VLOOKUP(C416,MatrizClientes,2,0)</f>
        <v>Belo Horizonte</v>
      </c>
      <c r="E416" s="16" t="str">
        <f>VLOOKUP(C416,MatrizClientes,3,0)</f>
        <v>MG</v>
      </c>
    </row>
    <row r="417" spans="2:5" x14ac:dyDescent="0.2">
      <c r="B417" s="14">
        <v>2048371</v>
      </c>
      <c r="C417" s="4" t="s">
        <v>116</v>
      </c>
      <c r="D417" s="15" t="str">
        <f>VLOOKUP(C417,MatrizClientes,2,0)</f>
        <v>Campinas</v>
      </c>
      <c r="E417" s="16" t="str">
        <f>VLOOKUP(C417,MatrizClientes,3,0)</f>
        <v>SP</v>
      </c>
    </row>
    <row r="418" spans="2:5" x14ac:dyDescent="0.2">
      <c r="B418" s="14">
        <v>2048373</v>
      </c>
      <c r="C418" s="4" t="s">
        <v>116</v>
      </c>
      <c r="D418" s="15" t="str">
        <f>VLOOKUP(C418,MatrizClientes,2,0)</f>
        <v>Campinas</v>
      </c>
      <c r="E418" s="16" t="str">
        <f>VLOOKUP(C418,MatrizClientes,3,0)</f>
        <v>SP</v>
      </c>
    </row>
    <row r="419" spans="2:5" x14ac:dyDescent="0.2">
      <c r="B419" s="14">
        <v>2048375</v>
      </c>
      <c r="C419" s="4" t="s">
        <v>154</v>
      </c>
      <c r="D419" s="15" t="str">
        <f>VLOOKUP(C419,MatrizClientes,2,0)</f>
        <v>Rio de Janeiro</v>
      </c>
      <c r="E419" s="16" t="str">
        <f>VLOOKUP(C419,MatrizClientes,3,0)</f>
        <v>RJ</v>
      </c>
    </row>
    <row r="420" spans="2:5" x14ac:dyDescent="0.2">
      <c r="B420" s="14">
        <v>2048377</v>
      </c>
      <c r="C420" s="4" t="s">
        <v>121</v>
      </c>
      <c r="D420" s="15" t="str">
        <f>VLOOKUP(C420,MatrizClientes,2,0)</f>
        <v>Curitiba</v>
      </c>
      <c r="E420" s="16" t="str">
        <f>VLOOKUP(C420,MatrizClientes,3,0)</f>
        <v>PR</v>
      </c>
    </row>
    <row r="421" spans="2:5" x14ac:dyDescent="0.2">
      <c r="B421" s="14">
        <v>2048379</v>
      </c>
      <c r="C421" s="4" t="s">
        <v>96</v>
      </c>
      <c r="D421" s="15" t="str">
        <f>VLOOKUP(C421,MatrizClientes,2,0)</f>
        <v>Brasília</v>
      </c>
      <c r="E421" s="16" t="str">
        <f>VLOOKUP(C421,MatrizClientes,3,0)</f>
        <v>DF</v>
      </c>
    </row>
    <row r="422" spans="2:5" x14ac:dyDescent="0.2">
      <c r="B422" s="14">
        <v>2048381</v>
      </c>
      <c r="C422" s="4" t="s">
        <v>110</v>
      </c>
      <c r="D422" s="15" t="str">
        <f>VLOOKUP(C422,MatrizClientes,2,0)</f>
        <v>Florianópolis</v>
      </c>
      <c r="E422" s="16" t="str">
        <f>VLOOKUP(C422,MatrizClientes,3,0)</f>
        <v>SC</v>
      </c>
    </row>
    <row r="423" spans="2:5" x14ac:dyDescent="0.2">
      <c r="B423" s="14">
        <v>2048383</v>
      </c>
      <c r="C423" s="4" t="s">
        <v>95</v>
      </c>
      <c r="D423" s="15" t="str">
        <f>VLOOKUP(C423,MatrizClientes,2,0)</f>
        <v>Belo Horizonte</v>
      </c>
      <c r="E423" s="16" t="str">
        <f>VLOOKUP(C423,MatrizClientes,3,0)</f>
        <v>MG</v>
      </c>
    </row>
    <row r="424" spans="2:5" x14ac:dyDescent="0.2">
      <c r="B424" s="14">
        <v>2048385</v>
      </c>
      <c r="C424" s="4" t="s">
        <v>95</v>
      </c>
      <c r="D424" s="15" t="str">
        <f>VLOOKUP(C424,MatrizClientes,2,0)</f>
        <v>Belo Horizonte</v>
      </c>
      <c r="E424" s="16" t="str">
        <f>VLOOKUP(C424,MatrizClientes,3,0)</f>
        <v>MG</v>
      </c>
    </row>
    <row r="425" spans="2:5" x14ac:dyDescent="0.2">
      <c r="B425" s="14">
        <v>2048387</v>
      </c>
      <c r="C425" s="4" t="s">
        <v>141</v>
      </c>
      <c r="D425" s="15" t="str">
        <f>VLOOKUP(C425,MatrizClientes,2,0)</f>
        <v>Brasília</v>
      </c>
      <c r="E425" s="16" t="str">
        <f>VLOOKUP(C425,MatrizClientes,3,0)</f>
        <v>DF</v>
      </c>
    </row>
    <row r="426" spans="2:5" x14ac:dyDescent="0.2">
      <c r="B426" s="14">
        <v>2048389</v>
      </c>
      <c r="C426" s="4" t="s">
        <v>127</v>
      </c>
      <c r="D426" s="15" t="str">
        <f>VLOOKUP(C426,MatrizClientes,2,0)</f>
        <v>Campinas</v>
      </c>
      <c r="E426" s="16" t="str">
        <f>VLOOKUP(C426,MatrizClientes,3,0)</f>
        <v>SP</v>
      </c>
    </row>
    <row r="427" spans="2:5" x14ac:dyDescent="0.2">
      <c r="B427" s="14">
        <v>2048391</v>
      </c>
      <c r="C427" s="4" t="s">
        <v>95</v>
      </c>
      <c r="D427" s="15" t="str">
        <f>VLOOKUP(C427,MatrizClientes,2,0)</f>
        <v>Belo Horizonte</v>
      </c>
      <c r="E427" s="16" t="str">
        <f>VLOOKUP(C427,MatrizClientes,3,0)</f>
        <v>MG</v>
      </c>
    </row>
    <row r="428" spans="2:5" x14ac:dyDescent="0.2">
      <c r="B428" s="14">
        <v>2048393</v>
      </c>
      <c r="C428" s="4" t="s">
        <v>120</v>
      </c>
      <c r="D428" s="15" t="str">
        <f>VLOOKUP(C428,MatrizClientes,2,0)</f>
        <v>Brasília</v>
      </c>
      <c r="E428" s="16" t="str">
        <f>VLOOKUP(C428,MatrizClientes,3,0)</f>
        <v>DF</v>
      </c>
    </row>
    <row r="429" spans="2:5" x14ac:dyDescent="0.2">
      <c r="B429" s="14">
        <v>2048395</v>
      </c>
      <c r="C429" s="4" t="s">
        <v>139</v>
      </c>
      <c r="D429" s="15" t="str">
        <f>VLOOKUP(C429,MatrizClientes,2,0)</f>
        <v>Curitiba</v>
      </c>
      <c r="E429" s="16" t="str">
        <f>VLOOKUP(C429,MatrizClientes,3,0)</f>
        <v>PR</v>
      </c>
    </row>
    <row r="430" spans="2:5" x14ac:dyDescent="0.2">
      <c r="B430" s="14">
        <v>2048397</v>
      </c>
      <c r="C430" s="4" t="s">
        <v>108</v>
      </c>
      <c r="D430" s="15" t="str">
        <f>VLOOKUP(C430,MatrizClientes,2,0)</f>
        <v>São Paulo</v>
      </c>
      <c r="E430" s="16" t="str">
        <f>VLOOKUP(C430,MatrizClientes,3,0)</f>
        <v>SP</v>
      </c>
    </row>
    <row r="431" spans="2:5" x14ac:dyDescent="0.2">
      <c r="B431" s="14">
        <v>2048399</v>
      </c>
      <c r="C431" s="4" t="s">
        <v>95</v>
      </c>
      <c r="D431" s="15" t="str">
        <f>VLOOKUP(C431,MatrizClientes,2,0)</f>
        <v>Belo Horizonte</v>
      </c>
      <c r="E431" s="16" t="str">
        <f>VLOOKUP(C431,MatrizClientes,3,0)</f>
        <v>MG</v>
      </c>
    </row>
    <row r="432" spans="2:5" x14ac:dyDescent="0.2">
      <c r="B432" s="14">
        <v>2048401</v>
      </c>
      <c r="C432" s="4" t="s">
        <v>119</v>
      </c>
      <c r="D432" s="15" t="str">
        <f>VLOOKUP(C432,MatrizClientes,2,0)</f>
        <v>Rio de Janeiro</v>
      </c>
      <c r="E432" s="16" t="str">
        <f>VLOOKUP(C432,MatrizClientes,3,0)</f>
        <v>RJ</v>
      </c>
    </row>
    <row r="433" spans="2:5" x14ac:dyDescent="0.2">
      <c r="B433" s="14">
        <v>2048403</v>
      </c>
      <c r="C433" s="4" t="s">
        <v>104</v>
      </c>
      <c r="D433" s="15" t="str">
        <f>VLOOKUP(C433,MatrizClientes,2,0)</f>
        <v>Florianópolis</v>
      </c>
      <c r="E433" s="16" t="str">
        <f>VLOOKUP(C433,MatrizClientes,3,0)</f>
        <v>SC</v>
      </c>
    </row>
    <row r="434" spans="2:5" x14ac:dyDescent="0.2">
      <c r="B434" s="14">
        <v>2048405</v>
      </c>
      <c r="C434" s="4" t="s">
        <v>110</v>
      </c>
      <c r="D434" s="15" t="str">
        <f>VLOOKUP(C434,MatrizClientes,2,0)</f>
        <v>Florianópolis</v>
      </c>
      <c r="E434" s="16" t="str">
        <f>VLOOKUP(C434,MatrizClientes,3,0)</f>
        <v>SC</v>
      </c>
    </row>
    <row r="435" spans="2:5" x14ac:dyDescent="0.2">
      <c r="B435" s="14">
        <v>2048407</v>
      </c>
      <c r="C435" s="4" t="s">
        <v>118</v>
      </c>
      <c r="D435" s="15" t="str">
        <f>VLOOKUP(C435,MatrizClientes,2,0)</f>
        <v>Campinas</v>
      </c>
      <c r="E435" s="16" t="str">
        <f>VLOOKUP(C435,MatrizClientes,3,0)</f>
        <v>SP</v>
      </c>
    </row>
    <row r="436" spans="2:5" x14ac:dyDescent="0.2">
      <c r="B436" s="14">
        <v>2048409</v>
      </c>
      <c r="C436" s="4" t="s">
        <v>96</v>
      </c>
      <c r="D436" s="15" t="str">
        <f>VLOOKUP(C436,MatrizClientes,2,0)</f>
        <v>Brasília</v>
      </c>
      <c r="E436" s="16" t="str">
        <f>VLOOKUP(C436,MatrizClientes,3,0)</f>
        <v>DF</v>
      </c>
    </row>
    <row r="437" spans="2:5" x14ac:dyDescent="0.2">
      <c r="B437" s="14">
        <v>2048411</v>
      </c>
      <c r="C437" s="4" t="s">
        <v>111</v>
      </c>
      <c r="D437" s="15" t="str">
        <f>VLOOKUP(C437,MatrizClientes,2,0)</f>
        <v>Rio de Janeiro</v>
      </c>
      <c r="E437" s="16" t="str">
        <f>VLOOKUP(C437,MatrizClientes,3,0)</f>
        <v>RJ</v>
      </c>
    </row>
    <row r="438" spans="2:5" x14ac:dyDescent="0.2">
      <c r="B438" s="14">
        <v>2048413</v>
      </c>
      <c r="C438" s="4" t="s">
        <v>119</v>
      </c>
      <c r="D438" s="15" t="str">
        <f>VLOOKUP(C438,MatrizClientes,2,0)</f>
        <v>Rio de Janeiro</v>
      </c>
      <c r="E438" s="16" t="str">
        <f>VLOOKUP(C438,MatrizClientes,3,0)</f>
        <v>RJ</v>
      </c>
    </row>
    <row r="439" spans="2:5" x14ac:dyDescent="0.2">
      <c r="B439" s="14">
        <v>2048415</v>
      </c>
      <c r="C439" s="4" t="s">
        <v>99</v>
      </c>
      <c r="D439" s="15" t="str">
        <f>VLOOKUP(C439,MatrizClientes,2,0)</f>
        <v>Rio de Janeiro</v>
      </c>
      <c r="E439" s="16" t="str">
        <f>VLOOKUP(C439,MatrizClientes,3,0)</f>
        <v>RJ</v>
      </c>
    </row>
    <row r="440" spans="2:5" x14ac:dyDescent="0.2">
      <c r="B440" s="14">
        <v>2048417</v>
      </c>
      <c r="C440" s="4" t="s">
        <v>122</v>
      </c>
      <c r="D440" s="15" t="str">
        <f>VLOOKUP(C440,MatrizClientes,2,0)</f>
        <v>Florianópolis</v>
      </c>
      <c r="E440" s="16" t="str">
        <f>VLOOKUP(C440,MatrizClientes,3,0)</f>
        <v>SC</v>
      </c>
    </row>
    <row r="441" spans="2:5" x14ac:dyDescent="0.2">
      <c r="B441" s="14">
        <v>2048419</v>
      </c>
      <c r="C441" s="4" t="s">
        <v>115</v>
      </c>
      <c r="D441" s="15" t="str">
        <f>VLOOKUP(C441,MatrizClientes,2,0)</f>
        <v>Fortaleza</v>
      </c>
      <c r="E441" s="16" t="str">
        <f>VLOOKUP(C441,MatrizClientes,3,0)</f>
        <v>CE</v>
      </c>
    </row>
    <row r="442" spans="2:5" x14ac:dyDescent="0.2">
      <c r="B442" s="14">
        <v>2048421</v>
      </c>
      <c r="C442" s="4" t="s">
        <v>103</v>
      </c>
      <c r="D442" s="15" t="str">
        <f>VLOOKUP(C442,MatrizClientes,2,0)</f>
        <v>Rio de Janeiro</v>
      </c>
      <c r="E442" s="16" t="str">
        <f>VLOOKUP(C442,MatrizClientes,3,0)</f>
        <v>RJ</v>
      </c>
    </row>
    <row r="443" spans="2:5" x14ac:dyDescent="0.2">
      <c r="B443" s="14">
        <v>2048423</v>
      </c>
      <c r="C443" s="4" t="s">
        <v>110</v>
      </c>
      <c r="D443" s="15" t="str">
        <f>VLOOKUP(C443,MatrizClientes,2,0)</f>
        <v>Florianópolis</v>
      </c>
      <c r="E443" s="16" t="str">
        <f>VLOOKUP(C443,MatrizClientes,3,0)</f>
        <v>SC</v>
      </c>
    </row>
    <row r="444" spans="2:5" x14ac:dyDescent="0.2">
      <c r="B444" s="14">
        <v>2048425</v>
      </c>
      <c r="C444" s="4" t="s">
        <v>111</v>
      </c>
      <c r="D444" s="15" t="str">
        <f>VLOOKUP(C444,MatrizClientes,2,0)</f>
        <v>Rio de Janeiro</v>
      </c>
      <c r="E444" s="16" t="str">
        <f>VLOOKUP(C444,MatrizClientes,3,0)</f>
        <v>RJ</v>
      </c>
    </row>
    <row r="445" spans="2:5" x14ac:dyDescent="0.2">
      <c r="B445" s="14">
        <v>2048427</v>
      </c>
      <c r="C445" s="4" t="s">
        <v>112</v>
      </c>
      <c r="D445" s="15" t="str">
        <f>VLOOKUP(C445,MatrizClientes,2,0)</f>
        <v>Belo Horizonte</v>
      </c>
      <c r="E445" s="16" t="str">
        <f>VLOOKUP(C445,MatrizClientes,3,0)</f>
        <v>MG</v>
      </c>
    </row>
    <row r="446" spans="2:5" x14ac:dyDescent="0.2">
      <c r="B446" s="14">
        <v>2048429</v>
      </c>
      <c r="C446" s="4" t="s">
        <v>120</v>
      </c>
      <c r="D446" s="15" t="str">
        <f>VLOOKUP(C446,MatrizClientes,2,0)</f>
        <v>Brasília</v>
      </c>
      <c r="E446" s="16" t="str">
        <f>VLOOKUP(C446,MatrizClientes,3,0)</f>
        <v>DF</v>
      </c>
    </row>
    <row r="447" spans="2:5" x14ac:dyDescent="0.2">
      <c r="B447" s="14">
        <v>2048431</v>
      </c>
      <c r="C447" s="4" t="s">
        <v>108</v>
      </c>
      <c r="D447" s="15" t="str">
        <f>VLOOKUP(C447,MatrizClientes,2,0)</f>
        <v>São Paulo</v>
      </c>
      <c r="E447" s="16" t="str">
        <f>VLOOKUP(C447,MatrizClientes,3,0)</f>
        <v>SP</v>
      </c>
    </row>
    <row r="448" spans="2:5" x14ac:dyDescent="0.2">
      <c r="B448" s="14">
        <v>2048433</v>
      </c>
      <c r="C448" s="4" t="s">
        <v>99</v>
      </c>
      <c r="D448" s="15" t="str">
        <f>VLOOKUP(C448,MatrizClientes,2,0)</f>
        <v>Rio de Janeiro</v>
      </c>
      <c r="E448" s="16" t="str">
        <f>VLOOKUP(C448,MatrizClientes,3,0)</f>
        <v>RJ</v>
      </c>
    </row>
    <row r="449" spans="2:5" x14ac:dyDescent="0.2">
      <c r="B449" s="14">
        <v>2048435</v>
      </c>
      <c r="C449" s="4" t="s">
        <v>115</v>
      </c>
      <c r="D449" s="15" t="str">
        <f>VLOOKUP(C449,MatrizClientes,2,0)</f>
        <v>Fortaleza</v>
      </c>
      <c r="E449" s="16" t="str">
        <f>VLOOKUP(C449,MatrizClientes,3,0)</f>
        <v>CE</v>
      </c>
    </row>
    <row r="450" spans="2:5" x14ac:dyDescent="0.2">
      <c r="B450" s="14">
        <v>2048437</v>
      </c>
      <c r="C450" s="4" t="s">
        <v>118</v>
      </c>
      <c r="D450" s="15" t="str">
        <f>VLOOKUP(C450,MatrizClientes,2,0)</f>
        <v>Campinas</v>
      </c>
      <c r="E450" s="16" t="str">
        <f>VLOOKUP(C450,MatrizClientes,3,0)</f>
        <v>SP</v>
      </c>
    </row>
    <row r="451" spans="2:5" x14ac:dyDescent="0.2">
      <c r="B451" s="14">
        <v>2048439</v>
      </c>
      <c r="C451" s="4" t="s">
        <v>110</v>
      </c>
      <c r="D451" s="15" t="str">
        <f>VLOOKUP(C451,MatrizClientes,2,0)</f>
        <v>Florianópolis</v>
      </c>
      <c r="E451" s="16" t="str">
        <f>VLOOKUP(C451,MatrizClientes,3,0)</f>
        <v>SC</v>
      </c>
    </row>
    <row r="452" spans="2:5" x14ac:dyDescent="0.2">
      <c r="B452" s="14">
        <v>2048441</v>
      </c>
      <c r="C452" s="4" t="s">
        <v>108</v>
      </c>
      <c r="D452" s="15" t="str">
        <f>VLOOKUP(C452,MatrizClientes,2,0)</f>
        <v>São Paulo</v>
      </c>
      <c r="E452" s="16" t="str">
        <f>VLOOKUP(C452,MatrizClientes,3,0)</f>
        <v>SP</v>
      </c>
    </row>
    <row r="453" spans="2:5" x14ac:dyDescent="0.2">
      <c r="B453" s="14">
        <v>2048443</v>
      </c>
      <c r="C453" s="4" t="s">
        <v>119</v>
      </c>
      <c r="D453" s="15" t="str">
        <f>VLOOKUP(C453,MatrizClientes,2,0)</f>
        <v>Rio de Janeiro</v>
      </c>
      <c r="E453" s="16" t="str">
        <f>VLOOKUP(C453,MatrizClientes,3,0)</f>
        <v>RJ</v>
      </c>
    </row>
    <row r="454" spans="2:5" x14ac:dyDescent="0.2">
      <c r="B454" s="14">
        <v>2048445</v>
      </c>
      <c r="C454" s="4" t="s">
        <v>100</v>
      </c>
      <c r="D454" s="15" t="str">
        <f>VLOOKUP(C454,MatrizClientes,2,0)</f>
        <v>Fortaleza</v>
      </c>
      <c r="E454" s="16" t="str">
        <f>VLOOKUP(C454,MatrizClientes,3,0)</f>
        <v>CE</v>
      </c>
    </row>
    <row r="455" spans="2:5" x14ac:dyDescent="0.2">
      <c r="B455" s="14">
        <v>2048447</v>
      </c>
      <c r="C455" s="4" t="s">
        <v>124</v>
      </c>
      <c r="D455" s="15" t="str">
        <f>VLOOKUP(C455,MatrizClientes,2,0)</f>
        <v>Fortaleza</v>
      </c>
      <c r="E455" s="16" t="str">
        <f>VLOOKUP(C455,MatrizClientes,3,0)</f>
        <v>CE</v>
      </c>
    </row>
    <row r="456" spans="2:5" x14ac:dyDescent="0.2">
      <c r="B456" s="14">
        <v>2048449</v>
      </c>
      <c r="C456" s="4" t="s">
        <v>119</v>
      </c>
      <c r="D456" s="15" t="str">
        <f>VLOOKUP(C456,MatrizClientes,2,0)</f>
        <v>Rio de Janeiro</v>
      </c>
      <c r="E456" s="16" t="str">
        <f>VLOOKUP(C456,MatrizClientes,3,0)</f>
        <v>RJ</v>
      </c>
    </row>
    <row r="457" spans="2:5" x14ac:dyDescent="0.2">
      <c r="B457" s="14">
        <v>2048451</v>
      </c>
      <c r="C457" s="4" t="s">
        <v>111</v>
      </c>
      <c r="D457" s="15" t="str">
        <f>VLOOKUP(C457,MatrizClientes,2,0)</f>
        <v>Rio de Janeiro</v>
      </c>
      <c r="E457" s="16" t="str">
        <f>VLOOKUP(C457,MatrizClientes,3,0)</f>
        <v>RJ</v>
      </c>
    </row>
    <row r="458" spans="2:5" x14ac:dyDescent="0.2">
      <c r="B458" s="14">
        <v>2048453</v>
      </c>
      <c r="C458" s="4" t="s">
        <v>99</v>
      </c>
      <c r="D458" s="15" t="str">
        <f>VLOOKUP(C458,MatrizClientes,2,0)</f>
        <v>Rio de Janeiro</v>
      </c>
      <c r="E458" s="16" t="str">
        <f>VLOOKUP(C458,MatrizClientes,3,0)</f>
        <v>RJ</v>
      </c>
    </row>
    <row r="459" spans="2:5" x14ac:dyDescent="0.2">
      <c r="B459" s="14">
        <v>2048455</v>
      </c>
      <c r="C459" s="4" t="s">
        <v>112</v>
      </c>
      <c r="D459" s="15" t="str">
        <f>VLOOKUP(C459,MatrizClientes,2,0)</f>
        <v>Belo Horizonte</v>
      </c>
      <c r="E459" s="16" t="str">
        <f>VLOOKUP(C459,MatrizClientes,3,0)</f>
        <v>MG</v>
      </c>
    </row>
    <row r="460" spans="2:5" x14ac:dyDescent="0.2">
      <c r="B460" s="14">
        <v>2048457</v>
      </c>
      <c r="C460" s="4" t="s">
        <v>111</v>
      </c>
      <c r="D460" s="15" t="str">
        <f>VLOOKUP(C460,MatrizClientes,2,0)</f>
        <v>Rio de Janeiro</v>
      </c>
      <c r="E460" s="16" t="str">
        <f>VLOOKUP(C460,MatrizClientes,3,0)</f>
        <v>RJ</v>
      </c>
    </row>
    <row r="461" spans="2:5" x14ac:dyDescent="0.2">
      <c r="B461" s="14">
        <v>2048459</v>
      </c>
      <c r="C461" s="4" t="s">
        <v>111</v>
      </c>
      <c r="D461" s="15" t="str">
        <f>VLOOKUP(C461,MatrizClientes,2,0)</f>
        <v>Rio de Janeiro</v>
      </c>
      <c r="E461" s="16" t="str">
        <f>VLOOKUP(C461,MatrizClientes,3,0)</f>
        <v>RJ</v>
      </c>
    </row>
    <row r="462" spans="2:5" x14ac:dyDescent="0.2">
      <c r="B462" s="14">
        <v>2048461</v>
      </c>
      <c r="C462" s="4" t="s">
        <v>132</v>
      </c>
      <c r="D462" s="15" t="str">
        <f>VLOOKUP(C462,MatrizClientes,2,0)</f>
        <v>São Paulo</v>
      </c>
      <c r="E462" s="16" t="str">
        <f>VLOOKUP(C462,MatrizClientes,3,0)</f>
        <v>SP</v>
      </c>
    </row>
    <row r="463" spans="2:5" x14ac:dyDescent="0.2">
      <c r="B463" s="14">
        <v>2048463</v>
      </c>
      <c r="C463" s="4" t="s">
        <v>110</v>
      </c>
      <c r="D463" s="15" t="str">
        <f>VLOOKUP(C463,MatrizClientes,2,0)</f>
        <v>Florianópolis</v>
      </c>
      <c r="E463" s="16" t="str">
        <f>VLOOKUP(C463,MatrizClientes,3,0)</f>
        <v>SC</v>
      </c>
    </row>
    <row r="464" spans="2:5" x14ac:dyDescent="0.2">
      <c r="B464" s="14">
        <v>2048465</v>
      </c>
      <c r="C464" s="4" t="s">
        <v>99</v>
      </c>
      <c r="D464" s="15" t="str">
        <f>VLOOKUP(C464,MatrizClientes,2,0)</f>
        <v>Rio de Janeiro</v>
      </c>
      <c r="E464" s="16" t="str">
        <f>VLOOKUP(C464,MatrizClientes,3,0)</f>
        <v>RJ</v>
      </c>
    </row>
    <row r="465" spans="2:5" x14ac:dyDescent="0.2">
      <c r="B465" s="14">
        <v>2048467</v>
      </c>
      <c r="C465" s="4" t="s">
        <v>110</v>
      </c>
      <c r="D465" s="15" t="str">
        <f>VLOOKUP(C465,MatrizClientes,2,0)</f>
        <v>Florianópolis</v>
      </c>
      <c r="E465" s="16" t="str">
        <f>VLOOKUP(C465,MatrizClientes,3,0)</f>
        <v>SC</v>
      </c>
    </row>
    <row r="466" spans="2:5" x14ac:dyDescent="0.2">
      <c r="B466" s="14">
        <v>2048469</v>
      </c>
      <c r="C466" s="4" t="s">
        <v>99</v>
      </c>
      <c r="D466" s="15" t="str">
        <f>VLOOKUP(C466,MatrizClientes,2,0)</f>
        <v>Rio de Janeiro</v>
      </c>
      <c r="E466" s="16" t="str">
        <f>VLOOKUP(C466,MatrizClientes,3,0)</f>
        <v>RJ</v>
      </c>
    </row>
    <row r="467" spans="2:5" x14ac:dyDescent="0.2">
      <c r="B467" s="14">
        <v>2048471</v>
      </c>
      <c r="C467" s="4" t="s">
        <v>111</v>
      </c>
      <c r="D467" s="15" t="str">
        <f>VLOOKUP(C467,MatrizClientes,2,0)</f>
        <v>Rio de Janeiro</v>
      </c>
      <c r="E467" s="16" t="str">
        <f>VLOOKUP(C467,MatrizClientes,3,0)</f>
        <v>RJ</v>
      </c>
    </row>
    <row r="468" spans="2:5" x14ac:dyDescent="0.2">
      <c r="B468" s="14">
        <v>2048473</v>
      </c>
      <c r="C468" s="4" t="s">
        <v>99</v>
      </c>
      <c r="D468" s="15" t="str">
        <f>VLOOKUP(C468,MatrizClientes,2,0)</f>
        <v>Rio de Janeiro</v>
      </c>
      <c r="E468" s="16" t="str">
        <f>VLOOKUP(C468,MatrizClientes,3,0)</f>
        <v>RJ</v>
      </c>
    </row>
    <row r="469" spans="2:5" x14ac:dyDescent="0.2">
      <c r="B469" s="14">
        <v>2048475</v>
      </c>
      <c r="C469" s="4" t="s">
        <v>96</v>
      </c>
      <c r="D469" s="15" t="str">
        <f>VLOOKUP(C469,MatrizClientes,2,0)</f>
        <v>Brasília</v>
      </c>
      <c r="E469" s="16" t="str">
        <f>VLOOKUP(C469,MatrizClientes,3,0)</f>
        <v>DF</v>
      </c>
    </row>
    <row r="470" spans="2:5" x14ac:dyDescent="0.2">
      <c r="B470" s="14">
        <v>2048477</v>
      </c>
      <c r="C470" s="4" t="s">
        <v>119</v>
      </c>
      <c r="D470" s="15" t="str">
        <f>VLOOKUP(C470,MatrizClientes,2,0)</f>
        <v>Rio de Janeiro</v>
      </c>
      <c r="E470" s="16" t="str">
        <f>VLOOKUP(C470,MatrizClientes,3,0)</f>
        <v>RJ</v>
      </c>
    </row>
    <row r="471" spans="2:5" x14ac:dyDescent="0.2">
      <c r="B471" s="14">
        <v>2048479</v>
      </c>
      <c r="C471" s="4" t="s">
        <v>118</v>
      </c>
      <c r="D471" s="15" t="str">
        <f>VLOOKUP(C471,MatrizClientes,2,0)</f>
        <v>Campinas</v>
      </c>
      <c r="E471" s="16" t="str">
        <f>VLOOKUP(C471,MatrizClientes,3,0)</f>
        <v>SP</v>
      </c>
    </row>
    <row r="472" spans="2:5" x14ac:dyDescent="0.2">
      <c r="B472" s="14">
        <v>2048481</v>
      </c>
      <c r="C472" s="4" t="s">
        <v>115</v>
      </c>
      <c r="D472" s="15" t="str">
        <f>VLOOKUP(C472,MatrizClientes,2,0)</f>
        <v>Fortaleza</v>
      </c>
      <c r="E472" s="16" t="str">
        <f>VLOOKUP(C472,MatrizClientes,3,0)</f>
        <v>CE</v>
      </c>
    </row>
    <row r="473" spans="2:5" x14ac:dyDescent="0.2">
      <c r="B473" s="14">
        <v>2048483</v>
      </c>
      <c r="C473" s="4" t="s">
        <v>112</v>
      </c>
      <c r="D473" s="15" t="str">
        <f>VLOOKUP(C473,MatrizClientes,2,0)</f>
        <v>Belo Horizonte</v>
      </c>
      <c r="E473" s="16" t="str">
        <f>VLOOKUP(C473,MatrizClientes,3,0)</f>
        <v>MG</v>
      </c>
    </row>
    <row r="474" spans="2:5" x14ac:dyDescent="0.2">
      <c r="B474" s="14">
        <v>2048485</v>
      </c>
      <c r="C474" s="4" t="s">
        <v>115</v>
      </c>
      <c r="D474" s="15" t="str">
        <f>VLOOKUP(C474,MatrizClientes,2,0)</f>
        <v>Fortaleza</v>
      </c>
      <c r="E474" s="16" t="str">
        <f>VLOOKUP(C474,MatrizClientes,3,0)</f>
        <v>CE</v>
      </c>
    </row>
    <row r="475" spans="2:5" x14ac:dyDescent="0.2">
      <c r="B475" s="14">
        <v>2048487</v>
      </c>
      <c r="C475" s="4" t="s">
        <v>121</v>
      </c>
      <c r="D475" s="15" t="str">
        <f>VLOOKUP(C475,MatrizClientes,2,0)</f>
        <v>Curitiba</v>
      </c>
      <c r="E475" s="16" t="str">
        <f>VLOOKUP(C475,MatrizClientes,3,0)</f>
        <v>PR</v>
      </c>
    </row>
    <row r="476" spans="2:5" x14ac:dyDescent="0.2">
      <c r="B476" s="14">
        <v>2048489</v>
      </c>
      <c r="C476" s="4" t="s">
        <v>118</v>
      </c>
      <c r="D476" s="15" t="str">
        <f>VLOOKUP(C476,MatrizClientes,2,0)</f>
        <v>Campinas</v>
      </c>
      <c r="E476" s="16" t="str">
        <f>VLOOKUP(C476,MatrizClientes,3,0)</f>
        <v>SP</v>
      </c>
    </row>
    <row r="477" spans="2:5" x14ac:dyDescent="0.2">
      <c r="B477" s="14">
        <v>2048491</v>
      </c>
      <c r="C477" s="4" t="s">
        <v>100</v>
      </c>
      <c r="D477" s="15" t="str">
        <f>VLOOKUP(C477,MatrizClientes,2,0)</f>
        <v>Fortaleza</v>
      </c>
      <c r="E477" s="16" t="str">
        <f>VLOOKUP(C477,MatrizClientes,3,0)</f>
        <v>CE</v>
      </c>
    </row>
    <row r="478" spans="2:5" x14ac:dyDescent="0.2">
      <c r="B478" s="14">
        <v>2048493</v>
      </c>
      <c r="C478" s="4" t="s">
        <v>119</v>
      </c>
      <c r="D478" s="15" t="str">
        <f>VLOOKUP(C478,MatrizClientes,2,0)</f>
        <v>Rio de Janeiro</v>
      </c>
      <c r="E478" s="16" t="str">
        <f>VLOOKUP(C478,MatrizClientes,3,0)</f>
        <v>RJ</v>
      </c>
    </row>
    <row r="479" spans="2:5" x14ac:dyDescent="0.2">
      <c r="B479" s="14">
        <v>2048495</v>
      </c>
      <c r="C479" s="4" t="s">
        <v>115</v>
      </c>
      <c r="D479" s="15" t="str">
        <f>VLOOKUP(C479,MatrizClientes,2,0)</f>
        <v>Fortaleza</v>
      </c>
      <c r="E479" s="16" t="str">
        <f>VLOOKUP(C479,MatrizClientes,3,0)</f>
        <v>CE</v>
      </c>
    </row>
    <row r="480" spans="2:5" x14ac:dyDescent="0.2">
      <c r="B480" s="14">
        <v>2048497</v>
      </c>
      <c r="C480" s="4" t="s">
        <v>116</v>
      </c>
      <c r="D480" s="15" t="str">
        <f>VLOOKUP(C480,MatrizClientes,2,0)</f>
        <v>Campinas</v>
      </c>
      <c r="E480" s="16" t="str">
        <f>VLOOKUP(C480,MatrizClientes,3,0)</f>
        <v>SP</v>
      </c>
    </row>
    <row r="481" spans="2:5" x14ac:dyDescent="0.2">
      <c r="B481" s="14">
        <v>2048499</v>
      </c>
      <c r="C481" s="4" t="s">
        <v>99</v>
      </c>
      <c r="D481" s="15" t="str">
        <f>VLOOKUP(C481,MatrizClientes,2,0)</f>
        <v>Rio de Janeiro</v>
      </c>
      <c r="E481" s="16" t="str">
        <f>VLOOKUP(C481,MatrizClientes,3,0)</f>
        <v>RJ</v>
      </c>
    </row>
    <row r="482" spans="2:5" x14ac:dyDescent="0.2">
      <c r="B482" s="14">
        <v>2048501</v>
      </c>
      <c r="C482" s="4" t="s">
        <v>96</v>
      </c>
      <c r="D482" s="15" t="str">
        <f>VLOOKUP(C482,MatrizClientes,2,0)</f>
        <v>Brasília</v>
      </c>
      <c r="E482" s="16" t="str">
        <f>VLOOKUP(C482,MatrizClientes,3,0)</f>
        <v>DF</v>
      </c>
    </row>
    <row r="483" spans="2:5" x14ac:dyDescent="0.2">
      <c r="B483" s="14">
        <v>2048503</v>
      </c>
      <c r="C483" s="4" t="s">
        <v>110</v>
      </c>
      <c r="D483" s="15" t="str">
        <f>VLOOKUP(C483,MatrizClientes,2,0)</f>
        <v>Florianópolis</v>
      </c>
      <c r="E483" s="16" t="str">
        <f>VLOOKUP(C483,MatrizClientes,3,0)</f>
        <v>SC</v>
      </c>
    </row>
    <row r="484" spans="2:5" x14ac:dyDescent="0.2">
      <c r="B484" s="14">
        <v>2048505</v>
      </c>
      <c r="C484" s="4" t="s">
        <v>104</v>
      </c>
      <c r="D484" s="15" t="str">
        <f>VLOOKUP(C484,MatrizClientes,2,0)</f>
        <v>Florianópolis</v>
      </c>
      <c r="E484" s="16" t="str">
        <f>VLOOKUP(C484,MatrizClientes,3,0)</f>
        <v>SC</v>
      </c>
    </row>
    <row r="485" spans="2:5" x14ac:dyDescent="0.2">
      <c r="B485" s="14">
        <v>2048507</v>
      </c>
      <c r="C485" s="4" t="s">
        <v>96</v>
      </c>
      <c r="D485" s="15" t="str">
        <f>VLOOKUP(C485,MatrizClientes,2,0)</f>
        <v>Brasília</v>
      </c>
      <c r="E485" s="16" t="str">
        <f>VLOOKUP(C485,MatrizClientes,3,0)</f>
        <v>DF</v>
      </c>
    </row>
    <row r="486" spans="2:5" x14ac:dyDescent="0.2">
      <c r="B486" s="14">
        <v>2048509</v>
      </c>
      <c r="C486" s="4" t="s">
        <v>149</v>
      </c>
      <c r="D486" s="15" t="str">
        <f>VLOOKUP(C486,MatrizClientes,2,0)</f>
        <v>São Paulo</v>
      </c>
      <c r="E486" s="16" t="str">
        <f>VLOOKUP(C486,MatrizClientes,3,0)</f>
        <v>SP</v>
      </c>
    </row>
    <row r="487" spans="2:5" x14ac:dyDescent="0.2">
      <c r="B487" s="14">
        <v>2048511</v>
      </c>
      <c r="C487" s="4" t="s">
        <v>115</v>
      </c>
      <c r="D487" s="15" t="str">
        <f>VLOOKUP(C487,MatrizClientes,2,0)</f>
        <v>Fortaleza</v>
      </c>
      <c r="E487" s="16" t="str">
        <f>VLOOKUP(C487,MatrizClientes,3,0)</f>
        <v>CE</v>
      </c>
    </row>
    <row r="488" spans="2:5" x14ac:dyDescent="0.2">
      <c r="B488" s="14">
        <v>2048513</v>
      </c>
      <c r="C488" s="4" t="s">
        <v>139</v>
      </c>
      <c r="D488" s="15" t="str">
        <f>VLOOKUP(C488,MatrizClientes,2,0)</f>
        <v>Curitiba</v>
      </c>
      <c r="E488" s="16" t="str">
        <f>VLOOKUP(C488,MatrizClientes,3,0)</f>
        <v>PR</v>
      </c>
    </row>
    <row r="489" spans="2:5" x14ac:dyDescent="0.2">
      <c r="B489" s="14">
        <v>2048515</v>
      </c>
      <c r="C489" s="4" t="s">
        <v>100</v>
      </c>
      <c r="D489" s="15" t="str">
        <f>VLOOKUP(C489,MatrizClientes,2,0)</f>
        <v>Fortaleza</v>
      </c>
      <c r="E489" s="16" t="str">
        <f>VLOOKUP(C489,MatrizClientes,3,0)</f>
        <v>CE</v>
      </c>
    </row>
    <row r="490" spans="2:5" x14ac:dyDescent="0.2">
      <c r="B490" s="14">
        <v>2048517</v>
      </c>
      <c r="C490" s="4" t="s">
        <v>95</v>
      </c>
      <c r="D490" s="15" t="str">
        <f>VLOOKUP(C490,MatrizClientes,2,0)</f>
        <v>Belo Horizonte</v>
      </c>
      <c r="E490" s="16" t="str">
        <f>VLOOKUP(C490,MatrizClientes,3,0)</f>
        <v>MG</v>
      </c>
    </row>
    <row r="491" spans="2:5" x14ac:dyDescent="0.2">
      <c r="B491" s="14">
        <v>2048519</v>
      </c>
      <c r="C491" s="4" t="s">
        <v>112</v>
      </c>
      <c r="D491" s="15" t="str">
        <f>VLOOKUP(C491,MatrizClientes,2,0)</f>
        <v>Belo Horizonte</v>
      </c>
      <c r="E491" s="16" t="str">
        <f>VLOOKUP(C491,MatrizClientes,3,0)</f>
        <v>MG</v>
      </c>
    </row>
    <row r="492" spans="2:5" x14ac:dyDescent="0.2">
      <c r="B492" s="14">
        <v>2048521</v>
      </c>
      <c r="C492" s="4" t="s">
        <v>99</v>
      </c>
      <c r="D492" s="15" t="str">
        <f>VLOOKUP(C492,MatrizClientes,2,0)</f>
        <v>Rio de Janeiro</v>
      </c>
      <c r="E492" s="16" t="str">
        <f>VLOOKUP(C492,MatrizClientes,3,0)</f>
        <v>RJ</v>
      </c>
    </row>
    <row r="493" spans="2:5" x14ac:dyDescent="0.2">
      <c r="B493" s="14">
        <v>2048523</v>
      </c>
      <c r="C493" s="4" t="s">
        <v>104</v>
      </c>
      <c r="D493" s="15" t="str">
        <f>VLOOKUP(C493,MatrizClientes,2,0)</f>
        <v>Florianópolis</v>
      </c>
      <c r="E493" s="16" t="str">
        <f>VLOOKUP(C493,MatrizClientes,3,0)</f>
        <v>SC</v>
      </c>
    </row>
    <row r="494" spans="2:5" x14ac:dyDescent="0.2">
      <c r="B494" s="14">
        <v>2048525</v>
      </c>
      <c r="C494" s="4" t="s">
        <v>120</v>
      </c>
      <c r="D494" s="15" t="str">
        <f>VLOOKUP(C494,MatrizClientes,2,0)</f>
        <v>Brasília</v>
      </c>
      <c r="E494" s="16" t="str">
        <f>VLOOKUP(C494,MatrizClientes,3,0)</f>
        <v>DF</v>
      </c>
    </row>
    <row r="495" spans="2:5" x14ac:dyDescent="0.2">
      <c r="B495" s="14">
        <v>2048527</v>
      </c>
      <c r="C495" s="4" t="s">
        <v>135</v>
      </c>
      <c r="D495" s="15" t="str">
        <f>VLOOKUP(C495,MatrizClientes,2,0)</f>
        <v>Campinas</v>
      </c>
      <c r="E495" s="16" t="str">
        <f>VLOOKUP(C495,MatrizClientes,3,0)</f>
        <v>SP</v>
      </c>
    </row>
    <row r="496" spans="2:5" x14ac:dyDescent="0.2">
      <c r="B496" s="14">
        <v>2048529</v>
      </c>
      <c r="C496" s="4" t="s">
        <v>104</v>
      </c>
      <c r="D496" s="15" t="str">
        <f>VLOOKUP(C496,MatrizClientes,2,0)</f>
        <v>Florianópolis</v>
      </c>
      <c r="E496" s="16" t="str">
        <f>VLOOKUP(C496,MatrizClientes,3,0)</f>
        <v>SC</v>
      </c>
    </row>
    <row r="497" spans="2:5" x14ac:dyDescent="0.2">
      <c r="B497" s="14">
        <v>2048531</v>
      </c>
      <c r="C497" s="4" t="s">
        <v>115</v>
      </c>
      <c r="D497" s="15" t="str">
        <f>VLOOKUP(C497,MatrizClientes,2,0)</f>
        <v>Fortaleza</v>
      </c>
      <c r="E497" s="16" t="str">
        <f>VLOOKUP(C497,MatrizClientes,3,0)</f>
        <v>CE</v>
      </c>
    </row>
    <row r="498" spans="2:5" x14ac:dyDescent="0.2">
      <c r="B498" s="14">
        <v>2048533</v>
      </c>
      <c r="C498" s="4" t="s">
        <v>154</v>
      </c>
      <c r="D498" s="15" t="str">
        <f>VLOOKUP(C498,MatrizClientes,2,0)</f>
        <v>Rio de Janeiro</v>
      </c>
      <c r="E498" s="16" t="str">
        <f>VLOOKUP(C498,MatrizClientes,3,0)</f>
        <v>RJ</v>
      </c>
    </row>
    <row r="499" spans="2:5" x14ac:dyDescent="0.2">
      <c r="B499" s="14">
        <v>2048535</v>
      </c>
      <c r="C499" s="4" t="s">
        <v>121</v>
      </c>
      <c r="D499" s="15" t="str">
        <f>VLOOKUP(C499,MatrizClientes,2,0)</f>
        <v>Curitiba</v>
      </c>
      <c r="E499" s="16" t="str">
        <f>VLOOKUP(C499,MatrizClientes,3,0)</f>
        <v>PR</v>
      </c>
    </row>
    <row r="500" spans="2:5" x14ac:dyDescent="0.2">
      <c r="B500" s="14">
        <v>2048537</v>
      </c>
      <c r="C500" s="4" t="s">
        <v>111</v>
      </c>
      <c r="D500" s="15" t="str">
        <f>VLOOKUP(C500,MatrizClientes,2,0)</f>
        <v>Rio de Janeiro</v>
      </c>
      <c r="E500" s="16" t="str">
        <f>VLOOKUP(C500,MatrizClientes,3,0)</f>
        <v>RJ</v>
      </c>
    </row>
    <row r="501" spans="2:5" x14ac:dyDescent="0.2">
      <c r="B501" s="14">
        <v>2048539</v>
      </c>
      <c r="C501" s="4" t="s">
        <v>115</v>
      </c>
      <c r="D501" s="15" t="str">
        <f>VLOOKUP(C501,MatrizClientes,2,0)</f>
        <v>Fortaleza</v>
      </c>
      <c r="E501" s="16" t="str">
        <f>VLOOKUP(C501,MatrizClientes,3,0)</f>
        <v>CE</v>
      </c>
    </row>
    <row r="502" spans="2:5" x14ac:dyDescent="0.2">
      <c r="B502" s="14">
        <v>2048541</v>
      </c>
      <c r="C502" s="4" t="s">
        <v>95</v>
      </c>
      <c r="D502" s="15" t="str">
        <f>VLOOKUP(C502,MatrizClientes,2,0)</f>
        <v>Belo Horizonte</v>
      </c>
      <c r="E502" s="16" t="str">
        <f>VLOOKUP(C502,MatrizClientes,3,0)</f>
        <v>MG</v>
      </c>
    </row>
    <row r="503" spans="2:5" x14ac:dyDescent="0.2">
      <c r="B503" s="14">
        <v>2048543</v>
      </c>
      <c r="C503" s="4" t="s">
        <v>104</v>
      </c>
      <c r="D503" s="15" t="str">
        <f>VLOOKUP(C503,MatrizClientes,2,0)</f>
        <v>Florianópolis</v>
      </c>
      <c r="E503" s="16" t="str">
        <f>VLOOKUP(C503,MatrizClientes,3,0)</f>
        <v>SC</v>
      </c>
    </row>
    <row r="504" spans="2:5" x14ac:dyDescent="0.2">
      <c r="B504" s="14">
        <v>2048545</v>
      </c>
      <c r="C504" s="4" t="s">
        <v>120</v>
      </c>
      <c r="D504" s="15" t="str">
        <f>VLOOKUP(C504,MatrizClientes,2,0)</f>
        <v>Brasília</v>
      </c>
      <c r="E504" s="16" t="str">
        <f>VLOOKUP(C504,MatrizClientes,3,0)</f>
        <v>DF</v>
      </c>
    </row>
    <row r="505" spans="2:5" x14ac:dyDescent="0.2">
      <c r="B505" s="14">
        <v>2048547</v>
      </c>
      <c r="C505" s="4" t="s">
        <v>138</v>
      </c>
      <c r="D505" s="15" t="str">
        <f>VLOOKUP(C505,MatrizClientes,2,0)</f>
        <v>Campinas</v>
      </c>
      <c r="E505" s="16" t="str">
        <f>VLOOKUP(C505,MatrizClientes,3,0)</f>
        <v>SP</v>
      </c>
    </row>
    <row r="506" spans="2:5" x14ac:dyDescent="0.2">
      <c r="B506" s="14">
        <v>2048549</v>
      </c>
      <c r="C506" s="4" t="s">
        <v>99</v>
      </c>
      <c r="D506" s="15" t="str">
        <f>VLOOKUP(C506,MatrizClientes,2,0)</f>
        <v>Rio de Janeiro</v>
      </c>
      <c r="E506" s="16" t="str">
        <f>VLOOKUP(C506,MatrizClientes,3,0)</f>
        <v>RJ</v>
      </c>
    </row>
    <row r="507" spans="2:5" x14ac:dyDescent="0.2">
      <c r="B507" s="14">
        <v>2048551</v>
      </c>
      <c r="C507" s="4" t="s">
        <v>137</v>
      </c>
      <c r="D507" s="15" t="str">
        <f>VLOOKUP(C507,MatrizClientes,2,0)</f>
        <v>Porto Alegre</v>
      </c>
      <c r="E507" s="16" t="str">
        <f>VLOOKUP(C507,MatrizClientes,3,0)</f>
        <v>RS</v>
      </c>
    </row>
    <row r="508" spans="2:5" x14ac:dyDescent="0.2">
      <c r="B508" s="14">
        <v>2048553</v>
      </c>
      <c r="C508" s="4" t="s">
        <v>119</v>
      </c>
      <c r="D508" s="15" t="str">
        <f>VLOOKUP(C508,MatrizClientes,2,0)</f>
        <v>Rio de Janeiro</v>
      </c>
      <c r="E508" s="16" t="str">
        <f>VLOOKUP(C508,MatrizClientes,3,0)</f>
        <v>RJ</v>
      </c>
    </row>
    <row r="509" spans="2:5" x14ac:dyDescent="0.2">
      <c r="B509" s="14">
        <v>2048555</v>
      </c>
      <c r="C509" s="4" t="s">
        <v>96</v>
      </c>
      <c r="D509" s="15" t="str">
        <f>VLOOKUP(C509,MatrizClientes,2,0)</f>
        <v>Brasília</v>
      </c>
      <c r="E509" s="16" t="str">
        <f>VLOOKUP(C509,MatrizClientes,3,0)</f>
        <v>DF</v>
      </c>
    </row>
    <row r="510" spans="2:5" x14ac:dyDescent="0.2">
      <c r="B510" s="14">
        <v>2048557</v>
      </c>
      <c r="C510" s="4" t="s">
        <v>111</v>
      </c>
      <c r="D510" s="15" t="str">
        <f>VLOOKUP(C510,MatrizClientes,2,0)</f>
        <v>Rio de Janeiro</v>
      </c>
      <c r="E510" s="16" t="str">
        <f>VLOOKUP(C510,MatrizClientes,3,0)</f>
        <v>RJ</v>
      </c>
    </row>
    <row r="511" spans="2:5" x14ac:dyDescent="0.2">
      <c r="B511" s="14">
        <v>2048559</v>
      </c>
      <c r="C511" s="4" t="s">
        <v>127</v>
      </c>
      <c r="D511" s="15" t="str">
        <f>VLOOKUP(C511,MatrizClientes,2,0)</f>
        <v>Campinas</v>
      </c>
      <c r="E511" s="16" t="str">
        <f>VLOOKUP(C511,MatrizClientes,3,0)</f>
        <v>SP</v>
      </c>
    </row>
    <row r="512" spans="2:5" x14ac:dyDescent="0.2">
      <c r="B512" s="14">
        <v>2048561</v>
      </c>
      <c r="C512" s="4" t="s">
        <v>115</v>
      </c>
      <c r="D512" s="15" t="str">
        <f>VLOOKUP(C512,MatrizClientes,2,0)</f>
        <v>Fortaleza</v>
      </c>
      <c r="E512" s="16" t="str">
        <f>VLOOKUP(C512,MatrizClientes,3,0)</f>
        <v>CE</v>
      </c>
    </row>
    <row r="513" spans="2:5" x14ac:dyDescent="0.2">
      <c r="B513" s="14">
        <v>2048563</v>
      </c>
      <c r="C513" s="4" t="s">
        <v>119</v>
      </c>
      <c r="D513" s="15" t="str">
        <f>VLOOKUP(C513,MatrizClientes,2,0)</f>
        <v>Rio de Janeiro</v>
      </c>
      <c r="E513" s="16" t="str">
        <f>VLOOKUP(C513,MatrizClientes,3,0)</f>
        <v>RJ</v>
      </c>
    </row>
    <row r="514" spans="2:5" x14ac:dyDescent="0.2">
      <c r="B514" s="14">
        <v>2048565</v>
      </c>
      <c r="C514" s="4" t="s">
        <v>112</v>
      </c>
      <c r="D514" s="15" t="str">
        <f>VLOOKUP(C514,MatrizClientes,2,0)</f>
        <v>Belo Horizonte</v>
      </c>
      <c r="E514" s="16" t="str">
        <f>VLOOKUP(C514,MatrizClientes,3,0)</f>
        <v>MG</v>
      </c>
    </row>
    <row r="515" spans="2:5" x14ac:dyDescent="0.2">
      <c r="B515" s="14">
        <v>2048567</v>
      </c>
      <c r="C515" s="4" t="s">
        <v>121</v>
      </c>
      <c r="D515" s="15" t="str">
        <f>VLOOKUP(C515,MatrizClientes,2,0)</f>
        <v>Curitiba</v>
      </c>
      <c r="E515" s="16" t="str">
        <f>VLOOKUP(C515,MatrizClientes,3,0)</f>
        <v>PR</v>
      </c>
    </row>
    <row r="516" spans="2:5" x14ac:dyDescent="0.2">
      <c r="B516" s="14">
        <v>2048569</v>
      </c>
      <c r="C516" s="4" t="s">
        <v>116</v>
      </c>
      <c r="D516" s="15" t="str">
        <f>VLOOKUP(C516,MatrizClientes,2,0)</f>
        <v>Campinas</v>
      </c>
      <c r="E516" s="16" t="str">
        <f>VLOOKUP(C516,MatrizClientes,3,0)</f>
        <v>SP</v>
      </c>
    </row>
    <row r="517" spans="2:5" x14ac:dyDescent="0.2">
      <c r="B517" s="14">
        <v>2048571</v>
      </c>
      <c r="C517" s="4" t="s">
        <v>95</v>
      </c>
      <c r="D517" s="15" t="str">
        <f>VLOOKUP(C517,MatrizClientes,2,0)</f>
        <v>Belo Horizonte</v>
      </c>
      <c r="E517" s="16" t="str">
        <f>VLOOKUP(C517,MatrizClientes,3,0)</f>
        <v>MG</v>
      </c>
    </row>
    <row r="518" spans="2:5" x14ac:dyDescent="0.2">
      <c r="B518" s="14">
        <v>2048573</v>
      </c>
      <c r="C518" s="4" t="s">
        <v>110</v>
      </c>
      <c r="D518" s="15" t="str">
        <f>VLOOKUP(C518,MatrizClientes,2,0)</f>
        <v>Florianópolis</v>
      </c>
      <c r="E518" s="16" t="str">
        <f>VLOOKUP(C518,MatrizClientes,3,0)</f>
        <v>SC</v>
      </c>
    </row>
    <row r="519" spans="2:5" x14ac:dyDescent="0.2">
      <c r="B519" s="14">
        <v>2048575</v>
      </c>
      <c r="C519" s="4" t="s">
        <v>112</v>
      </c>
      <c r="D519" s="15" t="str">
        <f>VLOOKUP(C519,MatrizClientes,2,0)</f>
        <v>Belo Horizonte</v>
      </c>
      <c r="E519" s="16" t="str">
        <f>VLOOKUP(C519,MatrizClientes,3,0)</f>
        <v>MG</v>
      </c>
    </row>
    <row r="520" spans="2:5" x14ac:dyDescent="0.2">
      <c r="B520" s="14">
        <v>2048577</v>
      </c>
      <c r="C520" s="4" t="s">
        <v>110</v>
      </c>
      <c r="D520" s="15" t="str">
        <f>VLOOKUP(C520,MatrizClientes,2,0)</f>
        <v>Florianópolis</v>
      </c>
      <c r="E520" s="16" t="str">
        <f>VLOOKUP(C520,MatrizClientes,3,0)</f>
        <v>SC</v>
      </c>
    </row>
    <row r="521" spans="2:5" x14ac:dyDescent="0.2">
      <c r="B521" s="14">
        <v>2048579</v>
      </c>
      <c r="C521" s="4" t="s">
        <v>110</v>
      </c>
      <c r="D521" s="15" t="str">
        <f>VLOOKUP(C521,MatrizClientes,2,0)</f>
        <v>Florianópolis</v>
      </c>
      <c r="E521" s="16" t="str">
        <f>VLOOKUP(C521,MatrizClientes,3,0)</f>
        <v>SC</v>
      </c>
    </row>
    <row r="522" spans="2:5" x14ac:dyDescent="0.2">
      <c r="B522" s="14">
        <v>2048581</v>
      </c>
      <c r="C522" s="4" t="s">
        <v>116</v>
      </c>
      <c r="D522" s="15" t="str">
        <f>VLOOKUP(C522,MatrizClientes,2,0)</f>
        <v>Campinas</v>
      </c>
      <c r="E522" s="16" t="str">
        <f>VLOOKUP(C522,MatrizClientes,3,0)</f>
        <v>SP</v>
      </c>
    </row>
    <row r="523" spans="2:5" x14ac:dyDescent="0.2">
      <c r="B523" s="14">
        <v>2048583</v>
      </c>
      <c r="C523" s="4" t="s">
        <v>110</v>
      </c>
      <c r="D523" s="15" t="str">
        <f>VLOOKUP(C523,MatrizClientes,2,0)</f>
        <v>Florianópolis</v>
      </c>
      <c r="E523" s="16" t="str">
        <f>VLOOKUP(C523,MatrizClientes,3,0)</f>
        <v>SC</v>
      </c>
    </row>
    <row r="524" spans="2:5" x14ac:dyDescent="0.2">
      <c r="B524" s="14">
        <v>2048585</v>
      </c>
      <c r="C524" s="4" t="s">
        <v>96</v>
      </c>
      <c r="D524" s="15" t="str">
        <f>VLOOKUP(C524,MatrizClientes,2,0)</f>
        <v>Brasília</v>
      </c>
      <c r="E524" s="16" t="str">
        <f>VLOOKUP(C524,MatrizClientes,3,0)</f>
        <v>DF</v>
      </c>
    </row>
    <row r="525" spans="2:5" x14ac:dyDescent="0.2">
      <c r="B525" s="14">
        <v>2048587</v>
      </c>
      <c r="C525" s="4" t="s">
        <v>121</v>
      </c>
      <c r="D525" s="15" t="str">
        <f>VLOOKUP(C525,MatrizClientes,2,0)</f>
        <v>Curitiba</v>
      </c>
      <c r="E525" s="16" t="str">
        <f>VLOOKUP(C525,MatrizClientes,3,0)</f>
        <v>PR</v>
      </c>
    </row>
    <row r="526" spans="2:5" x14ac:dyDescent="0.2">
      <c r="B526" s="14">
        <v>2048589</v>
      </c>
      <c r="C526" s="4" t="s">
        <v>121</v>
      </c>
      <c r="D526" s="15" t="str">
        <f>VLOOKUP(C526,MatrizClientes,2,0)</f>
        <v>Curitiba</v>
      </c>
      <c r="E526" s="16" t="str">
        <f>VLOOKUP(C526,MatrizClientes,3,0)</f>
        <v>PR</v>
      </c>
    </row>
    <row r="527" spans="2:5" x14ac:dyDescent="0.2">
      <c r="B527" s="14">
        <v>2048591</v>
      </c>
      <c r="C527" s="4" t="s">
        <v>112</v>
      </c>
      <c r="D527" s="15" t="str">
        <f>VLOOKUP(C527,MatrizClientes,2,0)</f>
        <v>Belo Horizonte</v>
      </c>
      <c r="E527" s="16" t="str">
        <f>VLOOKUP(C527,MatrizClientes,3,0)</f>
        <v>MG</v>
      </c>
    </row>
    <row r="528" spans="2:5" x14ac:dyDescent="0.2">
      <c r="B528" s="14">
        <v>2048593</v>
      </c>
      <c r="C528" s="4" t="s">
        <v>99</v>
      </c>
      <c r="D528" s="15" t="str">
        <f>VLOOKUP(C528,MatrizClientes,2,0)</f>
        <v>Rio de Janeiro</v>
      </c>
      <c r="E528" s="16" t="str">
        <f>VLOOKUP(C528,MatrizClientes,3,0)</f>
        <v>RJ</v>
      </c>
    </row>
    <row r="529" spans="2:5" x14ac:dyDescent="0.2">
      <c r="B529" s="14">
        <v>2048595</v>
      </c>
      <c r="C529" s="4" t="s">
        <v>112</v>
      </c>
      <c r="D529" s="15" t="str">
        <f>VLOOKUP(C529,MatrizClientes,2,0)</f>
        <v>Belo Horizonte</v>
      </c>
      <c r="E529" s="16" t="str">
        <f>VLOOKUP(C529,MatrizClientes,3,0)</f>
        <v>MG</v>
      </c>
    </row>
    <row r="530" spans="2:5" x14ac:dyDescent="0.2">
      <c r="B530" s="14">
        <v>2048597</v>
      </c>
      <c r="C530" s="4" t="s">
        <v>112</v>
      </c>
      <c r="D530" s="15" t="str">
        <f>VLOOKUP(C530,MatrizClientes,2,0)</f>
        <v>Belo Horizonte</v>
      </c>
      <c r="E530" s="16" t="str">
        <f>VLOOKUP(C530,MatrizClientes,3,0)</f>
        <v>MG</v>
      </c>
    </row>
    <row r="531" spans="2:5" x14ac:dyDescent="0.2">
      <c r="B531" s="14">
        <v>2048599</v>
      </c>
      <c r="C531" s="4" t="s">
        <v>120</v>
      </c>
      <c r="D531" s="15" t="str">
        <f>VLOOKUP(C531,MatrizClientes,2,0)</f>
        <v>Brasília</v>
      </c>
      <c r="E531" s="16" t="str">
        <f>VLOOKUP(C531,MatrizClientes,3,0)</f>
        <v>DF</v>
      </c>
    </row>
    <row r="532" spans="2:5" x14ac:dyDescent="0.2">
      <c r="B532" s="14">
        <v>2048601</v>
      </c>
      <c r="C532" s="4" t="s">
        <v>150</v>
      </c>
      <c r="D532" s="15" t="str">
        <f>VLOOKUP(C532,MatrizClientes,2,0)</f>
        <v>Rio de Janeiro</v>
      </c>
      <c r="E532" s="16" t="str">
        <f>VLOOKUP(C532,MatrizClientes,3,0)</f>
        <v>RJ</v>
      </c>
    </row>
    <row r="533" spans="2:5" x14ac:dyDescent="0.2">
      <c r="B533" s="14">
        <v>2048603</v>
      </c>
      <c r="C533" s="4" t="s">
        <v>120</v>
      </c>
      <c r="D533" s="15" t="str">
        <f>VLOOKUP(C533,MatrizClientes,2,0)</f>
        <v>Brasília</v>
      </c>
      <c r="E533" s="16" t="str">
        <f>VLOOKUP(C533,MatrizClientes,3,0)</f>
        <v>DF</v>
      </c>
    </row>
    <row r="534" spans="2:5" x14ac:dyDescent="0.2">
      <c r="B534" s="14">
        <v>2048605</v>
      </c>
      <c r="C534" s="4" t="s">
        <v>119</v>
      </c>
      <c r="D534" s="15" t="str">
        <f>VLOOKUP(C534,MatrizClientes,2,0)</f>
        <v>Rio de Janeiro</v>
      </c>
      <c r="E534" s="16" t="str">
        <f>VLOOKUP(C534,MatrizClientes,3,0)</f>
        <v>RJ</v>
      </c>
    </row>
    <row r="535" spans="2:5" x14ac:dyDescent="0.2">
      <c r="B535" s="14">
        <v>2048607</v>
      </c>
      <c r="C535" s="4" t="s">
        <v>120</v>
      </c>
      <c r="D535" s="15" t="str">
        <f>VLOOKUP(C535,MatrizClientes,2,0)</f>
        <v>Brasília</v>
      </c>
      <c r="E535" s="16" t="str">
        <f>VLOOKUP(C535,MatrizClientes,3,0)</f>
        <v>DF</v>
      </c>
    </row>
    <row r="536" spans="2:5" x14ac:dyDescent="0.2">
      <c r="B536" s="14">
        <v>2048609</v>
      </c>
      <c r="C536" s="4" t="s">
        <v>99</v>
      </c>
      <c r="D536" s="15" t="str">
        <f>VLOOKUP(C536,MatrizClientes,2,0)</f>
        <v>Rio de Janeiro</v>
      </c>
      <c r="E536" s="16" t="str">
        <f>VLOOKUP(C536,MatrizClientes,3,0)</f>
        <v>RJ</v>
      </c>
    </row>
    <row r="537" spans="2:5" x14ac:dyDescent="0.2">
      <c r="B537" s="14">
        <v>2048611</v>
      </c>
      <c r="C537" s="4" t="s">
        <v>104</v>
      </c>
      <c r="D537" s="15" t="str">
        <f>VLOOKUP(C537,MatrizClientes,2,0)</f>
        <v>Florianópolis</v>
      </c>
      <c r="E537" s="16" t="str">
        <f>VLOOKUP(C537,MatrizClientes,3,0)</f>
        <v>SC</v>
      </c>
    </row>
    <row r="538" spans="2:5" x14ac:dyDescent="0.2">
      <c r="B538" s="14">
        <v>2048613</v>
      </c>
      <c r="C538" s="4" t="s">
        <v>116</v>
      </c>
      <c r="D538" s="15" t="str">
        <f>VLOOKUP(C538,MatrizClientes,2,0)</f>
        <v>Campinas</v>
      </c>
      <c r="E538" s="16" t="str">
        <f>VLOOKUP(C538,MatrizClientes,3,0)</f>
        <v>SP</v>
      </c>
    </row>
    <row r="539" spans="2:5" x14ac:dyDescent="0.2">
      <c r="B539" s="14">
        <v>2048615</v>
      </c>
      <c r="C539" s="4" t="s">
        <v>108</v>
      </c>
      <c r="D539" s="15" t="str">
        <f>VLOOKUP(C539,MatrizClientes,2,0)</f>
        <v>São Paulo</v>
      </c>
      <c r="E539" s="16" t="str">
        <f>VLOOKUP(C539,MatrizClientes,3,0)</f>
        <v>SP</v>
      </c>
    </row>
    <row r="540" spans="2:5" x14ac:dyDescent="0.2">
      <c r="B540" s="14">
        <v>2048617</v>
      </c>
      <c r="C540" s="4" t="s">
        <v>121</v>
      </c>
      <c r="D540" s="15" t="str">
        <f>VLOOKUP(C540,MatrizClientes,2,0)</f>
        <v>Curitiba</v>
      </c>
      <c r="E540" s="16" t="str">
        <f>VLOOKUP(C540,MatrizClientes,3,0)</f>
        <v>PR</v>
      </c>
    </row>
    <row r="541" spans="2:5" x14ac:dyDescent="0.2">
      <c r="B541" s="14">
        <v>2048619</v>
      </c>
      <c r="C541" s="4" t="s">
        <v>121</v>
      </c>
      <c r="D541" s="15" t="str">
        <f>VLOOKUP(C541,MatrizClientes,2,0)</f>
        <v>Curitiba</v>
      </c>
      <c r="E541" s="16" t="str">
        <f>VLOOKUP(C541,MatrizClientes,3,0)</f>
        <v>PR</v>
      </c>
    </row>
    <row r="542" spans="2:5" x14ac:dyDescent="0.2">
      <c r="B542" s="14">
        <v>2048621</v>
      </c>
      <c r="C542" s="4" t="s">
        <v>95</v>
      </c>
      <c r="D542" s="15" t="str">
        <f>VLOOKUP(C542,MatrizClientes,2,0)</f>
        <v>Belo Horizonte</v>
      </c>
      <c r="E542" s="16" t="str">
        <f>VLOOKUP(C542,MatrizClientes,3,0)</f>
        <v>MG</v>
      </c>
    </row>
    <row r="543" spans="2:5" x14ac:dyDescent="0.2">
      <c r="B543" s="14">
        <v>2048623</v>
      </c>
      <c r="C543" s="4" t="s">
        <v>104</v>
      </c>
      <c r="D543" s="15" t="str">
        <f>VLOOKUP(C543,MatrizClientes,2,0)</f>
        <v>Florianópolis</v>
      </c>
      <c r="E543" s="16" t="str">
        <f>VLOOKUP(C543,MatrizClientes,3,0)</f>
        <v>SC</v>
      </c>
    </row>
    <row r="544" spans="2:5" x14ac:dyDescent="0.2">
      <c r="B544" s="14">
        <v>2048625</v>
      </c>
      <c r="C544" s="4" t="s">
        <v>104</v>
      </c>
      <c r="D544" s="15" t="str">
        <f>VLOOKUP(C544,MatrizClientes,2,0)</f>
        <v>Florianópolis</v>
      </c>
      <c r="E544" s="16" t="str">
        <f>VLOOKUP(C544,MatrizClientes,3,0)</f>
        <v>SC</v>
      </c>
    </row>
    <row r="545" spans="2:5" x14ac:dyDescent="0.2">
      <c r="B545" s="14">
        <v>2048627</v>
      </c>
      <c r="C545" s="4" t="s">
        <v>121</v>
      </c>
      <c r="D545" s="15" t="str">
        <f>VLOOKUP(C545,MatrizClientes,2,0)</f>
        <v>Curitiba</v>
      </c>
      <c r="E545" s="16" t="str">
        <f>VLOOKUP(C545,MatrizClientes,3,0)</f>
        <v>PR</v>
      </c>
    </row>
    <row r="546" spans="2:5" x14ac:dyDescent="0.2">
      <c r="B546" s="14">
        <v>2048629</v>
      </c>
      <c r="C546" s="4" t="s">
        <v>100</v>
      </c>
      <c r="D546" s="15" t="str">
        <f>VLOOKUP(C546,MatrizClientes,2,0)</f>
        <v>Fortaleza</v>
      </c>
      <c r="E546" s="16" t="str">
        <f>VLOOKUP(C546,MatrizClientes,3,0)</f>
        <v>CE</v>
      </c>
    </row>
    <row r="547" spans="2:5" x14ac:dyDescent="0.2">
      <c r="B547" s="14">
        <v>2048631</v>
      </c>
      <c r="C547" s="4" t="s">
        <v>120</v>
      </c>
      <c r="D547" s="15" t="str">
        <f>VLOOKUP(C547,MatrizClientes,2,0)</f>
        <v>Brasília</v>
      </c>
      <c r="E547" s="16" t="str">
        <f>VLOOKUP(C547,MatrizClientes,3,0)</f>
        <v>DF</v>
      </c>
    </row>
    <row r="548" spans="2:5" x14ac:dyDescent="0.2">
      <c r="B548" s="14">
        <v>2048633</v>
      </c>
      <c r="C548" s="4" t="s">
        <v>95</v>
      </c>
      <c r="D548" s="15" t="str">
        <f>VLOOKUP(C548,MatrizClientes,2,0)</f>
        <v>Belo Horizonte</v>
      </c>
      <c r="E548" s="16" t="str">
        <f>VLOOKUP(C548,MatrizClientes,3,0)</f>
        <v>MG</v>
      </c>
    </row>
    <row r="549" spans="2:5" x14ac:dyDescent="0.2">
      <c r="B549" s="14">
        <v>2048635</v>
      </c>
      <c r="C549" s="4" t="s">
        <v>116</v>
      </c>
      <c r="D549" s="15" t="str">
        <f>VLOOKUP(C549,MatrizClientes,2,0)</f>
        <v>Campinas</v>
      </c>
      <c r="E549" s="16" t="str">
        <f>VLOOKUP(C549,MatrizClientes,3,0)</f>
        <v>SP</v>
      </c>
    </row>
    <row r="550" spans="2:5" x14ac:dyDescent="0.2">
      <c r="B550" s="14">
        <v>2048637</v>
      </c>
      <c r="C550" s="4" t="s">
        <v>110</v>
      </c>
      <c r="D550" s="15" t="str">
        <f>VLOOKUP(C550,MatrizClientes,2,0)</f>
        <v>Florianópolis</v>
      </c>
      <c r="E550" s="16" t="str">
        <f>VLOOKUP(C550,MatrizClientes,3,0)</f>
        <v>SC</v>
      </c>
    </row>
    <row r="551" spans="2:5" x14ac:dyDescent="0.2">
      <c r="B551" s="14">
        <v>2048639</v>
      </c>
      <c r="C551" s="4" t="s">
        <v>119</v>
      </c>
      <c r="D551" s="15" t="str">
        <f>VLOOKUP(C551,MatrizClientes,2,0)</f>
        <v>Rio de Janeiro</v>
      </c>
      <c r="E551" s="16" t="str">
        <f>VLOOKUP(C551,MatrizClientes,3,0)</f>
        <v>RJ</v>
      </c>
    </row>
    <row r="552" spans="2:5" x14ac:dyDescent="0.2">
      <c r="B552" s="14">
        <v>2048641</v>
      </c>
      <c r="C552" s="4" t="s">
        <v>118</v>
      </c>
      <c r="D552" s="15" t="str">
        <f>VLOOKUP(C552,MatrizClientes,2,0)</f>
        <v>Campinas</v>
      </c>
      <c r="E552" s="16" t="str">
        <f>VLOOKUP(C552,MatrizClientes,3,0)</f>
        <v>SP</v>
      </c>
    </row>
    <row r="553" spans="2:5" x14ac:dyDescent="0.2">
      <c r="B553" s="14">
        <v>2048643</v>
      </c>
      <c r="C553" s="4" t="s">
        <v>118</v>
      </c>
      <c r="D553" s="15" t="str">
        <f>VLOOKUP(C553,MatrizClientes,2,0)</f>
        <v>Campinas</v>
      </c>
      <c r="E553" s="16" t="str">
        <f>VLOOKUP(C553,MatrizClientes,3,0)</f>
        <v>SP</v>
      </c>
    </row>
    <row r="554" spans="2:5" x14ac:dyDescent="0.2">
      <c r="B554" s="14">
        <v>2048645</v>
      </c>
      <c r="C554" s="4" t="s">
        <v>104</v>
      </c>
      <c r="D554" s="15" t="str">
        <f>VLOOKUP(C554,MatrizClientes,2,0)</f>
        <v>Florianópolis</v>
      </c>
      <c r="E554" s="16" t="str">
        <f>VLOOKUP(C554,MatrizClientes,3,0)</f>
        <v>SC</v>
      </c>
    </row>
    <row r="555" spans="2:5" x14ac:dyDescent="0.2">
      <c r="B555" s="14">
        <v>2048647</v>
      </c>
      <c r="C555" s="4" t="s">
        <v>119</v>
      </c>
      <c r="D555" s="15" t="str">
        <f>VLOOKUP(C555,MatrizClientes,2,0)</f>
        <v>Rio de Janeiro</v>
      </c>
      <c r="E555" s="16" t="str">
        <f>VLOOKUP(C555,MatrizClientes,3,0)</f>
        <v>RJ</v>
      </c>
    </row>
    <row r="556" spans="2:5" x14ac:dyDescent="0.2">
      <c r="B556" s="14">
        <v>2048649</v>
      </c>
      <c r="C556" s="4" t="s">
        <v>121</v>
      </c>
      <c r="D556" s="15" t="str">
        <f>VLOOKUP(C556,MatrizClientes,2,0)</f>
        <v>Curitiba</v>
      </c>
      <c r="E556" s="16" t="str">
        <f>VLOOKUP(C556,MatrizClientes,3,0)</f>
        <v>PR</v>
      </c>
    </row>
    <row r="557" spans="2:5" x14ac:dyDescent="0.2">
      <c r="B557" s="14">
        <v>2048651</v>
      </c>
      <c r="C557" s="4" t="s">
        <v>119</v>
      </c>
      <c r="D557" s="15" t="str">
        <f>VLOOKUP(C557,MatrizClientes,2,0)</f>
        <v>Rio de Janeiro</v>
      </c>
      <c r="E557" s="16" t="str">
        <f>VLOOKUP(C557,MatrizClientes,3,0)</f>
        <v>RJ</v>
      </c>
    </row>
    <row r="558" spans="2:5" x14ac:dyDescent="0.2">
      <c r="B558" s="14">
        <v>2048653</v>
      </c>
      <c r="C558" s="4" t="s">
        <v>120</v>
      </c>
      <c r="D558" s="15" t="str">
        <f>VLOOKUP(C558,MatrizClientes,2,0)</f>
        <v>Brasília</v>
      </c>
      <c r="E558" s="16" t="str">
        <f>VLOOKUP(C558,MatrizClientes,3,0)</f>
        <v>DF</v>
      </c>
    </row>
    <row r="559" spans="2:5" x14ac:dyDescent="0.2">
      <c r="B559" s="14">
        <v>2048655</v>
      </c>
      <c r="C559" s="4" t="s">
        <v>151</v>
      </c>
      <c r="D559" s="15" t="str">
        <f>VLOOKUP(C559,MatrizClientes,2,0)</f>
        <v xml:space="preserve">Salvador </v>
      </c>
      <c r="E559" s="16" t="str">
        <f>VLOOKUP(C559,MatrizClientes,3,0)</f>
        <v>BA</v>
      </c>
    </row>
    <row r="560" spans="2:5" x14ac:dyDescent="0.2">
      <c r="B560" s="14">
        <v>2048657</v>
      </c>
      <c r="C560" s="4" t="s">
        <v>100</v>
      </c>
      <c r="D560" s="15" t="str">
        <f>VLOOKUP(C560,MatrizClientes,2,0)</f>
        <v>Fortaleza</v>
      </c>
      <c r="E560" s="16" t="str">
        <f>VLOOKUP(C560,MatrizClientes,3,0)</f>
        <v>CE</v>
      </c>
    </row>
    <row r="561" spans="2:5" x14ac:dyDescent="0.2">
      <c r="B561" s="14">
        <v>2048659</v>
      </c>
      <c r="C561" s="4" t="s">
        <v>108</v>
      </c>
      <c r="D561" s="15" t="str">
        <f>VLOOKUP(C561,MatrizClientes,2,0)</f>
        <v>São Paulo</v>
      </c>
      <c r="E561" s="16" t="str">
        <f>VLOOKUP(C561,MatrizClientes,3,0)</f>
        <v>SP</v>
      </c>
    </row>
    <row r="562" spans="2:5" x14ac:dyDescent="0.2">
      <c r="B562" s="14">
        <v>2048661</v>
      </c>
      <c r="C562" s="4" t="s">
        <v>99</v>
      </c>
      <c r="D562" s="15" t="str">
        <f>VLOOKUP(C562,MatrizClientes,2,0)</f>
        <v>Rio de Janeiro</v>
      </c>
      <c r="E562" s="16" t="str">
        <f>VLOOKUP(C562,MatrizClientes,3,0)</f>
        <v>RJ</v>
      </c>
    </row>
    <row r="563" spans="2:5" x14ac:dyDescent="0.2">
      <c r="B563" s="14">
        <v>2048663</v>
      </c>
      <c r="C563" s="4" t="s">
        <v>110</v>
      </c>
      <c r="D563" s="15" t="str">
        <f>VLOOKUP(C563,MatrizClientes,2,0)</f>
        <v>Florianópolis</v>
      </c>
      <c r="E563" s="16" t="str">
        <f>VLOOKUP(C563,MatrizClientes,3,0)</f>
        <v>SC</v>
      </c>
    </row>
    <row r="564" spans="2:5" x14ac:dyDescent="0.2">
      <c r="B564" s="14">
        <v>2048665</v>
      </c>
      <c r="C564" s="4" t="s">
        <v>121</v>
      </c>
      <c r="D564" s="15" t="str">
        <f>VLOOKUP(C564,MatrizClientes,2,0)</f>
        <v>Curitiba</v>
      </c>
      <c r="E564" s="16" t="str">
        <f>VLOOKUP(C564,MatrizClientes,3,0)</f>
        <v>PR</v>
      </c>
    </row>
    <row r="565" spans="2:5" x14ac:dyDescent="0.2">
      <c r="B565" s="14">
        <v>2048667</v>
      </c>
      <c r="C565" s="4" t="s">
        <v>96</v>
      </c>
      <c r="D565" s="15" t="str">
        <f>VLOOKUP(C565,MatrizClientes,2,0)</f>
        <v>Brasília</v>
      </c>
      <c r="E565" s="16" t="str">
        <f>VLOOKUP(C565,MatrizClientes,3,0)</f>
        <v>DF</v>
      </c>
    </row>
    <row r="566" spans="2:5" x14ac:dyDescent="0.2">
      <c r="B566" s="14">
        <v>2048669</v>
      </c>
      <c r="C566" s="4" t="s">
        <v>150</v>
      </c>
      <c r="D566" s="15" t="str">
        <f>VLOOKUP(C566,MatrizClientes,2,0)</f>
        <v>Rio de Janeiro</v>
      </c>
      <c r="E566" s="16" t="str">
        <f>VLOOKUP(C566,MatrizClientes,3,0)</f>
        <v>RJ</v>
      </c>
    </row>
    <row r="567" spans="2:5" x14ac:dyDescent="0.2">
      <c r="B567" s="14">
        <v>2048671</v>
      </c>
      <c r="C567" s="4" t="s">
        <v>112</v>
      </c>
      <c r="D567" s="15" t="str">
        <f>VLOOKUP(C567,MatrizClientes,2,0)</f>
        <v>Belo Horizonte</v>
      </c>
      <c r="E567" s="16" t="str">
        <f>VLOOKUP(C567,MatrizClientes,3,0)</f>
        <v>MG</v>
      </c>
    </row>
    <row r="568" spans="2:5" x14ac:dyDescent="0.2">
      <c r="B568" s="14">
        <v>2048673</v>
      </c>
      <c r="C568" s="4" t="s">
        <v>95</v>
      </c>
      <c r="D568" s="15" t="str">
        <f>VLOOKUP(C568,MatrizClientes,2,0)</f>
        <v>Belo Horizonte</v>
      </c>
      <c r="E568" s="16" t="str">
        <f>VLOOKUP(C568,MatrizClientes,3,0)</f>
        <v>MG</v>
      </c>
    </row>
    <row r="569" spans="2:5" x14ac:dyDescent="0.2">
      <c r="B569" s="14">
        <v>2048675</v>
      </c>
      <c r="C569" s="4" t="s">
        <v>115</v>
      </c>
      <c r="D569" s="15" t="str">
        <f>VLOOKUP(C569,MatrizClientes,2,0)</f>
        <v>Fortaleza</v>
      </c>
      <c r="E569" s="16" t="str">
        <f>VLOOKUP(C569,MatrizClientes,3,0)</f>
        <v>CE</v>
      </c>
    </row>
    <row r="570" spans="2:5" x14ac:dyDescent="0.2">
      <c r="B570" s="14">
        <v>2048677</v>
      </c>
      <c r="C570" s="4" t="s">
        <v>132</v>
      </c>
      <c r="D570" s="15" t="str">
        <f>VLOOKUP(C570,MatrizClientes,2,0)</f>
        <v>São Paulo</v>
      </c>
      <c r="E570" s="16" t="str">
        <f>VLOOKUP(C570,MatrizClientes,3,0)</f>
        <v>SP</v>
      </c>
    </row>
    <row r="571" spans="2:5" x14ac:dyDescent="0.2">
      <c r="B571" s="14">
        <v>2048679</v>
      </c>
      <c r="C571" s="4" t="s">
        <v>104</v>
      </c>
      <c r="D571" s="15" t="str">
        <f>VLOOKUP(C571,MatrizClientes,2,0)</f>
        <v>Florianópolis</v>
      </c>
      <c r="E571" s="16" t="str">
        <f>VLOOKUP(C571,MatrizClientes,3,0)</f>
        <v>SC</v>
      </c>
    </row>
    <row r="572" spans="2:5" x14ac:dyDescent="0.2">
      <c r="B572" s="14">
        <v>2048681</v>
      </c>
      <c r="C572" s="4" t="s">
        <v>112</v>
      </c>
      <c r="D572" s="15" t="str">
        <f>VLOOKUP(C572,MatrizClientes,2,0)</f>
        <v>Belo Horizonte</v>
      </c>
      <c r="E572" s="16" t="str">
        <f>VLOOKUP(C572,MatrizClientes,3,0)</f>
        <v>MG</v>
      </c>
    </row>
    <row r="573" spans="2:5" x14ac:dyDescent="0.2">
      <c r="B573" s="14">
        <v>2048683</v>
      </c>
      <c r="C573" s="4" t="s">
        <v>120</v>
      </c>
      <c r="D573" s="15" t="str">
        <f>VLOOKUP(C573,MatrizClientes,2,0)</f>
        <v>Brasília</v>
      </c>
      <c r="E573" s="16" t="str">
        <f>VLOOKUP(C573,MatrizClientes,3,0)</f>
        <v>DF</v>
      </c>
    </row>
    <row r="574" spans="2:5" x14ac:dyDescent="0.2">
      <c r="B574" s="14">
        <v>2048685</v>
      </c>
      <c r="C574" s="4" t="s">
        <v>104</v>
      </c>
      <c r="D574" s="15" t="str">
        <f>VLOOKUP(C574,MatrizClientes,2,0)</f>
        <v>Florianópolis</v>
      </c>
      <c r="E574" s="16" t="str">
        <f>VLOOKUP(C574,MatrizClientes,3,0)</f>
        <v>SC</v>
      </c>
    </row>
    <row r="575" spans="2:5" x14ac:dyDescent="0.2">
      <c r="B575" s="14">
        <v>2048687</v>
      </c>
      <c r="C575" s="4" t="s">
        <v>120</v>
      </c>
      <c r="D575" s="15" t="str">
        <f>VLOOKUP(C575,MatrizClientes,2,0)</f>
        <v>Brasília</v>
      </c>
      <c r="E575" s="16" t="str">
        <f>VLOOKUP(C575,MatrizClientes,3,0)</f>
        <v>DF</v>
      </c>
    </row>
    <row r="576" spans="2:5" x14ac:dyDescent="0.2">
      <c r="B576" s="14">
        <v>2048689</v>
      </c>
      <c r="C576" s="4" t="s">
        <v>100</v>
      </c>
      <c r="D576" s="15" t="str">
        <f>VLOOKUP(C576,MatrizClientes,2,0)</f>
        <v>Fortaleza</v>
      </c>
      <c r="E576" s="16" t="str">
        <f>VLOOKUP(C576,MatrizClientes,3,0)</f>
        <v>CE</v>
      </c>
    </row>
    <row r="577" spans="2:5" x14ac:dyDescent="0.2">
      <c r="B577" s="14">
        <v>2048691</v>
      </c>
      <c r="C577" s="4" t="s">
        <v>95</v>
      </c>
      <c r="D577" s="15" t="str">
        <f>VLOOKUP(C577,MatrizClientes,2,0)</f>
        <v>Belo Horizonte</v>
      </c>
      <c r="E577" s="16" t="str">
        <f>VLOOKUP(C577,MatrizClientes,3,0)</f>
        <v>MG</v>
      </c>
    </row>
    <row r="578" spans="2:5" x14ac:dyDescent="0.2">
      <c r="B578" s="14">
        <v>2048693</v>
      </c>
      <c r="C578" s="4" t="s">
        <v>115</v>
      </c>
      <c r="D578" s="15" t="str">
        <f>VLOOKUP(C578,MatrizClientes,2,0)</f>
        <v>Fortaleza</v>
      </c>
      <c r="E578" s="16" t="str">
        <f>VLOOKUP(C578,MatrizClientes,3,0)</f>
        <v>CE</v>
      </c>
    </row>
    <row r="579" spans="2:5" x14ac:dyDescent="0.2">
      <c r="B579" s="14">
        <v>2048695</v>
      </c>
      <c r="C579" s="4" t="s">
        <v>112</v>
      </c>
      <c r="D579" s="15" t="str">
        <f>VLOOKUP(C579,MatrizClientes,2,0)</f>
        <v>Belo Horizonte</v>
      </c>
      <c r="E579" s="16" t="str">
        <f>VLOOKUP(C579,MatrizClientes,3,0)</f>
        <v>MG</v>
      </c>
    </row>
    <row r="580" spans="2:5" x14ac:dyDescent="0.2">
      <c r="B580" s="14">
        <v>2048697</v>
      </c>
      <c r="C580" s="4" t="s">
        <v>119</v>
      </c>
      <c r="D580" s="15" t="str">
        <f>VLOOKUP(C580,MatrizClientes,2,0)</f>
        <v>Rio de Janeiro</v>
      </c>
      <c r="E580" s="16" t="str">
        <f>VLOOKUP(C580,MatrizClientes,3,0)</f>
        <v>RJ</v>
      </c>
    </row>
    <row r="581" spans="2:5" x14ac:dyDescent="0.2">
      <c r="B581" s="14">
        <v>2048699</v>
      </c>
      <c r="C581" s="4" t="s">
        <v>103</v>
      </c>
      <c r="D581" s="15" t="str">
        <f>VLOOKUP(C581,MatrizClientes,2,0)</f>
        <v>Rio de Janeiro</v>
      </c>
      <c r="E581" s="16" t="str">
        <f>VLOOKUP(C581,MatrizClientes,3,0)</f>
        <v>RJ</v>
      </c>
    </row>
    <row r="582" spans="2:5" x14ac:dyDescent="0.2">
      <c r="B582" s="14">
        <v>2048701</v>
      </c>
      <c r="C582" s="4" t="s">
        <v>118</v>
      </c>
      <c r="D582" s="15" t="str">
        <f>VLOOKUP(C582,MatrizClientes,2,0)</f>
        <v>Campinas</v>
      </c>
      <c r="E582" s="16" t="str">
        <f>VLOOKUP(C582,MatrizClientes,3,0)</f>
        <v>SP</v>
      </c>
    </row>
    <row r="583" spans="2:5" x14ac:dyDescent="0.2">
      <c r="B583" s="14">
        <v>2048703</v>
      </c>
      <c r="C583" s="4" t="s">
        <v>103</v>
      </c>
      <c r="D583" s="15" t="str">
        <f>VLOOKUP(C583,MatrizClientes,2,0)</f>
        <v>Rio de Janeiro</v>
      </c>
      <c r="E583" s="16" t="str">
        <f>VLOOKUP(C583,MatrizClientes,3,0)</f>
        <v>RJ</v>
      </c>
    </row>
    <row r="584" spans="2:5" x14ac:dyDescent="0.2">
      <c r="B584" s="14">
        <v>2048705</v>
      </c>
      <c r="C584" s="4" t="s">
        <v>153</v>
      </c>
      <c r="D584" s="15" t="str">
        <f>VLOOKUP(C584,MatrizClientes,2,0)</f>
        <v>Curitiba</v>
      </c>
      <c r="E584" s="16" t="str">
        <f>VLOOKUP(C584,MatrizClientes,3,0)</f>
        <v>PR</v>
      </c>
    </row>
    <row r="585" spans="2:5" x14ac:dyDescent="0.2">
      <c r="B585" s="14">
        <v>2048707</v>
      </c>
      <c r="C585" s="4" t="s">
        <v>108</v>
      </c>
      <c r="D585" s="15" t="str">
        <f>VLOOKUP(C585,MatrizClientes,2,0)</f>
        <v>São Paulo</v>
      </c>
      <c r="E585" s="16" t="str">
        <f>VLOOKUP(C585,MatrizClientes,3,0)</f>
        <v>SP</v>
      </c>
    </row>
    <row r="586" spans="2:5" x14ac:dyDescent="0.2">
      <c r="B586" s="14">
        <v>2048709</v>
      </c>
      <c r="C586" s="4" t="s">
        <v>116</v>
      </c>
      <c r="D586" s="15" t="str">
        <f>VLOOKUP(C586,MatrizClientes,2,0)</f>
        <v>Campinas</v>
      </c>
      <c r="E586" s="16" t="str">
        <f>VLOOKUP(C586,MatrizClientes,3,0)</f>
        <v>SP</v>
      </c>
    </row>
    <row r="587" spans="2:5" x14ac:dyDescent="0.2">
      <c r="B587" s="14">
        <v>2048711</v>
      </c>
      <c r="C587" s="4" t="s">
        <v>108</v>
      </c>
      <c r="D587" s="15" t="str">
        <f>VLOOKUP(C587,MatrizClientes,2,0)</f>
        <v>São Paulo</v>
      </c>
      <c r="E587" s="16" t="str">
        <f>VLOOKUP(C587,MatrizClientes,3,0)</f>
        <v>SP</v>
      </c>
    </row>
    <row r="588" spans="2:5" x14ac:dyDescent="0.2">
      <c r="B588" s="14">
        <v>2048713</v>
      </c>
      <c r="C588" s="4" t="s">
        <v>96</v>
      </c>
      <c r="D588" s="15" t="str">
        <f>VLOOKUP(C588,MatrizClientes,2,0)</f>
        <v>Brasília</v>
      </c>
      <c r="E588" s="16" t="str">
        <f>VLOOKUP(C588,MatrizClientes,3,0)</f>
        <v>DF</v>
      </c>
    </row>
    <row r="589" spans="2:5" x14ac:dyDescent="0.2">
      <c r="B589" s="14">
        <v>2048715</v>
      </c>
      <c r="C589" s="4" t="s">
        <v>121</v>
      </c>
      <c r="D589" s="15" t="str">
        <f>VLOOKUP(C589,MatrizClientes,2,0)</f>
        <v>Curitiba</v>
      </c>
      <c r="E589" s="16" t="str">
        <f>VLOOKUP(C589,MatrizClientes,3,0)</f>
        <v>PR</v>
      </c>
    </row>
    <row r="590" spans="2:5" x14ac:dyDescent="0.2">
      <c r="B590" s="14">
        <v>2048717</v>
      </c>
      <c r="C590" s="4" t="s">
        <v>116</v>
      </c>
      <c r="D590" s="15" t="str">
        <f>VLOOKUP(C590,MatrizClientes,2,0)</f>
        <v>Campinas</v>
      </c>
      <c r="E590" s="16" t="str">
        <f>VLOOKUP(C590,MatrizClientes,3,0)</f>
        <v>SP</v>
      </c>
    </row>
    <row r="591" spans="2:5" x14ac:dyDescent="0.2">
      <c r="B591" s="14">
        <v>2048719</v>
      </c>
      <c r="C591" s="4" t="s">
        <v>110</v>
      </c>
      <c r="D591" s="15" t="str">
        <f>VLOOKUP(C591,MatrizClientes,2,0)</f>
        <v>Florianópolis</v>
      </c>
      <c r="E591" s="16" t="str">
        <f>VLOOKUP(C591,MatrizClientes,3,0)</f>
        <v>SC</v>
      </c>
    </row>
    <row r="592" spans="2:5" x14ac:dyDescent="0.2">
      <c r="B592" s="14">
        <v>2048721</v>
      </c>
      <c r="C592" s="4" t="s">
        <v>119</v>
      </c>
      <c r="D592" s="15" t="str">
        <f>VLOOKUP(C592,MatrizClientes,2,0)</f>
        <v>Rio de Janeiro</v>
      </c>
      <c r="E592" s="16" t="str">
        <f>VLOOKUP(C592,MatrizClientes,3,0)</f>
        <v>RJ</v>
      </c>
    </row>
    <row r="593" spans="2:5" x14ac:dyDescent="0.2">
      <c r="B593" s="14">
        <v>2048723</v>
      </c>
      <c r="C593" s="4" t="s">
        <v>120</v>
      </c>
      <c r="D593" s="15" t="str">
        <f>VLOOKUP(C593,MatrizClientes,2,0)</f>
        <v>Brasília</v>
      </c>
      <c r="E593" s="16" t="str">
        <f>VLOOKUP(C593,MatrizClientes,3,0)</f>
        <v>DF</v>
      </c>
    </row>
    <row r="594" spans="2:5" x14ac:dyDescent="0.2">
      <c r="B594" s="14">
        <v>2048725</v>
      </c>
      <c r="C594" s="4" t="s">
        <v>120</v>
      </c>
      <c r="D594" s="15" t="str">
        <f>VLOOKUP(C594,MatrizClientes,2,0)</f>
        <v>Brasília</v>
      </c>
      <c r="E594" s="16" t="str">
        <f>VLOOKUP(C594,MatrizClientes,3,0)</f>
        <v>DF</v>
      </c>
    </row>
    <row r="595" spans="2:5" x14ac:dyDescent="0.2">
      <c r="B595" s="14">
        <v>2048727</v>
      </c>
      <c r="C595" s="4" t="s">
        <v>96</v>
      </c>
      <c r="D595" s="15" t="str">
        <f>VLOOKUP(C595,MatrizClientes,2,0)</f>
        <v>Brasília</v>
      </c>
      <c r="E595" s="16" t="str">
        <f>VLOOKUP(C595,MatrizClientes,3,0)</f>
        <v>DF</v>
      </c>
    </row>
    <row r="596" spans="2:5" x14ac:dyDescent="0.2">
      <c r="B596" s="14">
        <v>2048729</v>
      </c>
      <c r="C596" s="4" t="s">
        <v>112</v>
      </c>
      <c r="D596" s="15" t="str">
        <f>VLOOKUP(C596,MatrizClientes,2,0)</f>
        <v>Belo Horizonte</v>
      </c>
      <c r="E596" s="16" t="str">
        <f>VLOOKUP(C596,MatrizClientes,3,0)</f>
        <v>MG</v>
      </c>
    </row>
    <row r="597" spans="2:5" x14ac:dyDescent="0.2">
      <c r="B597" s="14">
        <v>2048731</v>
      </c>
      <c r="C597" s="4" t="s">
        <v>103</v>
      </c>
      <c r="D597" s="15" t="str">
        <f>VLOOKUP(C597,MatrizClientes,2,0)</f>
        <v>Rio de Janeiro</v>
      </c>
      <c r="E597" s="16" t="str">
        <f>VLOOKUP(C597,MatrizClientes,3,0)</f>
        <v>RJ</v>
      </c>
    </row>
    <row r="598" spans="2:5" x14ac:dyDescent="0.2">
      <c r="B598" s="14">
        <v>2048733</v>
      </c>
      <c r="C598" s="4" t="s">
        <v>111</v>
      </c>
      <c r="D598" s="15" t="str">
        <f>VLOOKUP(C598,MatrizClientes,2,0)</f>
        <v>Rio de Janeiro</v>
      </c>
      <c r="E598" s="16" t="str">
        <f>VLOOKUP(C598,MatrizClientes,3,0)</f>
        <v>RJ</v>
      </c>
    </row>
    <row r="599" spans="2:5" x14ac:dyDescent="0.2">
      <c r="B599" s="14">
        <v>2048735</v>
      </c>
      <c r="C599" s="4" t="s">
        <v>99</v>
      </c>
      <c r="D599" s="15" t="str">
        <f>VLOOKUP(C599,MatrizClientes,2,0)</f>
        <v>Rio de Janeiro</v>
      </c>
      <c r="E599" s="16" t="str">
        <f>VLOOKUP(C599,MatrizClientes,3,0)</f>
        <v>RJ</v>
      </c>
    </row>
    <row r="600" spans="2:5" x14ac:dyDescent="0.2">
      <c r="B600" s="14">
        <v>2048737</v>
      </c>
      <c r="C600" s="4" t="s">
        <v>148</v>
      </c>
      <c r="D600" s="15" t="str">
        <f>VLOOKUP(C600,MatrizClientes,2,0)</f>
        <v>Rio de Janeiro</v>
      </c>
      <c r="E600" s="16" t="str">
        <f>VLOOKUP(C600,MatrizClientes,3,0)</f>
        <v>RJ</v>
      </c>
    </row>
    <row r="601" spans="2:5" x14ac:dyDescent="0.2">
      <c r="B601" s="14">
        <v>2048739</v>
      </c>
      <c r="C601" s="4" t="s">
        <v>120</v>
      </c>
      <c r="D601" s="15" t="str">
        <f>VLOOKUP(C601,MatrizClientes,2,0)</f>
        <v>Brasília</v>
      </c>
      <c r="E601" s="16" t="str">
        <f>VLOOKUP(C601,MatrizClientes,3,0)</f>
        <v>DF</v>
      </c>
    </row>
    <row r="602" spans="2:5" x14ac:dyDescent="0.2">
      <c r="B602" s="14">
        <v>2048741</v>
      </c>
      <c r="C602" s="4" t="s">
        <v>111</v>
      </c>
      <c r="D602" s="15" t="str">
        <f>VLOOKUP(C602,MatrizClientes,2,0)</f>
        <v>Rio de Janeiro</v>
      </c>
      <c r="E602" s="16" t="str">
        <f>VLOOKUP(C602,MatrizClientes,3,0)</f>
        <v>RJ</v>
      </c>
    </row>
    <row r="603" spans="2:5" x14ac:dyDescent="0.2">
      <c r="B603" s="14">
        <v>2048743</v>
      </c>
      <c r="C603" s="4" t="s">
        <v>110</v>
      </c>
      <c r="D603" s="15" t="str">
        <f>VLOOKUP(C603,MatrizClientes,2,0)</f>
        <v>Florianópolis</v>
      </c>
      <c r="E603" s="16" t="str">
        <f>VLOOKUP(C603,MatrizClientes,3,0)</f>
        <v>SC</v>
      </c>
    </row>
    <row r="604" spans="2:5" x14ac:dyDescent="0.2">
      <c r="B604" s="14">
        <v>2048745</v>
      </c>
      <c r="C604" s="4" t="s">
        <v>136</v>
      </c>
      <c r="D604" s="15" t="str">
        <f>VLOOKUP(C604,MatrizClientes,2,0)</f>
        <v>Porto Alegre</v>
      </c>
      <c r="E604" s="16" t="str">
        <f>VLOOKUP(C604,MatrizClientes,3,0)</f>
        <v>RS</v>
      </c>
    </row>
    <row r="605" spans="2:5" x14ac:dyDescent="0.2">
      <c r="B605" s="14">
        <v>2048747</v>
      </c>
      <c r="C605" s="4" t="s">
        <v>95</v>
      </c>
      <c r="D605" s="15" t="str">
        <f>VLOOKUP(C605,MatrizClientes,2,0)</f>
        <v>Belo Horizonte</v>
      </c>
      <c r="E605" s="16" t="str">
        <f>VLOOKUP(C605,MatrizClientes,3,0)</f>
        <v>MG</v>
      </c>
    </row>
    <row r="606" spans="2:5" x14ac:dyDescent="0.2">
      <c r="B606" s="14">
        <v>2048749</v>
      </c>
      <c r="C606" s="4" t="s">
        <v>119</v>
      </c>
      <c r="D606" s="15" t="str">
        <f>VLOOKUP(C606,MatrizClientes,2,0)</f>
        <v>Rio de Janeiro</v>
      </c>
      <c r="E606" s="16" t="str">
        <f>VLOOKUP(C606,MatrizClientes,3,0)</f>
        <v>RJ</v>
      </c>
    </row>
    <row r="607" spans="2:5" x14ac:dyDescent="0.2">
      <c r="B607" s="14">
        <v>2048751</v>
      </c>
      <c r="C607" s="4" t="s">
        <v>124</v>
      </c>
      <c r="D607" s="15" t="str">
        <f>VLOOKUP(C607,MatrizClientes,2,0)</f>
        <v>Fortaleza</v>
      </c>
      <c r="E607" s="16" t="str">
        <f>VLOOKUP(C607,MatrizClientes,3,0)</f>
        <v>CE</v>
      </c>
    </row>
    <row r="608" spans="2:5" x14ac:dyDescent="0.2">
      <c r="B608" s="14">
        <v>2048753</v>
      </c>
      <c r="C608" s="4" t="s">
        <v>115</v>
      </c>
      <c r="D608" s="15" t="str">
        <f>VLOOKUP(C608,MatrizClientes,2,0)</f>
        <v>Fortaleza</v>
      </c>
      <c r="E608" s="16" t="str">
        <f>VLOOKUP(C608,MatrizClientes,3,0)</f>
        <v>CE</v>
      </c>
    </row>
    <row r="609" spans="2:5" x14ac:dyDescent="0.2">
      <c r="B609" s="14">
        <v>2048755</v>
      </c>
      <c r="C609" s="4" t="s">
        <v>142</v>
      </c>
      <c r="D609" s="15" t="str">
        <f>VLOOKUP(C609,MatrizClientes,2,0)</f>
        <v>Campinas</v>
      </c>
      <c r="E609" s="16" t="str">
        <f>VLOOKUP(C609,MatrizClientes,3,0)</f>
        <v>SP</v>
      </c>
    </row>
    <row r="610" spans="2:5" x14ac:dyDescent="0.2">
      <c r="B610" s="14">
        <v>2048757</v>
      </c>
      <c r="C610" s="4" t="s">
        <v>154</v>
      </c>
      <c r="D610" s="15" t="str">
        <f>VLOOKUP(C610,MatrizClientes,2,0)</f>
        <v>Rio de Janeiro</v>
      </c>
      <c r="E610" s="16" t="str">
        <f>VLOOKUP(C610,MatrizClientes,3,0)</f>
        <v>RJ</v>
      </c>
    </row>
    <row r="611" spans="2:5" x14ac:dyDescent="0.2">
      <c r="B611" s="14">
        <v>2048759</v>
      </c>
      <c r="C611" s="4" t="s">
        <v>122</v>
      </c>
      <c r="D611" s="15" t="str">
        <f>VLOOKUP(C611,MatrizClientes,2,0)</f>
        <v>Florianópolis</v>
      </c>
      <c r="E611" s="16" t="str">
        <f>VLOOKUP(C611,MatrizClientes,3,0)</f>
        <v>SC</v>
      </c>
    </row>
    <row r="612" spans="2:5" x14ac:dyDescent="0.2">
      <c r="B612" s="14">
        <v>2048761</v>
      </c>
      <c r="C612" s="4" t="s">
        <v>115</v>
      </c>
      <c r="D612" s="15" t="str">
        <f>VLOOKUP(C612,MatrizClientes,2,0)</f>
        <v>Fortaleza</v>
      </c>
      <c r="E612" s="16" t="str">
        <f>VLOOKUP(C612,MatrizClientes,3,0)</f>
        <v>CE</v>
      </c>
    </row>
    <row r="613" spans="2:5" x14ac:dyDescent="0.2">
      <c r="B613" s="14">
        <v>2048763</v>
      </c>
      <c r="C613" s="4" t="s">
        <v>115</v>
      </c>
      <c r="D613" s="15" t="str">
        <f>VLOOKUP(C613,MatrizClientes,2,0)</f>
        <v>Fortaleza</v>
      </c>
      <c r="E613" s="16" t="str">
        <f>VLOOKUP(C613,MatrizClientes,3,0)</f>
        <v>CE</v>
      </c>
    </row>
    <row r="614" spans="2:5" x14ac:dyDescent="0.2">
      <c r="B614" s="14">
        <v>2048765</v>
      </c>
      <c r="C614" s="4" t="s">
        <v>104</v>
      </c>
      <c r="D614" s="15" t="str">
        <f>VLOOKUP(C614,MatrizClientes,2,0)</f>
        <v>Florianópolis</v>
      </c>
      <c r="E614" s="16" t="str">
        <f>VLOOKUP(C614,MatrizClientes,3,0)</f>
        <v>SC</v>
      </c>
    </row>
    <row r="615" spans="2:5" x14ac:dyDescent="0.2">
      <c r="B615" s="14">
        <v>2048767</v>
      </c>
      <c r="C615" s="4" t="s">
        <v>95</v>
      </c>
      <c r="D615" s="15" t="str">
        <f>VLOOKUP(C615,MatrizClientes,2,0)</f>
        <v>Belo Horizonte</v>
      </c>
      <c r="E615" s="16" t="str">
        <f>VLOOKUP(C615,MatrizClientes,3,0)</f>
        <v>MG</v>
      </c>
    </row>
    <row r="616" spans="2:5" x14ac:dyDescent="0.2">
      <c r="B616" s="14">
        <v>2048769</v>
      </c>
      <c r="C616" s="4" t="s">
        <v>99</v>
      </c>
      <c r="D616" s="15" t="str">
        <f>VLOOKUP(C616,MatrizClientes,2,0)</f>
        <v>Rio de Janeiro</v>
      </c>
      <c r="E616" s="16" t="str">
        <f>VLOOKUP(C616,MatrizClientes,3,0)</f>
        <v>RJ</v>
      </c>
    </row>
    <row r="617" spans="2:5" x14ac:dyDescent="0.2">
      <c r="B617" s="14">
        <v>2048771</v>
      </c>
      <c r="C617" s="4" t="s">
        <v>116</v>
      </c>
      <c r="D617" s="15" t="str">
        <f>VLOOKUP(C617,MatrizClientes,2,0)</f>
        <v>Campinas</v>
      </c>
      <c r="E617" s="16" t="str">
        <f>VLOOKUP(C617,MatrizClientes,3,0)</f>
        <v>SP</v>
      </c>
    </row>
    <row r="618" spans="2:5" x14ac:dyDescent="0.2">
      <c r="B618" s="14">
        <v>2048773</v>
      </c>
      <c r="C618" s="4" t="s">
        <v>112</v>
      </c>
      <c r="D618" s="15" t="str">
        <f>VLOOKUP(C618,MatrizClientes,2,0)</f>
        <v>Belo Horizonte</v>
      </c>
      <c r="E618" s="16" t="str">
        <f>VLOOKUP(C618,MatrizClientes,3,0)</f>
        <v>MG</v>
      </c>
    </row>
    <row r="619" spans="2:5" x14ac:dyDescent="0.2">
      <c r="B619" s="14">
        <v>2048775</v>
      </c>
      <c r="C619" s="4" t="s">
        <v>111</v>
      </c>
      <c r="D619" s="15" t="str">
        <f>VLOOKUP(C619,MatrizClientes,2,0)</f>
        <v>Rio de Janeiro</v>
      </c>
      <c r="E619" s="16" t="str">
        <f>VLOOKUP(C619,MatrizClientes,3,0)</f>
        <v>RJ</v>
      </c>
    </row>
    <row r="620" spans="2:5" x14ac:dyDescent="0.2">
      <c r="B620" s="14">
        <v>2048777</v>
      </c>
      <c r="C620" s="4" t="s">
        <v>108</v>
      </c>
      <c r="D620" s="15" t="str">
        <f>VLOOKUP(C620,MatrizClientes,2,0)</f>
        <v>São Paulo</v>
      </c>
      <c r="E620" s="16" t="str">
        <f>VLOOKUP(C620,MatrizClientes,3,0)</f>
        <v>SP</v>
      </c>
    </row>
    <row r="621" spans="2:5" x14ac:dyDescent="0.2">
      <c r="B621" s="14">
        <v>2048779</v>
      </c>
      <c r="C621" s="4" t="s">
        <v>110</v>
      </c>
      <c r="D621" s="15" t="str">
        <f>VLOOKUP(C621,MatrizClientes,2,0)</f>
        <v>Florianópolis</v>
      </c>
      <c r="E621" s="16" t="str">
        <f>VLOOKUP(C621,MatrizClientes,3,0)</f>
        <v>SC</v>
      </c>
    </row>
    <row r="622" spans="2:5" x14ac:dyDescent="0.2">
      <c r="B622" s="14">
        <v>2048781</v>
      </c>
      <c r="C622" s="4" t="s">
        <v>112</v>
      </c>
      <c r="D622" s="15" t="str">
        <f>VLOOKUP(C622,MatrizClientes,2,0)</f>
        <v>Belo Horizonte</v>
      </c>
      <c r="E622" s="16" t="str">
        <f>VLOOKUP(C622,MatrizClientes,3,0)</f>
        <v>MG</v>
      </c>
    </row>
    <row r="623" spans="2:5" x14ac:dyDescent="0.2">
      <c r="B623" s="14">
        <v>2048783</v>
      </c>
      <c r="C623" s="4" t="s">
        <v>108</v>
      </c>
      <c r="D623" s="15" t="str">
        <f>VLOOKUP(C623,MatrizClientes,2,0)</f>
        <v>São Paulo</v>
      </c>
      <c r="E623" s="16" t="str">
        <f>VLOOKUP(C623,MatrizClientes,3,0)</f>
        <v>SP</v>
      </c>
    </row>
    <row r="624" spans="2:5" x14ac:dyDescent="0.2">
      <c r="B624" s="14">
        <v>2048785</v>
      </c>
      <c r="C624" s="4" t="s">
        <v>116</v>
      </c>
      <c r="D624" s="15" t="str">
        <f>VLOOKUP(C624,MatrizClientes,2,0)</f>
        <v>Campinas</v>
      </c>
      <c r="E624" s="16" t="str">
        <f>VLOOKUP(C624,MatrizClientes,3,0)</f>
        <v>SP</v>
      </c>
    </row>
    <row r="625" spans="2:5" x14ac:dyDescent="0.2">
      <c r="B625" s="14">
        <v>2048787</v>
      </c>
      <c r="C625" s="4" t="s">
        <v>121</v>
      </c>
      <c r="D625" s="15" t="str">
        <f>VLOOKUP(C625,MatrizClientes,2,0)</f>
        <v>Curitiba</v>
      </c>
      <c r="E625" s="16" t="str">
        <f>VLOOKUP(C625,MatrizClientes,3,0)</f>
        <v>PR</v>
      </c>
    </row>
    <row r="626" spans="2:5" x14ac:dyDescent="0.2">
      <c r="B626" s="14">
        <v>2048789</v>
      </c>
      <c r="C626" s="4" t="s">
        <v>96</v>
      </c>
      <c r="D626" s="15" t="str">
        <f>VLOOKUP(C626,MatrizClientes,2,0)</f>
        <v>Brasília</v>
      </c>
      <c r="E626" s="16" t="str">
        <f>VLOOKUP(C626,MatrizClientes,3,0)</f>
        <v>DF</v>
      </c>
    </row>
    <row r="627" spans="2:5" x14ac:dyDescent="0.2">
      <c r="B627" s="14">
        <v>2048791</v>
      </c>
      <c r="C627" s="4" t="s">
        <v>154</v>
      </c>
      <c r="D627" s="15" t="str">
        <f>VLOOKUP(C627,MatrizClientes,2,0)</f>
        <v>Rio de Janeiro</v>
      </c>
      <c r="E627" s="16" t="str">
        <f>VLOOKUP(C627,MatrizClientes,3,0)</f>
        <v>RJ</v>
      </c>
    </row>
    <row r="628" spans="2:5" x14ac:dyDescent="0.2">
      <c r="B628" s="14">
        <v>2048793</v>
      </c>
      <c r="C628" s="4" t="s">
        <v>99</v>
      </c>
      <c r="D628" s="15" t="str">
        <f>VLOOKUP(C628,MatrizClientes,2,0)</f>
        <v>Rio de Janeiro</v>
      </c>
      <c r="E628" s="16" t="str">
        <f>VLOOKUP(C628,MatrizClientes,3,0)</f>
        <v>RJ</v>
      </c>
    </row>
    <row r="629" spans="2:5" x14ac:dyDescent="0.2">
      <c r="B629" s="14">
        <v>2048795</v>
      </c>
      <c r="C629" s="4" t="s">
        <v>95</v>
      </c>
      <c r="D629" s="15" t="str">
        <f>VLOOKUP(C629,MatrizClientes,2,0)</f>
        <v>Belo Horizonte</v>
      </c>
      <c r="E629" s="16" t="str">
        <f>VLOOKUP(C629,MatrizClientes,3,0)</f>
        <v>MG</v>
      </c>
    </row>
    <row r="630" spans="2:5" x14ac:dyDescent="0.2">
      <c r="B630" s="14">
        <v>2048797</v>
      </c>
      <c r="C630" s="4" t="s">
        <v>100</v>
      </c>
      <c r="D630" s="15" t="str">
        <f>VLOOKUP(C630,MatrizClientes,2,0)</f>
        <v>Fortaleza</v>
      </c>
      <c r="E630" s="16" t="str">
        <f>VLOOKUP(C630,MatrizClientes,3,0)</f>
        <v>CE</v>
      </c>
    </row>
    <row r="631" spans="2:5" x14ac:dyDescent="0.2">
      <c r="B631" s="14">
        <v>2048799</v>
      </c>
      <c r="C631" s="4" t="s">
        <v>149</v>
      </c>
      <c r="D631" s="15" t="str">
        <f>VLOOKUP(C631,MatrizClientes,2,0)</f>
        <v>São Paulo</v>
      </c>
      <c r="E631" s="16" t="str">
        <f>VLOOKUP(C631,MatrizClientes,3,0)</f>
        <v>SP</v>
      </c>
    </row>
    <row r="632" spans="2:5" x14ac:dyDescent="0.2">
      <c r="B632" s="14">
        <v>2048801</v>
      </c>
      <c r="C632" s="4" t="s">
        <v>96</v>
      </c>
      <c r="D632" s="15" t="str">
        <f>VLOOKUP(C632,MatrizClientes,2,0)</f>
        <v>Brasília</v>
      </c>
      <c r="E632" s="16" t="str">
        <f>VLOOKUP(C632,MatrizClientes,3,0)</f>
        <v>DF</v>
      </c>
    </row>
    <row r="633" spans="2:5" x14ac:dyDescent="0.2">
      <c r="B633" s="14">
        <v>2048803</v>
      </c>
      <c r="C633" s="4" t="s">
        <v>115</v>
      </c>
      <c r="D633" s="15" t="str">
        <f>VLOOKUP(C633,MatrizClientes,2,0)</f>
        <v>Fortaleza</v>
      </c>
      <c r="E633" s="16" t="str">
        <f>VLOOKUP(C633,MatrizClientes,3,0)</f>
        <v>CE</v>
      </c>
    </row>
    <row r="634" spans="2:5" x14ac:dyDescent="0.2">
      <c r="B634" s="14">
        <v>2048805</v>
      </c>
      <c r="C634" s="4" t="s">
        <v>111</v>
      </c>
      <c r="D634" s="15" t="str">
        <f>VLOOKUP(C634,MatrizClientes,2,0)</f>
        <v>Rio de Janeiro</v>
      </c>
      <c r="E634" s="16" t="str">
        <f>VLOOKUP(C634,MatrizClientes,3,0)</f>
        <v>RJ</v>
      </c>
    </row>
    <row r="635" spans="2:5" x14ac:dyDescent="0.2">
      <c r="B635" s="14">
        <v>2048807</v>
      </c>
      <c r="C635" s="4" t="s">
        <v>121</v>
      </c>
      <c r="D635" s="15" t="str">
        <f>VLOOKUP(C635,MatrizClientes,2,0)</f>
        <v>Curitiba</v>
      </c>
      <c r="E635" s="16" t="str">
        <f>VLOOKUP(C635,MatrizClientes,3,0)</f>
        <v>PR</v>
      </c>
    </row>
    <row r="636" spans="2:5" x14ac:dyDescent="0.2">
      <c r="B636" s="14">
        <v>2048809</v>
      </c>
      <c r="C636" s="4" t="s">
        <v>121</v>
      </c>
      <c r="D636" s="15" t="str">
        <f>VLOOKUP(C636,MatrizClientes,2,0)</f>
        <v>Curitiba</v>
      </c>
      <c r="E636" s="16" t="str">
        <f>VLOOKUP(C636,MatrizClientes,3,0)</f>
        <v>PR</v>
      </c>
    </row>
    <row r="637" spans="2:5" x14ac:dyDescent="0.2">
      <c r="B637" s="14">
        <v>2048811</v>
      </c>
      <c r="C637" s="4" t="s">
        <v>116</v>
      </c>
      <c r="D637" s="15" t="str">
        <f>VLOOKUP(C637,MatrizClientes,2,0)</f>
        <v>Campinas</v>
      </c>
      <c r="E637" s="16" t="str">
        <f>VLOOKUP(C637,MatrizClientes,3,0)</f>
        <v>SP</v>
      </c>
    </row>
    <row r="638" spans="2:5" x14ac:dyDescent="0.2">
      <c r="B638" s="14">
        <v>2048813</v>
      </c>
      <c r="C638" s="4" t="s">
        <v>103</v>
      </c>
      <c r="D638" s="15" t="str">
        <f>VLOOKUP(C638,MatrizClientes,2,0)</f>
        <v>Rio de Janeiro</v>
      </c>
      <c r="E638" s="16" t="str">
        <f>VLOOKUP(C638,MatrizClientes,3,0)</f>
        <v>RJ</v>
      </c>
    </row>
    <row r="639" spans="2:5" x14ac:dyDescent="0.2">
      <c r="B639" s="14">
        <v>2048815</v>
      </c>
      <c r="C639" s="4" t="s">
        <v>96</v>
      </c>
      <c r="D639" s="15" t="str">
        <f>VLOOKUP(C639,MatrizClientes,2,0)</f>
        <v>Brasília</v>
      </c>
      <c r="E639" s="16" t="str">
        <f>VLOOKUP(C639,MatrizClientes,3,0)</f>
        <v>DF</v>
      </c>
    </row>
    <row r="640" spans="2:5" x14ac:dyDescent="0.2">
      <c r="B640" s="14">
        <v>2048817</v>
      </c>
      <c r="C640" s="4" t="s">
        <v>119</v>
      </c>
      <c r="D640" s="15" t="str">
        <f>VLOOKUP(C640,MatrizClientes,2,0)</f>
        <v>Rio de Janeiro</v>
      </c>
      <c r="E640" s="16" t="str">
        <f>VLOOKUP(C640,MatrizClientes,3,0)</f>
        <v>RJ</v>
      </c>
    </row>
    <row r="641" spans="2:5" x14ac:dyDescent="0.2">
      <c r="B641" s="14">
        <v>2048819</v>
      </c>
      <c r="C641" s="4" t="s">
        <v>118</v>
      </c>
      <c r="D641" s="15" t="str">
        <f>VLOOKUP(C641,MatrizClientes,2,0)</f>
        <v>Campinas</v>
      </c>
      <c r="E641" s="16" t="str">
        <f>VLOOKUP(C641,MatrizClientes,3,0)</f>
        <v>SP</v>
      </c>
    </row>
    <row r="642" spans="2:5" x14ac:dyDescent="0.2">
      <c r="B642" s="14">
        <v>2048821</v>
      </c>
      <c r="C642" s="4" t="s">
        <v>108</v>
      </c>
      <c r="D642" s="15" t="str">
        <f>VLOOKUP(C642,MatrizClientes,2,0)</f>
        <v>São Paulo</v>
      </c>
      <c r="E642" s="16" t="str">
        <f>VLOOKUP(C642,MatrizClientes,3,0)</f>
        <v>SP</v>
      </c>
    </row>
    <row r="643" spans="2:5" x14ac:dyDescent="0.2">
      <c r="B643" s="14">
        <v>2048823</v>
      </c>
      <c r="C643" s="4" t="s">
        <v>112</v>
      </c>
      <c r="D643" s="15" t="str">
        <f>VLOOKUP(C643,MatrizClientes,2,0)</f>
        <v>Belo Horizonte</v>
      </c>
      <c r="E643" s="16" t="str">
        <f>VLOOKUP(C643,MatrizClientes,3,0)</f>
        <v>MG</v>
      </c>
    </row>
    <row r="644" spans="2:5" x14ac:dyDescent="0.2">
      <c r="B644" s="14">
        <v>2048825</v>
      </c>
      <c r="C644" s="4" t="s">
        <v>99</v>
      </c>
      <c r="D644" s="15" t="str">
        <f>VLOOKUP(C644,MatrizClientes,2,0)</f>
        <v>Rio de Janeiro</v>
      </c>
      <c r="E644" s="16" t="str">
        <f>VLOOKUP(C644,MatrizClientes,3,0)</f>
        <v>RJ</v>
      </c>
    </row>
    <row r="645" spans="2:5" x14ac:dyDescent="0.2">
      <c r="B645" s="14">
        <v>2048827</v>
      </c>
      <c r="C645" s="4" t="s">
        <v>111</v>
      </c>
      <c r="D645" s="15" t="str">
        <f>VLOOKUP(C645,MatrizClientes,2,0)</f>
        <v>Rio de Janeiro</v>
      </c>
      <c r="E645" s="16" t="str">
        <f>VLOOKUP(C645,MatrizClientes,3,0)</f>
        <v>RJ</v>
      </c>
    </row>
    <row r="646" spans="2:5" x14ac:dyDescent="0.2">
      <c r="B646" s="14">
        <v>2048829</v>
      </c>
      <c r="C646" s="4" t="s">
        <v>120</v>
      </c>
      <c r="D646" s="15" t="str">
        <f>VLOOKUP(C646,MatrizClientes,2,0)</f>
        <v>Brasília</v>
      </c>
      <c r="E646" s="16" t="str">
        <f>VLOOKUP(C646,MatrizClientes,3,0)</f>
        <v>DF</v>
      </c>
    </row>
    <row r="647" spans="2:5" x14ac:dyDescent="0.2">
      <c r="B647" s="14">
        <v>2048831</v>
      </c>
      <c r="C647" s="4" t="s">
        <v>121</v>
      </c>
      <c r="D647" s="15" t="str">
        <f>VLOOKUP(C647,MatrizClientes,2,0)</f>
        <v>Curitiba</v>
      </c>
      <c r="E647" s="16" t="str">
        <f>VLOOKUP(C647,MatrizClientes,3,0)</f>
        <v>PR</v>
      </c>
    </row>
    <row r="648" spans="2:5" x14ac:dyDescent="0.2">
      <c r="B648" s="14">
        <v>2048833</v>
      </c>
      <c r="C648" s="4" t="s">
        <v>116</v>
      </c>
      <c r="D648" s="15" t="str">
        <f>VLOOKUP(C648,MatrizClientes,2,0)</f>
        <v>Campinas</v>
      </c>
      <c r="E648" s="16" t="str">
        <f>VLOOKUP(C648,MatrizClientes,3,0)</f>
        <v>SP</v>
      </c>
    </row>
    <row r="649" spans="2:5" x14ac:dyDescent="0.2">
      <c r="B649" s="14">
        <v>2048835</v>
      </c>
      <c r="C649" s="4" t="s">
        <v>119</v>
      </c>
      <c r="D649" s="15" t="str">
        <f>VLOOKUP(C649,MatrizClientes,2,0)</f>
        <v>Rio de Janeiro</v>
      </c>
      <c r="E649" s="16" t="str">
        <f>VLOOKUP(C649,MatrizClientes,3,0)</f>
        <v>RJ</v>
      </c>
    </row>
    <row r="650" spans="2:5" x14ac:dyDescent="0.2">
      <c r="B650" s="14">
        <v>2048837</v>
      </c>
      <c r="C650" s="4" t="s">
        <v>119</v>
      </c>
      <c r="D650" s="15" t="str">
        <f>VLOOKUP(C650,MatrizClientes,2,0)</f>
        <v>Rio de Janeiro</v>
      </c>
      <c r="E650" s="16" t="str">
        <f>VLOOKUP(C650,MatrizClientes,3,0)</f>
        <v>RJ</v>
      </c>
    </row>
    <row r="651" spans="2:5" x14ac:dyDescent="0.2">
      <c r="B651" s="14">
        <v>2048839</v>
      </c>
      <c r="C651" s="4" t="s">
        <v>110</v>
      </c>
      <c r="D651" s="15" t="str">
        <f>VLOOKUP(C651,MatrizClientes,2,0)</f>
        <v>Florianópolis</v>
      </c>
      <c r="E651" s="16" t="str">
        <f>VLOOKUP(C651,MatrizClientes,3,0)</f>
        <v>SC</v>
      </c>
    </row>
    <row r="652" spans="2:5" x14ac:dyDescent="0.2">
      <c r="B652" s="14">
        <v>2048841</v>
      </c>
      <c r="C652" s="4" t="s">
        <v>100</v>
      </c>
      <c r="D652" s="15" t="str">
        <f>VLOOKUP(C652,MatrizClientes,2,0)</f>
        <v>Fortaleza</v>
      </c>
      <c r="E652" s="16" t="str">
        <f>VLOOKUP(C652,MatrizClientes,3,0)</f>
        <v>CE</v>
      </c>
    </row>
    <row r="653" spans="2:5" x14ac:dyDescent="0.2">
      <c r="B653" s="14">
        <v>2048843</v>
      </c>
      <c r="C653" s="4" t="s">
        <v>110</v>
      </c>
      <c r="D653" s="15" t="str">
        <f>VLOOKUP(C653,MatrizClientes,2,0)</f>
        <v>Florianópolis</v>
      </c>
      <c r="E653" s="16" t="str">
        <f>VLOOKUP(C653,MatrizClientes,3,0)</f>
        <v>SC</v>
      </c>
    </row>
    <row r="654" spans="2:5" x14ac:dyDescent="0.2">
      <c r="B654" s="14">
        <v>2048845</v>
      </c>
      <c r="C654" s="4" t="s">
        <v>121</v>
      </c>
      <c r="D654" s="15" t="str">
        <f>VLOOKUP(C654,MatrizClientes,2,0)</f>
        <v>Curitiba</v>
      </c>
      <c r="E654" s="16" t="str">
        <f>VLOOKUP(C654,MatrizClientes,3,0)</f>
        <v>PR</v>
      </c>
    </row>
    <row r="655" spans="2:5" x14ac:dyDescent="0.2">
      <c r="B655" s="14">
        <v>2048847</v>
      </c>
      <c r="C655" s="4" t="s">
        <v>110</v>
      </c>
      <c r="D655" s="15" t="str">
        <f>VLOOKUP(C655,MatrizClientes,2,0)</f>
        <v>Florianópolis</v>
      </c>
      <c r="E655" s="16" t="str">
        <f>VLOOKUP(C655,MatrizClientes,3,0)</f>
        <v>SC</v>
      </c>
    </row>
    <row r="656" spans="2:5" x14ac:dyDescent="0.2">
      <c r="B656" s="14">
        <v>2048849</v>
      </c>
      <c r="C656" s="4" t="s">
        <v>95</v>
      </c>
      <c r="D656" s="15" t="str">
        <f>VLOOKUP(C656,MatrizClientes,2,0)</f>
        <v>Belo Horizonte</v>
      </c>
      <c r="E656" s="16" t="str">
        <f>VLOOKUP(C656,MatrizClientes,3,0)</f>
        <v>MG</v>
      </c>
    </row>
    <row r="657" spans="2:5" x14ac:dyDescent="0.2">
      <c r="B657" s="14">
        <v>2048851</v>
      </c>
      <c r="C657" s="4" t="s">
        <v>112</v>
      </c>
      <c r="D657" s="15" t="str">
        <f>VLOOKUP(C657,MatrizClientes,2,0)</f>
        <v>Belo Horizonte</v>
      </c>
      <c r="E657" s="16" t="str">
        <f>VLOOKUP(C657,MatrizClientes,3,0)</f>
        <v>MG</v>
      </c>
    </row>
    <row r="658" spans="2:5" x14ac:dyDescent="0.2">
      <c r="B658" s="14">
        <v>2048853</v>
      </c>
      <c r="C658" s="4" t="s">
        <v>144</v>
      </c>
      <c r="D658" s="15" t="str">
        <f>VLOOKUP(C658,MatrizClientes,2,0)</f>
        <v>Brasília</v>
      </c>
      <c r="E658" s="16" t="str">
        <f>VLOOKUP(C658,MatrizClientes,3,0)</f>
        <v>DF</v>
      </c>
    </row>
    <row r="659" spans="2:5" x14ac:dyDescent="0.2">
      <c r="B659" s="14">
        <v>2048855</v>
      </c>
      <c r="C659" s="4" t="s">
        <v>103</v>
      </c>
      <c r="D659" s="15" t="str">
        <f>VLOOKUP(C659,MatrizClientes,2,0)</f>
        <v>Rio de Janeiro</v>
      </c>
      <c r="E659" s="16" t="str">
        <f>VLOOKUP(C659,MatrizClientes,3,0)</f>
        <v>RJ</v>
      </c>
    </row>
    <row r="660" spans="2:5" x14ac:dyDescent="0.2">
      <c r="B660" s="14">
        <v>2048857</v>
      </c>
      <c r="C660" s="4" t="s">
        <v>116</v>
      </c>
      <c r="D660" s="15" t="str">
        <f>VLOOKUP(C660,MatrizClientes,2,0)</f>
        <v>Campinas</v>
      </c>
      <c r="E660" s="16" t="str">
        <f>VLOOKUP(C660,MatrizClientes,3,0)</f>
        <v>SP</v>
      </c>
    </row>
    <row r="661" spans="2:5" x14ac:dyDescent="0.2">
      <c r="B661" s="14">
        <v>2048859</v>
      </c>
      <c r="C661" s="4" t="s">
        <v>121</v>
      </c>
      <c r="D661" s="15" t="str">
        <f>VLOOKUP(C661,MatrizClientes,2,0)</f>
        <v>Curitiba</v>
      </c>
      <c r="E661" s="16" t="str">
        <f>VLOOKUP(C661,MatrizClientes,3,0)</f>
        <v>PR</v>
      </c>
    </row>
    <row r="662" spans="2:5" x14ac:dyDescent="0.2">
      <c r="B662" s="14">
        <v>2048861</v>
      </c>
      <c r="C662" s="4" t="s">
        <v>111</v>
      </c>
      <c r="D662" s="15" t="str">
        <f>VLOOKUP(C662,MatrizClientes,2,0)</f>
        <v>Rio de Janeiro</v>
      </c>
      <c r="E662" s="16" t="str">
        <f>VLOOKUP(C662,MatrizClientes,3,0)</f>
        <v>RJ</v>
      </c>
    </row>
    <row r="663" spans="2:5" x14ac:dyDescent="0.2">
      <c r="B663" s="14">
        <v>2048863</v>
      </c>
      <c r="C663" s="4" t="s">
        <v>120</v>
      </c>
      <c r="D663" s="15" t="str">
        <f>VLOOKUP(C663,MatrizClientes,2,0)</f>
        <v>Brasília</v>
      </c>
      <c r="E663" s="16" t="str">
        <f>VLOOKUP(C663,MatrizClientes,3,0)</f>
        <v>DF</v>
      </c>
    </row>
    <row r="664" spans="2:5" x14ac:dyDescent="0.2">
      <c r="B664" s="14">
        <v>2048865</v>
      </c>
      <c r="C664" s="4" t="s">
        <v>120</v>
      </c>
      <c r="D664" s="15" t="str">
        <f>VLOOKUP(C664,MatrizClientes,2,0)</f>
        <v>Brasília</v>
      </c>
      <c r="E664" s="16" t="str">
        <f>VLOOKUP(C664,MatrizClientes,3,0)</f>
        <v>DF</v>
      </c>
    </row>
    <row r="665" spans="2:5" x14ac:dyDescent="0.2">
      <c r="B665" s="14">
        <v>2048867</v>
      </c>
      <c r="C665" s="4" t="s">
        <v>138</v>
      </c>
      <c r="D665" s="15" t="str">
        <f>VLOOKUP(C665,MatrizClientes,2,0)</f>
        <v>Campinas</v>
      </c>
      <c r="E665" s="16" t="str">
        <f>VLOOKUP(C665,MatrizClientes,3,0)</f>
        <v>SP</v>
      </c>
    </row>
    <row r="666" spans="2:5" x14ac:dyDescent="0.2">
      <c r="B666" s="14">
        <v>2048869</v>
      </c>
      <c r="C666" s="4" t="s">
        <v>112</v>
      </c>
      <c r="D666" s="15" t="str">
        <f>VLOOKUP(C666,MatrizClientes,2,0)</f>
        <v>Belo Horizonte</v>
      </c>
      <c r="E666" s="16" t="str">
        <f>VLOOKUP(C666,MatrizClientes,3,0)</f>
        <v>MG</v>
      </c>
    </row>
    <row r="667" spans="2:5" x14ac:dyDescent="0.2">
      <c r="B667" s="14">
        <v>2048871</v>
      </c>
      <c r="C667" s="4" t="s">
        <v>121</v>
      </c>
      <c r="D667" s="15" t="str">
        <f>VLOOKUP(C667,MatrizClientes,2,0)</f>
        <v>Curitiba</v>
      </c>
      <c r="E667" s="16" t="str">
        <f>VLOOKUP(C667,MatrizClientes,3,0)</f>
        <v>PR</v>
      </c>
    </row>
    <row r="668" spans="2:5" x14ac:dyDescent="0.2">
      <c r="B668" s="14">
        <v>2048873</v>
      </c>
      <c r="C668" s="4" t="s">
        <v>103</v>
      </c>
      <c r="D668" s="15" t="str">
        <f>VLOOKUP(C668,MatrizClientes,2,0)</f>
        <v>Rio de Janeiro</v>
      </c>
      <c r="E668" s="16" t="str">
        <f>VLOOKUP(C668,MatrizClientes,3,0)</f>
        <v>RJ</v>
      </c>
    </row>
    <row r="669" spans="2:5" x14ac:dyDescent="0.2">
      <c r="B669" s="14">
        <v>2048875</v>
      </c>
      <c r="C669" s="4" t="s">
        <v>108</v>
      </c>
      <c r="D669" s="15" t="str">
        <f>VLOOKUP(C669,MatrizClientes,2,0)</f>
        <v>São Paulo</v>
      </c>
      <c r="E669" s="16" t="str">
        <f>VLOOKUP(C669,MatrizClientes,3,0)</f>
        <v>SP</v>
      </c>
    </row>
    <row r="670" spans="2:5" x14ac:dyDescent="0.2">
      <c r="B670" s="14">
        <v>2048877</v>
      </c>
      <c r="C670" s="4" t="s">
        <v>116</v>
      </c>
      <c r="D670" s="15" t="str">
        <f>VLOOKUP(C670,MatrizClientes,2,0)</f>
        <v>Campinas</v>
      </c>
      <c r="E670" s="16" t="str">
        <f>VLOOKUP(C670,MatrizClientes,3,0)</f>
        <v>SP</v>
      </c>
    </row>
    <row r="671" spans="2:5" x14ac:dyDescent="0.2">
      <c r="B671" s="14">
        <v>2048879</v>
      </c>
      <c r="C671" s="4" t="s">
        <v>119</v>
      </c>
      <c r="D671" s="15" t="str">
        <f>VLOOKUP(C671,MatrizClientes,2,0)</f>
        <v>Rio de Janeiro</v>
      </c>
      <c r="E671" s="16" t="str">
        <f>VLOOKUP(C671,MatrizClientes,3,0)</f>
        <v>RJ</v>
      </c>
    </row>
    <row r="672" spans="2:5" x14ac:dyDescent="0.2">
      <c r="B672" s="14">
        <v>2048881</v>
      </c>
      <c r="C672" s="4" t="s">
        <v>119</v>
      </c>
      <c r="D672" s="15" t="str">
        <f>VLOOKUP(C672,MatrizClientes,2,0)</f>
        <v>Rio de Janeiro</v>
      </c>
      <c r="E672" s="16" t="str">
        <f>VLOOKUP(C672,MatrizClientes,3,0)</f>
        <v>RJ</v>
      </c>
    </row>
    <row r="673" spans="2:5" x14ac:dyDescent="0.2">
      <c r="B673" s="14">
        <v>2048883</v>
      </c>
      <c r="C673" s="4" t="s">
        <v>116</v>
      </c>
      <c r="D673" s="15" t="str">
        <f>VLOOKUP(C673,MatrizClientes,2,0)</f>
        <v>Campinas</v>
      </c>
      <c r="E673" s="16" t="str">
        <f>VLOOKUP(C673,MatrizClientes,3,0)</f>
        <v>SP</v>
      </c>
    </row>
    <row r="674" spans="2:5" x14ac:dyDescent="0.2">
      <c r="B674" s="14">
        <v>2048885</v>
      </c>
      <c r="C674" s="4" t="s">
        <v>116</v>
      </c>
      <c r="D674" s="15" t="str">
        <f>VLOOKUP(C674,MatrizClientes,2,0)</f>
        <v>Campinas</v>
      </c>
      <c r="E674" s="16" t="str">
        <f>VLOOKUP(C674,MatrizClientes,3,0)</f>
        <v>SP</v>
      </c>
    </row>
    <row r="675" spans="2:5" x14ac:dyDescent="0.2">
      <c r="B675" s="14">
        <v>2048887</v>
      </c>
      <c r="C675" s="4" t="s">
        <v>108</v>
      </c>
      <c r="D675" s="15" t="str">
        <f>VLOOKUP(C675,MatrizClientes,2,0)</f>
        <v>São Paulo</v>
      </c>
      <c r="E675" s="16" t="str">
        <f>VLOOKUP(C675,MatrizClientes,3,0)</f>
        <v>SP</v>
      </c>
    </row>
    <row r="676" spans="2:5" x14ac:dyDescent="0.2">
      <c r="B676" s="14">
        <v>2048889</v>
      </c>
      <c r="C676" s="4" t="s">
        <v>95</v>
      </c>
      <c r="D676" s="15" t="str">
        <f>VLOOKUP(C676,MatrizClientes,2,0)</f>
        <v>Belo Horizonte</v>
      </c>
      <c r="E676" s="16" t="str">
        <f>VLOOKUP(C676,MatrizClientes,3,0)</f>
        <v>MG</v>
      </c>
    </row>
    <row r="677" spans="2:5" x14ac:dyDescent="0.2">
      <c r="B677" s="14">
        <v>2048891</v>
      </c>
      <c r="C677" s="4" t="s">
        <v>100</v>
      </c>
      <c r="D677" s="15" t="str">
        <f>VLOOKUP(C677,MatrizClientes,2,0)</f>
        <v>Fortaleza</v>
      </c>
      <c r="E677" s="16" t="str">
        <f>VLOOKUP(C677,MatrizClientes,3,0)</f>
        <v>CE</v>
      </c>
    </row>
    <row r="678" spans="2:5" x14ac:dyDescent="0.2">
      <c r="B678" s="14">
        <v>2048893</v>
      </c>
      <c r="C678" s="4" t="s">
        <v>103</v>
      </c>
      <c r="D678" s="15" t="str">
        <f>VLOOKUP(C678,MatrizClientes,2,0)</f>
        <v>Rio de Janeiro</v>
      </c>
      <c r="E678" s="16" t="str">
        <f>VLOOKUP(C678,MatrizClientes,3,0)</f>
        <v>RJ</v>
      </c>
    </row>
    <row r="679" spans="2:5" x14ac:dyDescent="0.2">
      <c r="B679" s="14">
        <v>2048895</v>
      </c>
      <c r="C679" s="4" t="s">
        <v>99</v>
      </c>
      <c r="D679" s="15" t="str">
        <f>VLOOKUP(C679,MatrizClientes,2,0)</f>
        <v>Rio de Janeiro</v>
      </c>
      <c r="E679" s="16" t="str">
        <f>VLOOKUP(C679,MatrizClientes,3,0)</f>
        <v>RJ</v>
      </c>
    </row>
    <row r="680" spans="2:5" x14ac:dyDescent="0.2">
      <c r="B680" s="14">
        <v>2048897</v>
      </c>
      <c r="C680" s="4" t="s">
        <v>121</v>
      </c>
      <c r="D680" s="15" t="str">
        <f>VLOOKUP(C680,MatrizClientes,2,0)</f>
        <v>Curitiba</v>
      </c>
      <c r="E680" s="16" t="str">
        <f>VLOOKUP(C680,MatrizClientes,3,0)</f>
        <v>PR</v>
      </c>
    </row>
    <row r="681" spans="2:5" x14ac:dyDescent="0.2">
      <c r="B681" s="14">
        <v>2048899</v>
      </c>
      <c r="C681" s="4" t="s">
        <v>112</v>
      </c>
      <c r="D681" s="15" t="str">
        <f>VLOOKUP(C681,MatrizClientes,2,0)</f>
        <v>Belo Horizonte</v>
      </c>
      <c r="E681" s="16" t="str">
        <f>VLOOKUP(C681,MatrizClientes,3,0)</f>
        <v>MG</v>
      </c>
    </row>
    <row r="682" spans="2:5" x14ac:dyDescent="0.2">
      <c r="B682" s="14">
        <v>2048901</v>
      </c>
      <c r="C682" s="4" t="s">
        <v>116</v>
      </c>
      <c r="D682" s="15" t="str">
        <f>VLOOKUP(C682,MatrizClientes,2,0)</f>
        <v>Campinas</v>
      </c>
      <c r="E682" s="16" t="str">
        <f>VLOOKUP(C682,MatrizClientes,3,0)</f>
        <v>SP</v>
      </c>
    </row>
    <row r="683" spans="2:5" x14ac:dyDescent="0.2">
      <c r="B683" s="14">
        <v>2048903</v>
      </c>
      <c r="C683" s="4" t="s">
        <v>115</v>
      </c>
      <c r="D683" s="15" t="str">
        <f>VLOOKUP(C683,MatrizClientes,2,0)</f>
        <v>Fortaleza</v>
      </c>
      <c r="E683" s="16" t="str">
        <f>VLOOKUP(C683,MatrizClientes,3,0)</f>
        <v>CE</v>
      </c>
    </row>
    <row r="684" spans="2:5" x14ac:dyDescent="0.2">
      <c r="B684" s="14">
        <v>2048905</v>
      </c>
      <c r="C684" s="4" t="s">
        <v>116</v>
      </c>
      <c r="D684" s="15" t="str">
        <f>VLOOKUP(C684,MatrizClientes,2,0)</f>
        <v>Campinas</v>
      </c>
      <c r="E684" s="16" t="str">
        <f>VLOOKUP(C684,MatrizClientes,3,0)</f>
        <v>SP</v>
      </c>
    </row>
    <row r="685" spans="2:5" x14ac:dyDescent="0.2">
      <c r="B685" s="14">
        <v>2048907</v>
      </c>
      <c r="C685" s="4" t="s">
        <v>119</v>
      </c>
      <c r="D685" s="15" t="str">
        <f>VLOOKUP(C685,MatrizClientes,2,0)</f>
        <v>Rio de Janeiro</v>
      </c>
      <c r="E685" s="16" t="str">
        <f>VLOOKUP(C685,MatrizClientes,3,0)</f>
        <v>RJ</v>
      </c>
    </row>
    <row r="686" spans="2:5" x14ac:dyDescent="0.2">
      <c r="B686" s="14">
        <v>2048909</v>
      </c>
      <c r="C686" s="4" t="s">
        <v>121</v>
      </c>
      <c r="D686" s="15" t="str">
        <f>VLOOKUP(C686,MatrizClientes,2,0)</f>
        <v>Curitiba</v>
      </c>
      <c r="E686" s="16" t="str">
        <f>VLOOKUP(C686,MatrizClientes,3,0)</f>
        <v>PR</v>
      </c>
    </row>
    <row r="687" spans="2:5" x14ac:dyDescent="0.2">
      <c r="B687" s="14">
        <v>2048911</v>
      </c>
      <c r="C687" s="4" t="s">
        <v>108</v>
      </c>
      <c r="D687" s="15" t="str">
        <f>VLOOKUP(C687,MatrizClientes,2,0)</f>
        <v>São Paulo</v>
      </c>
      <c r="E687" s="16" t="str">
        <f>VLOOKUP(C687,MatrizClientes,3,0)</f>
        <v>SP</v>
      </c>
    </row>
    <row r="688" spans="2:5" x14ac:dyDescent="0.2">
      <c r="B688" s="14">
        <v>2048913</v>
      </c>
      <c r="C688" s="4" t="s">
        <v>111</v>
      </c>
      <c r="D688" s="15" t="str">
        <f>VLOOKUP(C688,MatrizClientes,2,0)</f>
        <v>Rio de Janeiro</v>
      </c>
      <c r="E688" s="16" t="str">
        <f>VLOOKUP(C688,MatrizClientes,3,0)</f>
        <v>RJ</v>
      </c>
    </row>
    <row r="689" spans="2:5" x14ac:dyDescent="0.2">
      <c r="B689" s="14">
        <v>2048915</v>
      </c>
      <c r="C689" s="4" t="s">
        <v>99</v>
      </c>
      <c r="D689" s="15" t="str">
        <f>VLOOKUP(C689,MatrizClientes,2,0)</f>
        <v>Rio de Janeiro</v>
      </c>
      <c r="E689" s="16" t="str">
        <f>VLOOKUP(C689,MatrizClientes,3,0)</f>
        <v>RJ</v>
      </c>
    </row>
    <row r="690" spans="2:5" x14ac:dyDescent="0.2">
      <c r="B690" s="14">
        <v>2048917</v>
      </c>
      <c r="C690" s="4" t="s">
        <v>119</v>
      </c>
      <c r="D690" s="15" t="str">
        <f>VLOOKUP(C690,MatrizClientes,2,0)</f>
        <v>Rio de Janeiro</v>
      </c>
      <c r="E690" s="16" t="str">
        <f>VLOOKUP(C690,MatrizClientes,3,0)</f>
        <v>RJ</v>
      </c>
    </row>
    <row r="691" spans="2:5" x14ac:dyDescent="0.2">
      <c r="B691" s="14">
        <v>2048919</v>
      </c>
      <c r="C691" s="4" t="s">
        <v>116</v>
      </c>
      <c r="D691" s="15" t="str">
        <f>VLOOKUP(C691,MatrizClientes,2,0)</f>
        <v>Campinas</v>
      </c>
      <c r="E691" s="16" t="str">
        <f>VLOOKUP(C691,MatrizClientes,3,0)</f>
        <v>SP</v>
      </c>
    </row>
    <row r="692" spans="2:5" x14ac:dyDescent="0.2">
      <c r="B692" s="14">
        <v>2048921</v>
      </c>
      <c r="C692" s="4" t="s">
        <v>108</v>
      </c>
      <c r="D692" s="15" t="str">
        <f>VLOOKUP(C692,MatrizClientes,2,0)</f>
        <v>São Paulo</v>
      </c>
      <c r="E692" s="16" t="str">
        <f>VLOOKUP(C692,MatrizClientes,3,0)</f>
        <v>SP</v>
      </c>
    </row>
    <row r="693" spans="2:5" x14ac:dyDescent="0.2">
      <c r="B693" s="14">
        <v>2048923</v>
      </c>
      <c r="C693" s="4" t="s">
        <v>127</v>
      </c>
      <c r="D693" s="15" t="str">
        <f>VLOOKUP(C693,MatrizClientes,2,0)</f>
        <v>Campinas</v>
      </c>
      <c r="E693" s="16" t="str">
        <f>VLOOKUP(C693,MatrizClientes,3,0)</f>
        <v>SP</v>
      </c>
    </row>
    <row r="694" spans="2:5" x14ac:dyDescent="0.2">
      <c r="B694" s="14">
        <v>2048925</v>
      </c>
      <c r="C694" s="4" t="s">
        <v>116</v>
      </c>
      <c r="D694" s="15" t="str">
        <f>VLOOKUP(C694,MatrizClientes,2,0)</f>
        <v>Campinas</v>
      </c>
      <c r="E694" s="16" t="str">
        <f>VLOOKUP(C694,MatrizClientes,3,0)</f>
        <v>SP</v>
      </c>
    </row>
    <row r="695" spans="2:5" x14ac:dyDescent="0.2">
      <c r="B695" s="14">
        <v>2048927</v>
      </c>
      <c r="C695" s="4" t="s">
        <v>96</v>
      </c>
      <c r="D695" s="15" t="str">
        <f>VLOOKUP(C695,MatrizClientes,2,0)</f>
        <v>Brasília</v>
      </c>
      <c r="E695" s="16" t="str">
        <f>VLOOKUP(C695,MatrizClientes,3,0)</f>
        <v>DF</v>
      </c>
    </row>
    <row r="696" spans="2:5" x14ac:dyDescent="0.2">
      <c r="B696" s="14">
        <v>2048929</v>
      </c>
      <c r="C696" s="4" t="s">
        <v>110</v>
      </c>
      <c r="D696" s="15" t="str">
        <f>VLOOKUP(C696,MatrizClientes,2,0)</f>
        <v>Florianópolis</v>
      </c>
      <c r="E696" s="16" t="str">
        <f>VLOOKUP(C696,MatrizClientes,3,0)</f>
        <v>SC</v>
      </c>
    </row>
    <row r="697" spans="2:5" x14ac:dyDescent="0.2">
      <c r="B697" s="14">
        <v>2048931</v>
      </c>
      <c r="C697" s="4" t="s">
        <v>112</v>
      </c>
      <c r="D697" s="15" t="str">
        <f>VLOOKUP(C697,MatrizClientes,2,0)</f>
        <v>Belo Horizonte</v>
      </c>
      <c r="E697" s="16" t="str">
        <f>VLOOKUP(C697,MatrizClientes,3,0)</f>
        <v>MG</v>
      </c>
    </row>
    <row r="698" spans="2:5" x14ac:dyDescent="0.2">
      <c r="B698" s="14">
        <v>2048933</v>
      </c>
      <c r="C698" s="4" t="s">
        <v>96</v>
      </c>
      <c r="D698" s="15" t="str">
        <f>VLOOKUP(C698,MatrizClientes,2,0)</f>
        <v>Brasília</v>
      </c>
      <c r="E698" s="16" t="str">
        <f>VLOOKUP(C698,MatrizClientes,3,0)</f>
        <v>DF</v>
      </c>
    </row>
    <row r="699" spans="2:5" x14ac:dyDescent="0.2">
      <c r="B699" s="14">
        <v>2048935</v>
      </c>
      <c r="C699" s="4" t="s">
        <v>95</v>
      </c>
      <c r="D699" s="15" t="str">
        <f>VLOOKUP(C699,MatrizClientes,2,0)</f>
        <v>Belo Horizonte</v>
      </c>
      <c r="E699" s="16" t="str">
        <f>VLOOKUP(C699,MatrizClientes,3,0)</f>
        <v>MG</v>
      </c>
    </row>
    <row r="700" spans="2:5" x14ac:dyDescent="0.2">
      <c r="B700" s="14">
        <v>2048937</v>
      </c>
      <c r="C700" s="4" t="s">
        <v>108</v>
      </c>
      <c r="D700" s="15" t="str">
        <f>VLOOKUP(C700,MatrizClientes,2,0)</f>
        <v>São Paulo</v>
      </c>
      <c r="E700" s="16" t="str">
        <f>VLOOKUP(C700,MatrizClientes,3,0)</f>
        <v>SP</v>
      </c>
    </row>
    <row r="701" spans="2:5" x14ac:dyDescent="0.2">
      <c r="B701" s="14">
        <v>2048939</v>
      </c>
      <c r="C701" s="4" t="s">
        <v>141</v>
      </c>
      <c r="D701" s="15" t="str">
        <f>VLOOKUP(C701,MatrizClientes,2,0)</f>
        <v>Brasília</v>
      </c>
      <c r="E701" s="16" t="str">
        <f>VLOOKUP(C701,MatrizClientes,3,0)</f>
        <v>DF</v>
      </c>
    </row>
    <row r="702" spans="2:5" x14ac:dyDescent="0.2">
      <c r="B702" s="14">
        <v>2048941</v>
      </c>
      <c r="C702" s="4" t="s">
        <v>108</v>
      </c>
      <c r="D702" s="15" t="str">
        <f>VLOOKUP(C702,MatrizClientes,2,0)</f>
        <v>São Paulo</v>
      </c>
      <c r="E702" s="16" t="str">
        <f>VLOOKUP(C702,MatrizClientes,3,0)</f>
        <v>SP</v>
      </c>
    </row>
    <row r="703" spans="2:5" x14ac:dyDescent="0.2">
      <c r="B703" s="14">
        <v>2048943</v>
      </c>
      <c r="C703" s="4" t="s">
        <v>100</v>
      </c>
      <c r="D703" s="15" t="str">
        <f>VLOOKUP(C703,MatrizClientes,2,0)</f>
        <v>Fortaleza</v>
      </c>
      <c r="E703" s="16" t="str">
        <f>VLOOKUP(C703,MatrizClientes,3,0)</f>
        <v>CE</v>
      </c>
    </row>
    <row r="704" spans="2:5" x14ac:dyDescent="0.2">
      <c r="B704" s="14">
        <v>2048945</v>
      </c>
      <c r="C704" s="4" t="s">
        <v>112</v>
      </c>
      <c r="D704" s="15" t="str">
        <f>VLOOKUP(C704,MatrizClientes,2,0)</f>
        <v>Belo Horizonte</v>
      </c>
      <c r="E704" s="16" t="str">
        <f>VLOOKUP(C704,MatrizClientes,3,0)</f>
        <v>MG</v>
      </c>
    </row>
    <row r="705" spans="2:5" x14ac:dyDescent="0.2">
      <c r="B705" s="14">
        <v>2048947</v>
      </c>
      <c r="C705" s="4" t="s">
        <v>100</v>
      </c>
      <c r="D705" s="15" t="str">
        <f>VLOOKUP(C705,MatrizClientes,2,0)</f>
        <v>Fortaleza</v>
      </c>
      <c r="E705" s="16" t="str">
        <f>VLOOKUP(C705,MatrizClientes,3,0)</f>
        <v>CE</v>
      </c>
    </row>
    <row r="706" spans="2:5" x14ac:dyDescent="0.2">
      <c r="B706" s="14">
        <v>2048949</v>
      </c>
      <c r="C706" s="4" t="s">
        <v>134</v>
      </c>
      <c r="D706" s="15" t="str">
        <f>VLOOKUP(C706,MatrizClientes,2,0)</f>
        <v>Curitiba</v>
      </c>
      <c r="E706" s="16" t="str">
        <f>VLOOKUP(C706,MatrizClientes,3,0)</f>
        <v>PR</v>
      </c>
    </row>
    <row r="707" spans="2:5" x14ac:dyDescent="0.2">
      <c r="B707" s="14">
        <v>2048951</v>
      </c>
      <c r="C707" s="4" t="s">
        <v>121</v>
      </c>
      <c r="D707" s="15" t="str">
        <f>VLOOKUP(C707,MatrizClientes,2,0)</f>
        <v>Curitiba</v>
      </c>
      <c r="E707" s="16" t="str">
        <f>VLOOKUP(C707,MatrizClientes,3,0)</f>
        <v>PR</v>
      </c>
    </row>
    <row r="708" spans="2:5" x14ac:dyDescent="0.2">
      <c r="B708" s="14">
        <v>2048953</v>
      </c>
      <c r="C708" s="4" t="s">
        <v>104</v>
      </c>
      <c r="D708" s="15" t="str">
        <f>VLOOKUP(C708,MatrizClientes,2,0)</f>
        <v>Florianópolis</v>
      </c>
      <c r="E708" s="16" t="str">
        <f>VLOOKUP(C708,MatrizClientes,3,0)</f>
        <v>SC</v>
      </c>
    </row>
    <row r="709" spans="2:5" x14ac:dyDescent="0.2">
      <c r="B709" s="14">
        <v>2048955</v>
      </c>
      <c r="C709" s="4" t="s">
        <v>152</v>
      </c>
      <c r="D709" s="15" t="str">
        <f>VLOOKUP(C709,MatrizClientes,2,0)</f>
        <v>Porto Alegre</v>
      </c>
      <c r="E709" s="16" t="str">
        <f>VLOOKUP(C709,MatrizClientes,3,0)</f>
        <v>RS</v>
      </c>
    </row>
    <row r="710" spans="2:5" x14ac:dyDescent="0.2">
      <c r="B710" s="14">
        <v>2048957</v>
      </c>
      <c r="C710" s="4" t="s">
        <v>119</v>
      </c>
      <c r="D710" s="15" t="str">
        <f>VLOOKUP(C710,MatrizClientes,2,0)</f>
        <v>Rio de Janeiro</v>
      </c>
      <c r="E710" s="16" t="str">
        <f>VLOOKUP(C710,MatrizClientes,3,0)</f>
        <v>RJ</v>
      </c>
    </row>
    <row r="711" spans="2:5" x14ac:dyDescent="0.2">
      <c r="B711" s="14">
        <v>2048959</v>
      </c>
      <c r="C711" s="4" t="s">
        <v>149</v>
      </c>
      <c r="D711" s="15" t="str">
        <f>VLOOKUP(C711,MatrizClientes,2,0)</f>
        <v>São Paulo</v>
      </c>
      <c r="E711" s="16" t="str">
        <f>VLOOKUP(C711,MatrizClientes,3,0)</f>
        <v>SP</v>
      </c>
    </row>
    <row r="712" spans="2:5" x14ac:dyDescent="0.2">
      <c r="B712" s="14">
        <v>2048961</v>
      </c>
      <c r="C712" s="4" t="s">
        <v>100</v>
      </c>
      <c r="D712" s="15" t="str">
        <f>VLOOKUP(C712,MatrizClientes,2,0)</f>
        <v>Fortaleza</v>
      </c>
      <c r="E712" s="16" t="str">
        <f>VLOOKUP(C712,MatrizClientes,3,0)</f>
        <v>CE</v>
      </c>
    </row>
    <row r="713" spans="2:5" x14ac:dyDescent="0.2">
      <c r="B713" s="14">
        <v>2048963</v>
      </c>
      <c r="C713" s="4" t="s">
        <v>95</v>
      </c>
      <c r="D713" s="15" t="str">
        <f>VLOOKUP(C713,MatrizClientes,2,0)</f>
        <v>Belo Horizonte</v>
      </c>
      <c r="E713" s="16" t="str">
        <f>VLOOKUP(C713,MatrizClientes,3,0)</f>
        <v>MG</v>
      </c>
    </row>
    <row r="714" spans="2:5" x14ac:dyDescent="0.2">
      <c r="B714" s="14">
        <v>2048965</v>
      </c>
      <c r="C714" s="4" t="s">
        <v>137</v>
      </c>
      <c r="D714" s="15" t="str">
        <f>VLOOKUP(C714,MatrizClientes,2,0)</f>
        <v>Porto Alegre</v>
      </c>
      <c r="E714" s="16" t="str">
        <f>VLOOKUP(C714,MatrizClientes,3,0)</f>
        <v>RS</v>
      </c>
    </row>
    <row r="715" spans="2:5" x14ac:dyDescent="0.2">
      <c r="B715" s="14">
        <v>2048967</v>
      </c>
      <c r="C715" s="4" t="s">
        <v>103</v>
      </c>
      <c r="D715" s="15" t="str">
        <f>VLOOKUP(C715,MatrizClientes,2,0)</f>
        <v>Rio de Janeiro</v>
      </c>
      <c r="E715" s="16" t="str">
        <f>VLOOKUP(C715,MatrizClientes,3,0)</f>
        <v>RJ</v>
      </c>
    </row>
    <row r="716" spans="2:5" x14ac:dyDescent="0.2">
      <c r="B716" s="14">
        <v>2048969</v>
      </c>
      <c r="C716" s="4" t="s">
        <v>108</v>
      </c>
      <c r="D716" s="15" t="str">
        <f>VLOOKUP(C716,MatrizClientes,2,0)</f>
        <v>São Paulo</v>
      </c>
      <c r="E716" s="16" t="str">
        <f>VLOOKUP(C716,MatrizClientes,3,0)</f>
        <v>SP</v>
      </c>
    </row>
    <row r="717" spans="2:5" x14ac:dyDescent="0.2">
      <c r="B717" s="14">
        <v>2048971</v>
      </c>
      <c r="C717" s="4" t="s">
        <v>110</v>
      </c>
      <c r="D717" s="15" t="str">
        <f>VLOOKUP(C717,MatrizClientes,2,0)</f>
        <v>Florianópolis</v>
      </c>
      <c r="E717" s="16" t="str">
        <f>VLOOKUP(C717,MatrizClientes,3,0)</f>
        <v>SC</v>
      </c>
    </row>
    <row r="718" spans="2:5" x14ac:dyDescent="0.2">
      <c r="B718" s="14">
        <v>2048973</v>
      </c>
      <c r="C718" s="4" t="s">
        <v>103</v>
      </c>
      <c r="D718" s="15" t="str">
        <f>VLOOKUP(C718,MatrizClientes,2,0)</f>
        <v>Rio de Janeiro</v>
      </c>
      <c r="E718" s="16" t="str">
        <f>VLOOKUP(C718,MatrizClientes,3,0)</f>
        <v>RJ</v>
      </c>
    </row>
    <row r="719" spans="2:5" x14ac:dyDescent="0.2">
      <c r="B719" s="14">
        <v>2048975</v>
      </c>
      <c r="C719" s="4" t="s">
        <v>104</v>
      </c>
      <c r="D719" s="15" t="str">
        <f>VLOOKUP(C719,MatrizClientes,2,0)</f>
        <v>Florianópolis</v>
      </c>
      <c r="E719" s="16" t="str">
        <f>VLOOKUP(C719,MatrizClientes,3,0)</f>
        <v>SC</v>
      </c>
    </row>
    <row r="720" spans="2:5" x14ac:dyDescent="0.2">
      <c r="B720" s="14">
        <v>2048977</v>
      </c>
      <c r="C720" s="4" t="s">
        <v>111</v>
      </c>
      <c r="D720" s="15" t="str">
        <f>VLOOKUP(C720,MatrizClientes,2,0)</f>
        <v>Rio de Janeiro</v>
      </c>
      <c r="E720" s="16" t="str">
        <f>VLOOKUP(C720,MatrizClientes,3,0)</f>
        <v>RJ</v>
      </c>
    </row>
    <row r="721" spans="2:5" x14ac:dyDescent="0.2">
      <c r="B721" s="14">
        <v>2048979</v>
      </c>
      <c r="C721" s="4" t="s">
        <v>116</v>
      </c>
      <c r="D721" s="15" t="str">
        <f>VLOOKUP(C721,MatrizClientes,2,0)</f>
        <v>Campinas</v>
      </c>
      <c r="E721" s="16" t="str">
        <f>VLOOKUP(C721,MatrizClientes,3,0)</f>
        <v>SP</v>
      </c>
    </row>
    <row r="722" spans="2:5" x14ac:dyDescent="0.2">
      <c r="B722" s="14">
        <v>2048981</v>
      </c>
      <c r="C722" s="4" t="s">
        <v>112</v>
      </c>
      <c r="D722" s="15" t="str">
        <f>VLOOKUP(C722,MatrizClientes,2,0)</f>
        <v>Belo Horizonte</v>
      </c>
      <c r="E722" s="16" t="str">
        <f>VLOOKUP(C722,MatrizClientes,3,0)</f>
        <v>MG</v>
      </c>
    </row>
    <row r="723" spans="2:5" x14ac:dyDescent="0.2">
      <c r="B723" s="14">
        <v>2048983</v>
      </c>
      <c r="C723" s="4" t="s">
        <v>112</v>
      </c>
      <c r="D723" s="15" t="str">
        <f>VLOOKUP(C723,MatrizClientes,2,0)</f>
        <v>Belo Horizonte</v>
      </c>
      <c r="E723" s="16" t="str">
        <f>VLOOKUP(C723,MatrizClientes,3,0)</f>
        <v>MG</v>
      </c>
    </row>
    <row r="724" spans="2:5" x14ac:dyDescent="0.2">
      <c r="B724" s="14">
        <v>2048985</v>
      </c>
      <c r="C724" s="4" t="s">
        <v>115</v>
      </c>
      <c r="D724" s="15" t="str">
        <f>VLOOKUP(C724,MatrizClientes,2,0)</f>
        <v>Fortaleza</v>
      </c>
      <c r="E724" s="16" t="str">
        <f>VLOOKUP(C724,MatrizClientes,3,0)</f>
        <v>CE</v>
      </c>
    </row>
    <row r="725" spans="2:5" x14ac:dyDescent="0.2">
      <c r="B725" s="14">
        <v>2048987</v>
      </c>
      <c r="C725" s="4" t="s">
        <v>99</v>
      </c>
      <c r="D725" s="15" t="str">
        <f>VLOOKUP(C725,MatrizClientes,2,0)</f>
        <v>Rio de Janeiro</v>
      </c>
      <c r="E725" s="16" t="str">
        <f>VLOOKUP(C725,MatrizClientes,3,0)</f>
        <v>RJ</v>
      </c>
    </row>
    <row r="726" spans="2:5" x14ac:dyDescent="0.2">
      <c r="B726" s="14">
        <v>2048989</v>
      </c>
      <c r="C726" s="4" t="s">
        <v>116</v>
      </c>
      <c r="D726" s="15" t="str">
        <f>VLOOKUP(C726,MatrizClientes,2,0)</f>
        <v>Campinas</v>
      </c>
      <c r="E726" s="16" t="str">
        <f>VLOOKUP(C726,MatrizClientes,3,0)</f>
        <v>SP</v>
      </c>
    </row>
    <row r="727" spans="2:5" x14ac:dyDescent="0.2">
      <c r="B727" s="14">
        <v>2048991</v>
      </c>
      <c r="C727" s="4" t="s">
        <v>119</v>
      </c>
      <c r="D727" s="15" t="str">
        <f>VLOOKUP(C727,MatrizClientes,2,0)</f>
        <v>Rio de Janeiro</v>
      </c>
      <c r="E727" s="16" t="str">
        <f>VLOOKUP(C727,MatrizClientes,3,0)</f>
        <v>RJ</v>
      </c>
    </row>
    <row r="728" spans="2:5" x14ac:dyDescent="0.2">
      <c r="B728" s="14">
        <v>2048993</v>
      </c>
      <c r="C728" s="4" t="s">
        <v>112</v>
      </c>
      <c r="D728" s="15" t="str">
        <f>VLOOKUP(C728,MatrizClientes,2,0)</f>
        <v>Belo Horizonte</v>
      </c>
      <c r="E728" s="16" t="str">
        <f>VLOOKUP(C728,MatrizClientes,3,0)</f>
        <v>MG</v>
      </c>
    </row>
    <row r="729" spans="2:5" x14ac:dyDescent="0.2">
      <c r="B729" s="14">
        <v>2048995</v>
      </c>
      <c r="C729" s="4" t="s">
        <v>119</v>
      </c>
      <c r="D729" s="15" t="str">
        <f>VLOOKUP(C729,MatrizClientes,2,0)</f>
        <v>Rio de Janeiro</v>
      </c>
      <c r="E729" s="16" t="str">
        <f>VLOOKUP(C729,MatrizClientes,3,0)</f>
        <v>RJ</v>
      </c>
    </row>
    <row r="730" spans="2:5" x14ac:dyDescent="0.2">
      <c r="B730" s="14">
        <v>2048997</v>
      </c>
      <c r="C730" s="4" t="s">
        <v>108</v>
      </c>
      <c r="D730" s="15" t="str">
        <f>VLOOKUP(C730,MatrizClientes,2,0)</f>
        <v>São Paulo</v>
      </c>
      <c r="E730" s="16" t="str">
        <f>VLOOKUP(C730,MatrizClientes,3,0)</f>
        <v>SP</v>
      </c>
    </row>
    <row r="731" spans="2:5" x14ac:dyDescent="0.2">
      <c r="B731" s="14">
        <v>2048999</v>
      </c>
      <c r="C731" s="4" t="s">
        <v>95</v>
      </c>
      <c r="D731" s="15" t="str">
        <f>VLOOKUP(C731,MatrizClientes,2,0)</f>
        <v>Belo Horizonte</v>
      </c>
      <c r="E731" s="16" t="str">
        <f>VLOOKUP(C731,MatrizClientes,3,0)</f>
        <v>MG</v>
      </c>
    </row>
    <row r="732" spans="2:5" x14ac:dyDescent="0.2">
      <c r="B732" s="14">
        <v>2049001</v>
      </c>
      <c r="C732" s="4" t="s">
        <v>110</v>
      </c>
      <c r="D732" s="15" t="str">
        <f>VLOOKUP(C732,MatrizClientes,2,0)</f>
        <v>Florianópolis</v>
      </c>
      <c r="E732" s="16" t="str">
        <f>VLOOKUP(C732,MatrizClientes,3,0)</f>
        <v>SC</v>
      </c>
    </row>
    <row r="733" spans="2:5" x14ac:dyDescent="0.2">
      <c r="B733" s="14">
        <v>2049003</v>
      </c>
      <c r="C733" s="4" t="s">
        <v>137</v>
      </c>
      <c r="D733" s="15" t="str">
        <f>VLOOKUP(C733,MatrizClientes,2,0)</f>
        <v>Porto Alegre</v>
      </c>
      <c r="E733" s="16" t="str">
        <f>VLOOKUP(C733,MatrizClientes,3,0)</f>
        <v>RS</v>
      </c>
    </row>
    <row r="734" spans="2:5" x14ac:dyDescent="0.2">
      <c r="B734" s="14">
        <v>2049005</v>
      </c>
      <c r="C734" s="4" t="s">
        <v>116</v>
      </c>
      <c r="D734" s="15" t="str">
        <f>VLOOKUP(C734,MatrizClientes,2,0)</f>
        <v>Campinas</v>
      </c>
      <c r="E734" s="16" t="str">
        <f>VLOOKUP(C734,MatrizClientes,3,0)</f>
        <v>SP</v>
      </c>
    </row>
    <row r="735" spans="2:5" x14ac:dyDescent="0.2">
      <c r="B735" s="14">
        <v>2049007</v>
      </c>
      <c r="C735" s="4" t="s">
        <v>119</v>
      </c>
      <c r="D735" s="15" t="str">
        <f>VLOOKUP(C735,MatrizClientes,2,0)</f>
        <v>Rio de Janeiro</v>
      </c>
      <c r="E735" s="16" t="str">
        <f>VLOOKUP(C735,MatrizClientes,3,0)</f>
        <v>RJ</v>
      </c>
    </row>
    <row r="736" spans="2:5" x14ac:dyDescent="0.2">
      <c r="B736" s="14">
        <v>2049009</v>
      </c>
      <c r="C736" s="4" t="s">
        <v>110</v>
      </c>
      <c r="D736" s="15" t="str">
        <f>VLOOKUP(C736,MatrizClientes,2,0)</f>
        <v>Florianópolis</v>
      </c>
      <c r="E736" s="16" t="str">
        <f>VLOOKUP(C736,MatrizClientes,3,0)</f>
        <v>SC</v>
      </c>
    </row>
    <row r="737" spans="2:5" x14ac:dyDescent="0.2">
      <c r="B737" s="14">
        <v>2049011</v>
      </c>
      <c r="C737" s="4" t="s">
        <v>110</v>
      </c>
      <c r="D737" s="15" t="str">
        <f>VLOOKUP(C737,MatrizClientes,2,0)</f>
        <v>Florianópolis</v>
      </c>
      <c r="E737" s="16" t="str">
        <f>VLOOKUP(C737,MatrizClientes,3,0)</f>
        <v>SC</v>
      </c>
    </row>
    <row r="738" spans="2:5" x14ac:dyDescent="0.2">
      <c r="B738" s="14">
        <v>2049013</v>
      </c>
      <c r="C738" s="4" t="s">
        <v>112</v>
      </c>
      <c r="D738" s="15" t="str">
        <f>VLOOKUP(C738,MatrizClientes,2,0)</f>
        <v>Belo Horizonte</v>
      </c>
      <c r="E738" s="16" t="str">
        <f>VLOOKUP(C738,MatrizClientes,3,0)</f>
        <v>MG</v>
      </c>
    </row>
    <row r="739" spans="2:5" x14ac:dyDescent="0.2">
      <c r="B739" s="14">
        <v>2049015</v>
      </c>
      <c r="C739" s="4" t="s">
        <v>104</v>
      </c>
      <c r="D739" s="15" t="str">
        <f>VLOOKUP(C739,MatrizClientes,2,0)</f>
        <v>Florianópolis</v>
      </c>
      <c r="E739" s="16" t="str">
        <f>VLOOKUP(C739,MatrizClientes,3,0)</f>
        <v>SC</v>
      </c>
    </row>
    <row r="740" spans="2:5" x14ac:dyDescent="0.2">
      <c r="B740" s="14">
        <v>2049017</v>
      </c>
      <c r="C740" s="4" t="s">
        <v>95</v>
      </c>
      <c r="D740" s="15" t="str">
        <f>VLOOKUP(C740,MatrizClientes,2,0)</f>
        <v>Belo Horizonte</v>
      </c>
      <c r="E740" s="16" t="str">
        <f>VLOOKUP(C740,MatrizClientes,3,0)</f>
        <v>MG</v>
      </c>
    </row>
    <row r="741" spans="2:5" x14ac:dyDescent="0.2">
      <c r="B741" s="14">
        <v>2049019</v>
      </c>
      <c r="C741" s="4" t="s">
        <v>95</v>
      </c>
      <c r="D741" s="15" t="str">
        <f>VLOOKUP(C741,MatrizClientes,2,0)</f>
        <v>Belo Horizonte</v>
      </c>
      <c r="E741" s="16" t="str">
        <f>VLOOKUP(C741,MatrizClientes,3,0)</f>
        <v>MG</v>
      </c>
    </row>
    <row r="742" spans="2:5" x14ac:dyDescent="0.2">
      <c r="B742" s="14">
        <v>2049021</v>
      </c>
      <c r="C742" s="4" t="s">
        <v>96</v>
      </c>
      <c r="D742" s="15" t="str">
        <f>VLOOKUP(C742,MatrizClientes,2,0)</f>
        <v>Brasília</v>
      </c>
      <c r="E742" s="16" t="str">
        <f>VLOOKUP(C742,MatrizClientes,3,0)</f>
        <v>DF</v>
      </c>
    </row>
    <row r="743" spans="2:5" x14ac:dyDescent="0.2">
      <c r="B743" s="14">
        <v>2049023</v>
      </c>
      <c r="C743" s="4" t="s">
        <v>99</v>
      </c>
      <c r="D743" s="15" t="str">
        <f>VLOOKUP(C743,MatrizClientes,2,0)</f>
        <v>Rio de Janeiro</v>
      </c>
      <c r="E743" s="16" t="str">
        <f>VLOOKUP(C743,MatrizClientes,3,0)</f>
        <v>RJ</v>
      </c>
    </row>
    <row r="744" spans="2:5" x14ac:dyDescent="0.2">
      <c r="B744" s="14">
        <v>2049025</v>
      </c>
      <c r="C744" s="4" t="s">
        <v>111</v>
      </c>
      <c r="D744" s="15" t="str">
        <f>VLOOKUP(C744,MatrizClientes,2,0)</f>
        <v>Rio de Janeiro</v>
      </c>
      <c r="E744" s="16" t="str">
        <f>VLOOKUP(C744,MatrizClientes,3,0)</f>
        <v>RJ</v>
      </c>
    </row>
    <row r="745" spans="2:5" x14ac:dyDescent="0.2">
      <c r="B745" s="14">
        <v>2049027</v>
      </c>
      <c r="C745" s="4" t="s">
        <v>100</v>
      </c>
      <c r="D745" s="15" t="str">
        <f>VLOOKUP(C745,MatrizClientes,2,0)</f>
        <v>Fortaleza</v>
      </c>
      <c r="E745" s="16" t="str">
        <f>VLOOKUP(C745,MatrizClientes,3,0)</f>
        <v>CE</v>
      </c>
    </row>
    <row r="746" spans="2:5" x14ac:dyDescent="0.2">
      <c r="B746" s="14">
        <v>2049029</v>
      </c>
      <c r="C746" s="4" t="s">
        <v>110</v>
      </c>
      <c r="D746" s="15" t="str">
        <f>VLOOKUP(C746,MatrizClientes,2,0)</f>
        <v>Florianópolis</v>
      </c>
      <c r="E746" s="16" t="str">
        <f>VLOOKUP(C746,MatrizClientes,3,0)</f>
        <v>SC</v>
      </c>
    </row>
    <row r="747" spans="2:5" x14ac:dyDescent="0.2">
      <c r="B747" s="14">
        <v>2049031</v>
      </c>
      <c r="C747" s="4" t="s">
        <v>112</v>
      </c>
      <c r="D747" s="15" t="str">
        <f>VLOOKUP(C747,MatrizClientes,2,0)</f>
        <v>Belo Horizonte</v>
      </c>
      <c r="E747" s="16" t="str">
        <f>VLOOKUP(C747,MatrizClientes,3,0)</f>
        <v>MG</v>
      </c>
    </row>
    <row r="748" spans="2:5" x14ac:dyDescent="0.2">
      <c r="B748" s="14">
        <v>2049033</v>
      </c>
      <c r="C748" s="4" t="s">
        <v>99</v>
      </c>
      <c r="D748" s="15" t="str">
        <f>VLOOKUP(C748,MatrizClientes,2,0)</f>
        <v>Rio de Janeiro</v>
      </c>
      <c r="E748" s="16" t="str">
        <f>VLOOKUP(C748,MatrizClientes,3,0)</f>
        <v>RJ</v>
      </c>
    </row>
    <row r="749" spans="2:5" x14ac:dyDescent="0.2">
      <c r="B749" s="14">
        <v>2049035</v>
      </c>
      <c r="C749" s="4" t="s">
        <v>99</v>
      </c>
      <c r="D749" s="15" t="str">
        <f>VLOOKUP(C749,MatrizClientes,2,0)</f>
        <v>Rio de Janeiro</v>
      </c>
      <c r="E749" s="16" t="str">
        <f>VLOOKUP(C749,MatrizClientes,3,0)</f>
        <v>RJ</v>
      </c>
    </row>
    <row r="750" spans="2:5" x14ac:dyDescent="0.2">
      <c r="B750" s="14">
        <v>2049037</v>
      </c>
      <c r="C750" s="4" t="s">
        <v>115</v>
      </c>
      <c r="D750" s="15" t="str">
        <f>VLOOKUP(C750,MatrizClientes,2,0)</f>
        <v>Fortaleza</v>
      </c>
      <c r="E750" s="16" t="str">
        <f>VLOOKUP(C750,MatrizClientes,3,0)</f>
        <v>CE</v>
      </c>
    </row>
    <row r="751" spans="2:5" x14ac:dyDescent="0.2">
      <c r="B751" s="14">
        <v>2049039</v>
      </c>
      <c r="C751" s="4" t="s">
        <v>119</v>
      </c>
      <c r="D751" s="15" t="str">
        <f>VLOOKUP(C751,MatrizClientes,2,0)</f>
        <v>Rio de Janeiro</v>
      </c>
      <c r="E751" s="16" t="str">
        <f>VLOOKUP(C751,MatrizClientes,3,0)</f>
        <v>RJ</v>
      </c>
    </row>
    <row r="752" spans="2:5" x14ac:dyDescent="0.2">
      <c r="B752" s="14">
        <v>2049041</v>
      </c>
      <c r="C752" s="4" t="s">
        <v>111</v>
      </c>
      <c r="D752" s="15" t="str">
        <f>VLOOKUP(C752,MatrizClientes,2,0)</f>
        <v>Rio de Janeiro</v>
      </c>
      <c r="E752" s="16" t="str">
        <f>VLOOKUP(C752,MatrizClientes,3,0)</f>
        <v>RJ</v>
      </c>
    </row>
    <row r="753" spans="2:5" x14ac:dyDescent="0.2">
      <c r="B753" s="14">
        <v>2049043</v>
      </c>
      <c r="C753" s="4" t="s">
        <v>99</v>
      </c>
      <c r="D753" s="15" t="str">
        <f>VLOOKUP(C753,MatrizClientes,2,0)</f>
        <v>Rio de Janeiro</v>
      </c>
      <c r="E753" s="16" t="str">
        <f>VLOOKUP(C753,MatrizClientes,3,0)</f>
        <v>RJ</v>
      </c>
    </row>
    <row r="754" spans="2:5" x14ac:dyDescent="0.2">
      <c r="B754" s="14">
        <v>2049045</v>
      </c>
      <c r="C754" s="4" t="s">
        <v>103</v>
      </c>
      <c r="D754" s="15" t="str">
        <f>VLOOKUP(C754,MatrizClientes,2,0)</f>
        <v>Rio de Janeiro</v>
      </c>
      <c r="E754" s="16" t="str">
        <f>VLOOKUP(C754,MatrizClientes,3,0)</f>
        <v>RJ</v>
      </c>
    </row>
    <row r="755" spans="2:5" x14ac:dyDescent="0.2">
      <c r="B755" s="14">
        <v>2049047</v>
      </c>
      <c r="C755" s="4" t="s">
        <v>111</v>
      </c>
      <c r="D755" s="15" t="str">
        <f>VLOOKUP(C755,MatrizClientes,2,0)</f>
        <v>Rio de Janeiro</v>
      </c>
      <c r="E755" s="16" t="str">
        <f>VLOOKUP(C755,MatrizClientes,3,0)</f>
        <v>RJ</v>
      </c>
    </row>
    <row r="756" spans="2:5" x14ac:dyDescent="0.2">
      <c r="B756" s="14">
        <v>2049049</v>
      </c>
      <c r="C756" s="4" t="s">
        <v>121</v>
      </c>
      <c r="D756" s="15" t="str">
        <f>VLOOKUP(C756,MatrizClientes,2,0)</f>
        <v>Curitiba</v>
      </c>
      <c r="E756" s="16" t="str">
        <f>VLOOKUP(C756,MatrizClientes,3,0)</f>
        <v>PR</v>
      </c>
    </row>
    <row r="757" spans="2:5" x14ac:dyDescent="0.2">
      <c r="B757" s="14">
        <v>2049051</v>
      </c>
      <c r="C757" s="4" t="s">
        <v>110</v>
      </c>
      <c r="D757" s="15" t="str">
        <f>VLOOKUP(C757,MatrizClientes,2,0)</f>
        <v>Florianópolis</v>
      </c>
      <c r="E757" s="16" t="str">
        <f>VLOOKUP(C757,MatrizClientes,3,0)</f>
        <v>SC</v>
      </c>
    </row>
    <row r="758" spans="2:5" x14ac:dyDescent="0.2">
      <c r="B758" s="14">
        <v>2049053</v>
      </c>
      <c r="C758" s="4" t="s">
        <v>120</v>
      </c>
      <c r="D758" s="15" t="str">
        <f>VLOOKUP(C758,MatrizClientes,2,0)</f>
        <v>Brasília</v>
      </c>
      <c r="E758" s="16" t="str">
        <f>VLOOKUP(C758,MatrizClientes,3,0)</f>
        <v>DF</v>
      </c>
    </row>
    <row r="759" spans="2:5" x14ac:dyDescent="0.2">
      <c r="B759" s="14">
        <v>2049055</v>
      </c>
      <c r="C759" s="4" t="s">
        <v>121</v>
      </c>
      <c r="D759" s="15" t="str">
        <f>VLOOKUP(C759,MatrizClientes,2,0)</f>
        <v>Curitiba</v>
      </c>
      <c r="E759" s="16" t="str">
        <f>VLOOKUP(C759,MatrizClientes,3,0)</f>
        <v>PR</v>
      </c>
    </row>
    <row r="760" spans="2:5" x14ac:dyDescent="0.2">
      <c r="B760" s="14">
        <v>2049057</v>
      </c>
      <c r="C760" s="4" t="s">
        <v>119</v>
      </c>
      <c r="D760" s="15" t="str">
        <f>VLOOKUP(C760,MatrizClientes,2,0)</f>
        <v>Rio de Janeiro</v>
      </c>
      <c r="E760" s="16" t="str">
        <f>VLOOKUP(C760,MatrizClientes,3,0)</f>
        <v>RJ</v>
      </c>
    </row>
    <row r="761" spans="2:5" x14ac:dyDescent="0.2">
      <c r="B761" s="14">
        <v>2049059</v>
      </c>
      <c r="C761" s="4" t="s">
        <v>141</v>
      </c>
      <c r="D761" s="15" t="str">
        <f>VLOOKUP(C761,MatrizClientes,2,0)</f>
        <v>Brasília</v>
      </c>
      <c r="E761" s="16" t="str">
        <f>VLOOKUP(C761,MatrizClientes,3,0)</f>
        <v>DF</v>
      </c>
    </row>
    <row r="762" spans="2:5" x14ac:dyDescent="0.2">
      <c r="B762" s="14">
        <v>2049061</v>
      </c>
      <c r="C762" s="4" t="s">
        <v>96</v>
      </c>
      <c r="D762" s="15" t="str">
        <f>VLOOKUP(C762,MatrizClientes,2,0)</f>
        <v>Brasília</v>
      </c>
      <c r="E762" s="16" t="str">
        <f>VLOOKUP(C762,MatrizClientes,3,0)</f>
        <v>DF</v>
      </c>
    </row>
    <row r="763" spans="2:5" x14ac:dyDescent="0.2">
      <c r="B763" s="14">
        <v>2049063</v>
      </c>
      <c r="C763" s="4" t="s">
        <v>153</v>
      </c>
      <c r="D763" s="15" t="str">
        <f>VLOOKUP(C763,MatrizClientes,2,0)</f>
        <v>Curitiba</v>
      </c>
      <c r="E763" s="16" t="str">
        <f>VLOOKUP(C763,MatrizClientes,3,0)</f>
        <v>PR</v>
      </c>
    </row>
    <row r="764" spans="2:5" x14ac:dyDescent="0.2">
      <c r="B764" s="14">
        <v>2049065</v>
      </c>
      <c r="C764" s="4" t="s">
        <v>122</v>
      </c>
      <c r="D764" s="15" t="str">
        <f>VLOOKUP(C764,MatrizClientes,2,0)</f>
        <v>Florianópolis</v>
      </c>
      <c r="E764" s="16" t="str">
        <f>VLOOKUP(C764,MatrizClientes,3,0)</f>
        <v>SC</v>
      </c>
    </row>
    <row r="765" spans="2:5" x14ac:dyDescent="0.2">
      <c r="B765" s="14">
        <v>2049067</v>
      </c>
      <c r="C765" s="4" t="s">
        <v>100</v>
      </c>
      <c r="D765" s="15" t="str">
        <f>VLOOKUP(C765,MatrizClientes,2,0)</f>
        <v>Fortaleza</v>
      </c>
      <c r="E765" s="16" t="str">
        <f>VLOOKUP(C765,MatrizClientes,3,0)</f>
        <v>CE</v>
      </c>
    </row>
    <row r="766" spans="2:5" x14ac:dyDescent="0.2">
      <c r="B766" s="14">
        <v>2049069</v>
      </c>
      <c r="C766" s="4" t="s">
        <v>115</v>
      </c>
      <c r="D766" s="15" t="str">
        <f>VLOOKUP(C766,MatrizClientes,2,0)</f>
        <v>Fortaleza</v>
      </c>
      <c r="E766" s="16" t="str">
        <f>VLOOKUP(C766,MatrizClientes,3,0)</f>
        <v>CE</v>
      </c>
    </row>
    <row r="767" spans="2:5" x14ac:dyDescent="0.2">
      <c r="B767" s="14">
        <v>2049071</v>
      </c>
      <c r="C767" s="4" t="s">
        <v>121</v>
      </c>
      <c r="D767" s="15" t="str">
        <f>VLOOKUP(C767,MatrizClientes,2,0)</f>
        <v>Curitiba</v>
      </c>
      <c r="E767" s="16" t="str">
        <f>VLOOKUP(C767,MatrizClientes,3,0)</f>
        <v>PR</v>
      </c>
    </row>
    <row r="768" spans="2:5" x14ac:dyDescent="0.2">
      <c r="B768" s="14">
        <v>2049073</v>
      </c>
      <c r="C768" s="4" t="s">
        <v>108</v>
      </c>
      <c r="D768" s="15" t="str">
        <f>VLOOKUP(C768,MatrizClientes,2,0)</f>
        <v>São Paulo</v>
      </c>
      <c r="E768" s="16" t="str">
        <f>VLOOKUP(C768,MatrizClientes,3,0)</f>
        <v>SP</v>
      </c>
    </row>
    <row r="769" spans="2:5" x14ac:dyDescent="0.2">
      <c r="B769" s="14">
        <v>2049075</v>
      </c>
      <c r="C769" s="4" t="s">
        <v>111</v>
      </c>
      <c r="D769" s="15" t="str">
        <f>VLOOKUP(C769,MatrizClientes,2,0)</f>
        <v>Rio de Janeiro</v>
      </c>
      <c r="E769" s="16" t="str">
        <f>VLOOKUP(C769,MatrizClientes,3,0)</f>
        <v>RJ</v>
      </c>
    </row>
    <row r="770" spans="2:5" x14ac:dyDescent="0.2">
      <c r="B770" s="14">
        <v>2049077</v>
      </c>
      <c r="C770" s="4" t="s">
        <v>99</v>
      </c>
      <c r="D770" s="15" t="str">
        <f>VLOOKUP(C770,MatrizClientes,2,0)</f>
        <v>Rio de Janeiro</v>
      </c>
      <c r="E770" s="16" t="str">
        <f>VLOOKUP(C770,MatrizClientes,3,0)</f>
        <v>RJ</v>
      </c>
    </row>
    <row r="771" spans="2:5" x14ac:dyDescent="0.2">
      <c r="B771" s="14">
        <v>2049079</v>
      </c>
      <c r="C771" s="4" t="s">
        <v>96</v>
      </c>
      <c r="D771" s="15" t="str">
        <f>VLOOKUP(C771,MatrizClientes,2,0)</f>
        <v>Brasília</v>
      </c>
      <c r="E771" s="16" t="str">
        <f>VLOOKUP(C771,MatrizClientes,3,0)</f>
        <v>DF</v>
      </c>
    </row>
    <row r="772" spans="2:5" x14ac:dyDescent="0.2">
      <c r="B772" s="14">
        <v>2049081</v>
      </c>
      <c r="C772" s="4" t="s">
        <v>118</v>
      </c>
      <c r="D772" s="15" t="str">
        <f>VLOOKUP(C772,MatrizClientes,2,0)</f>
        <v>Campinas</v>
      </c>
      <c r="E772" s="16" t="str">
        <f>VLOOKUP(C772,MatrizClientes,3,0)</f>
        <v>SP</v>
      </c>
    </row>
    <row r="773" spans="2:5" x14ac:dyDescent="0.2">
      <c r="B773" s="14">
        <v>2049083</v>
      </c>
      <c r="C773" s="4" t="s">
        <v>115</v>
      </c>
      <c r="D773" s="15" t="str">
        <f>VLOOKUP(C773,MatrizClientes,2,0)</f>
        <v>Fortaleza</v>
      </c>
      <c r="E773" s="16" t="str">
        <f>VLOOKUP(C773,MatrizClientes,3,0)</f>
        <v>CE</v>
      </c>
    </row>
    <row r="774" spans="2:5" x14ac:dyDescent="0.2">
      <c r="B774" s="14">
        <v>2049085</v>
      </c>
      <c r="C774" s="4" t="s">
        <v>112</v>
      </c>
      <c r="D774" s="15" t="str">
        <f>VLOOKUP(C774,MatrizClientes,2,0)</f>
        <v>Belo Horizonte</v>
      </c>
      <c r="E774" s="16" t="str">
        <f>VLOOKUP(C774,MatrizClientes,3,0)</f>
        <v>MG</v>
      </c>
    </row>
    <row r="775" spans="2:5" x14ac:dyDescent="0.2">
      <c r="B775" s="14">
        <v>2049087</v>
      </c>
      <c r="C775" s="4" t="s">
        <v>119</v>
      </c>
      <c r="D775" s="15" t="str">
        <f>VLOOKUP(C775,MatrizClientes,2,0)</f>
        <v>Rio de Janeiro</v>
      </c>
      <c r="E775" s="16" t="str">
        <f>VLOOKUP(C775,MatrizClientes,3,0)</f>
        <v>RJ</v>
      </c>
    </row>
    <row r="776" spans="2:5" x14ac:dyDescent="0.2">
      <c r="B776" s="14">
        <v>2049089</v>
      </c>
      <c r="C776" s="4" t="s">
        <v>118</v>
      </c>
      <c r="D776" s="15" t="str">
        <f>VLOOKUP(C776,MatrizClientes,2,0)</f>
        <v>Campinas</v>
      </c>
      <c r="E776" s="16" t="str">
        <f>VLOOKUP(C776,MatrizClientes,3,0)</f>
        <v>SP</v>
      </c>
    </row>
    <row r="777" spans="2:5" x14ac:dyDescent="0.2">
      <c r="B777" s="14">
        <v>2049091</v>
      </c>
      <c r="C777" s="4" t="s">
        <v>99</v>
      </c>
      <c r="D777" s="15" t="str">
        <f>VLOOKUP(C777,MatrizClientes,2,0)</f>
        <v>Rio de Janeiro</v>
      </c>
      <c r="E777" s="16" t="str">
        <f>VLOOKUP(C777,MatrizClientes,3,0)</f>
        <v>RJ</v>
      </c>
    </row>
    <row r="778" spans="2:5" x14ac:dyDescent="0.2">
      <c r="B778" s="14">
        <v>2049093</v>
      </c>
      <c r="C778" s="4" t="s">
        <v>110</v>
      </c>
      <c r="D778" s="15" t="str">
        <f>VLOOKUP(C778,MatrizClientes,2,0)</f>
        <v>Florianópolis</v>
      </c>
      <c r="E778" s="16" t="str">
        <f>VLOOKUP(C778,MatrizClientes,3,0)</f>
        <v>SC</v>
      </c>
    </row>
    <row r="779" spans="2:5" x14ac:dyDescent="0.2">
      <c r="B779" s="14">
        <v>2049095</v>
      </c>
      <c r="C779" s="4" t="s">
        <v>103</v>
      </c>
      <c r="D779" s="15" t="str">
        <f>VLOOKUP(C779,MatrizClientes,2,0)</f>
        <v>Rio de Janeiro</v>
      </c>
      <c r="E779" s="16" t="str">
        <f>VLOOKUP(C779,MatrizClientes,3,0)</f>
        <v>RJ</v>
      </c>
    </row>
    <row r="780" spans="2:5" x14ac:dyDescent="0.2">
      <c r="B780" s="14">
        <v>2049097</v>
      </c>
      <c r="C780" s="4" t="s">
        <v>95</v>
      </c>
      <c r="D780" s="15" t="str">
        <f>VLOOKUP(C780,MatrizClientes,2,0)</f>
        <v>Belo Horizonte</v>
      </c>
      <c r="E780" s="16" t="str">
        <f>VLOOKUP(C780,MatrizClientes,3,0)</f>
        <v>MG</v>
      </c>
    </row>
    <row r="781" spans="2:5" x14ac:dyDescent="0.2">
      <c r="B781" s="14">
        <v>2049099</v>
      </c>
      <c r="C781" s="4" t="s">
        <v>100</v>
      </c>
      <c r="D781" s="15" t="str">
        <f>VLOOKUP(C781,MatrizClientes,2,0)</f>
        <v>Fortaleza</v>
      </c>
      <c r="E781" s="16" t="str">
        <f>VLOOKUP(C781,MatrizClientes,3,0)</f>
        <v>CE</v>
      </c>
    </row>
    <row r="782" spans="2:5" x14ac:dyDescent="0.2">
      <c r="B782" s="14">
        <v>2049101</v>
      </c>
      <c r="C782" s="4" t="s">
        <v>112</v>
      </c>
      <c r="D782" s="15" t="str">
        <f>VLOOKUP(C782,MatrizClientes,2,0)</f>
        <v>Belo Horizonte</v>
      </c>
      <c r="E782" s="16" t="str">
        <f>VLOOKUP(C782,MatrizClientes,3,0)</f>
        <v>MG</v>
      </c>
    </row>
    <row r="783" spans="2:5" x14ac:dyDescent="0.2">
      <c r="B783" s="14">
        <v>2049103</v>
      </c>
      <c r="C783" s="4" t="s">
        <v>116</v>
      </c>
      <c r="D783" s="15" t="str">
        <f>VLOOKUP(C783,MatrizClientes,2,0)</f>
        <v>Campinas</v>
      </c>
      <c r="E783" s="16" t="str">
        <f>VLOOKUP(C783,MatrizClientes,3,0)</f>
        <v>SP</v>
      </c>
    </row>
    <row r="784" spans="2:5" x14ac:dyDescent="0.2">
      <c r="B784" s="14">
        <v>2049105</v>
      </c>
      <c r="C784" s="4" t="s">
        <v>121</v>
      </c>
      <c r="D784" s="15" t="str">
        <f>VLOOKUP(C784,MatrizClientes,2,0)</f>
        <v>Curitiba</v>
      </c>
      <c r="E784" s="16" t="str">
        <f>VLOOKUP(C784,MatrizClientes,3,0)</f>
        <v>PR</v>
      </c>
    </row>
    <row r="785" spans="2:5" x14ac:dyDescent="0.2">
      <c r="B785" s="14">
        <v>2049107</v>
      </c>
      <c r="C785" s="4" t="s">
        <v>100</v>
      </c>
      <c r="D785" s="15" t="str">
        <f>VLOOKUP(C785,MatrizClientes,2,0)</f>
        <v>Fortaleza</v>
      </c>
      <c r="E785" s="16" t="str">
        <f>VLOOKUP(C785,MatrizClientes,3,0)</f>
        <v>CE</v>
      </c>
    </row>
    <row r="786" spans="2:5" x14ac:dyDescent="0.2">
      <c r="B786" s="14">
        <v>2049109</v>
      </c>
      <c r="C786" s="4" t="s">
        <v>121</v>
      </c>
      <c r="D786" s="15" t="str">
        <f>VLOOKUP(C786,MatrizClientes,2,0)</f>
        <v>Curitiba</v>
      </c>
      <c r="E786" s="16" t="str">
        <f>VLOOKUP(C786,MatrizClientes,3,0)</f>
        <v>PR</v>
      </c>
    </row>
    <row r="787" spans="2:5" x14ac:dyDescent="0.2">
      <c r="B787" s="14">
        <v>2049111</v>
      </c>
      <c r="C787" s="4" t="s">
        <v>111</v>
      </c>
      <c r="D787" s="15" t="str">
        <f>VLOOKUP(C787,MatrizClientes,2,0)</f>
        <v>Rio de Janeiro</v>
      </c>
      <c r="E787" s="16" t="str">
        <f>VLOOKUP(C787,MatrizClientes,3,0)</f>
        <v>RJ</v>
      </c>
    </row>
    <row r="788" spans="2:5" x14ac:dyDescent="0.2">
      <c r="B788" s="14">
        <v>2049113</v>
      </c>
      <c r="C788" s="4" t="s">
        <v>110</v>
      </c>
      <c r="D788" s="15" t="str">
        <f>VLOOKUP(C788,MatrizClientes,2,0)</f>
        <v>Florianópolis</v>
      </c>
      <c r="E788" s="16" t="str">
        <f>VLOOKUP(C788,MatrizClientes,3,0)</f>
        <v>SC</v>
      </c>
    </row>
    <row r="789" spans="2:5" x14ac:dyDescent="0.2">
      <c r="B789" s="14">
        <v>2049115</v>
      </c>
      <c r="C789" s="4" t="s">
        <v>108</v>
      </c>
      <c r="D789" s="15" t="str">
        <f>VLOOKUP(C789,MatrizClientes,2,0)</f>
        <v>São Paulo</v>
      </c>
      <c r="E789" s="16" t="str">
        <f>VLOOKUP(C789,MatrizClientes,3,0)</f>
        <v>SP</v>
      </c>
    </row>
    <row r="790" spans="2:5" x14ac:dyDescent="0.2">
      <c r="B790" s="14">
        <v>2049117</v>
      </c>
      <c r="C790" s="4" t="s">
        <v>119</v>
      </c>
      <c r="D790" s="15" t="str">
        <f>VLOOKUP(C790,MatrizClientes,2,0)</f>
        <v>Rio de Janeiro</v>
      </c>
      <c r="E790" s="16" t="str">
        <f>VLOOKUP(C790,MatrizClientes,3,0)</f>
        <v>RJ</v>
      </c>
    </row>
    <row r="791" spans="2:5" x14ac:dyDescent="0.2">
      <c r="B791" s="14">
        <v>2049119</v>
      </c>
      <c r="C791" s="4" t="s">
        <v>152</v>
      </c>
      <c r="D791" s="15" t="str">
        <f>VLOOKUP(C791,MatrizClientes,2,0)</f>
        <v>Porto Alegre</v>
      </c>
      <c r="E791" s="16" t="str">
        <f>VLOOKUP(C791,MatrizClientes,3,0)</f>
        <v>RS</v>
      </c>
    </row>
    <row r="792" spans="2:5" x14ac:dyDescent="0.2">
      <c r="B792" s="14">
        <v>2049121</v>
      </c>
      <c r="C792" s="4" t="s">
        <v>121</v>
      </c>
      <c r="D792" s="15" t="str">
        <f>VLOOKUP(C792,MatrizClientes,2,0)</f>
        <v>Curitiba</v>
      </c>
      <c r="E792" s="16" t="str">
        <f>VLOOKUP(C792,MatrizClientes,3,0)</f>
        <v>PR</v>
      </c>
    </row>
    <row r="793" spans="2:5" x14ac:dyDescent="0.2">
      <c r="B793" s="14">
        <v>2049123</v>
      </c>
      <c r="C793" s="4" t="s">
        <v>100</v>
      </c>
      <c r="D793" s="15" t="str">
        <f>VLOOKUP(C793,MatrizClientes,2,0)</f>
        <v>Fortaleza</v>
      </c>
      <c r="E793" s="16" t="str">
        <f>VLOOKUP(C793,MatrizClientes,3,0)</f>
        <v>CE</v>
      </c>
    </row>
    <row r="794" spans="2:5" x14ac:dyDescent="0.2">
      <c r="B794" s="14">
        <v>2049125</v>
      </c>
      <c r="C794" s="4" t="s">
        <v>121</v>
      </c>
      <c r="D794" s="15" t="str">
        <f>VLOOKUP(C794,MatrizClientes,2,0)</f>
        <v>Curitiba</v>
      </c>
      <c r="E794" s="16" t="str">
        <f>VLOOKUP(C794,MatrizClientes,3,0)</f>
        <v>PR</v>
      </c>
    </row>
    <row r="795" spans="2:5" x14ac:dyDescent="0.2">
      <c r="B795" s="14">
        <v>2049127</v>
      </c>
      <c r="C795" s="4" t="s">
        <v>115</v>
      </c>
      <c r="D795" s="15" t="str">
        <f>VLOOKUP(C795,MatrizClientes,2,0)</f>
        <v>Fortaleza</v>
      </c>
      <c r="E795" s="16" t="str">
        <f>VLOOKUP(C795,MatrizClientes,3,0)</f>
        <v>CE</v>
      </c>
    </row>
    <row r="796" spans="2:5" x14ac:dyDescent="0.2">
      <c r="B796" s="14">
        <v>2049129</v>
      </c>
      <c r="C796" s="4" t="s">
        <v>115</v>
      </c>
      <c r="D796" s="15" t="str">
        <f>VLOOKUP(C796,MatrizClientes,2,0)</f>
        <v>Fortaleza</v>
      </c>
      <c r="E796" s="16" t="str">
        <f>VLOOKUP(C796,MatrizClientes,3,0)</f>
        <v>CE</v>
      </c>
    </row>
    <row r="797" spans="2:5" x14ac:dyDescent="0.2">
      <c r="B797" s="14">
        <v>2049131</v>
      </c>
      <c r="C797" s="4" t="s">
        <v>110</v>
      </c>
      <c r="D797" s="15" t="str">
        <f>VLOOKUP(C797,MatrizClientes,2,0)</f>
        <v>Florianópolis</v>
      </c>
      <c r="E797" s="16" t="str">
        <f>VLOOKUP(C797,MatrizClientes,3,0)</f>
        <v>SC</v>
      </c>
    </row>
    <row r="798" spans="2:5" x14ac:dyDescent="0.2">
      <c r="B798" s="14">
        <v>2049133</v>
      </c>
      <c r="C798" s="4" t="s">
        <v>108</v>
      </c>
      <c r="D798" s="15" t="str">
        <f>VLOOKUP(C798,MatrizClientes,2,0)</f>
        <v>São Paulo</v>
      </c>
      <c r="E798" s="16" t="str">
        <f>VLOOKUP(C798,MatrizClientes,3,0)</f>
        <v>SP</v>
      </c>
    </row>
    <row r="799" spans="2:5" x14ac:dyDescent="0.2">
      <c r="B799" s="14">
        <v>2049135</v>
      </c>
      <c r="C799" s="4" t="s">
        <v>139</v>
      </c>
      <c r="D799" s="15" t="str">
        <f>VLOOKUP(C799,MatrizClientes,2,0)</f>
        <v>Curitiba</v>
      </c>
      <c r="E799" s="16" t="str">
        <f>VLOOKUP(C799,MatrizClientes,3,0)</f>
        <v>PR</v>
      </c>
    </row>
    <row r="800" spans="2:5" x14ac:dyDescent="0.2">
      <c r="B800" s="14">
        <v>2049137</v>
      </c>
      <c r="C800" s="4" t="s">
        <v>111</v>
      </c>
      <c r="D800" s="15" t="str">
        <f>VLOOKUP(C800,MatrizClientes,2,0)</f>
        <v>Rio de Janeiro</v>
      </c>
      <c r="E800" s="16" t="str">
        <f>VLOOKUP(C800,MatrizClientes,3,0)</f>
        <v>RJ</v>
      </c>
    </row>
    <row r="801" spans="2:5" x14ac:dyDescent="0.2">
      <c r="B801" s="14">
        <v>2049139</v>
      </c>
      <c r="C801" s="4" t="s">
        <v>103</v>
      </c>
      <c r="D801" s="15" t="str">
        <f>VLOOKUP(C801,MatrizClientes,2,0)</f>
        <v>Rio de Janeiro</v>
      </c>
      <c r="E801" s="16" t="str">
        <f>VLOOKUP(C801,MatrizClientes,3,0)</f>
        <v>RJ</v>
      </c>
    </row>
    <row r="802" spans="2:5" x14ac:dyDescent="0.2">
      <c r="B802" s="14">
        <v>2049141</v>
      </c>
      <c r="C802" s="4" t="s">
        <v>103</v>
      </c>
      <c r="D802" s="15" t="str">
        <f>VLOOKUP(C802,MatrizClientes,2,0)</f>
        <v>Rio de Janeiro</v>
      </c>
      <c r="E802" s="16" t="str">
        <f>VLOOKUP(C802,MatrizClientes,3,0)</f>
        <v>RJ</v>
      </c>
    </row>
    <row r="803" spans="2:5" x14ac:dyDescent="0.2">
      <c r="B803" s="14">
        <v>2049143</v>
      </c>
      <c r="C803" s="4" t="s">
        <v>111</v>
      </c>
      <c r="D803" s="15" t="str">
        <f>VLOOKUP(C803,MatrizClientes,2,0)</f>
        <v>Rio de Janeiro</v>
      </c>
      <c r="E803" s="16" t="str">
        <f>VLOOKUP(C803,MatrizClientes,3,0)</f>
        <v>RJ</v>
      </c>
    </row>
    <row r="804" spans="2:5" x14ac:dyDescent="0.2">
      <c r="B804" s="14">
        <v>2049145</v>
      </c>
      <c r="C804" s="4" t="s">
        <v>95</v>
      </c>
      <c r="D804" s="15" t="str">
        <f>VLOOKUP(C804,MatrizClientes,2,0)</f>
        <v>Belo Horizonte</v>
      </c>
      <c r="E804" s="16" t="str">
        <f>VLOOKUP(C804,MatrizClientes,3,0)</f>
        <v>MG</v>
      </c>
    </row>
    <row r="805" spans="2:5" x14ac:dyDescent="0.2">
      <c r="B805" s="14">
        <v>2049147</v>
      </c>
      <c r="C805" s="4" t="s">
        <v>111</v>
      </c>
      <c r="D805" s="15" t="str">
        <f>VLOOKUP(C805,MatrizClientes,2,0)</f>
        <v>Rio de Janeiro</v>
      </c>
      <c r="E805" s="16" t="str">
        <f>VLOOKUP(C805,MatrizClientes,3,0)</f>
        <v>RJ</v>
      </c>
    </row>
    <row r="806" spans="2:5" x14ac:dyDescent="0.2">
      <c r="B806" s="14">
        <v>2049149</v>
      </c>
      <c r="C806" s="4" t="s">
        <v>104</v>
      </c>
      <c r="D806" s="15" t="str">
        <f>VLOOKUP(C806,MatrizClientes,2,0)</f>
        <v>Florianópolis</v>
      </c>
      <c r="E806" s="16" t="str">
        <f>VLOOKUP(C806,MatrizClientes,3,0)</f>
        <v>SC</v>
      </c>
    </row>
    <row r="807" spans="2:5" x14ac:dyDescent="0.2">
      <c r="B807" s="14">
        <v>2049151</v>
      </c>
      <c r="C807" s="4" t="s">
        <v>119</v>
      </c>
      <c r="D807" s="15" t="str">
        <f>VLOOKUP(C807,MatrizClientes,2,0)</f>
        <v>Rio de Janeiro</v>
      </c>
      <c r="E807" s="16" t="str">
        <f>VLOOKUP(C807,MatrizClientes,3,0)</f>
        <v>RJ</v>
      </c>
    </row>
    <row r="808" spans="2:5" x14ac:dyDescent="0.2">
      <c r="B808" s="14">
        <v>2049153</v>
      </c>
      <c r="C808" s="4" t="s">
        <v>100</v>
      </c>
      <c r="D808" s="15" t="str">
        <f>VLOOKUP(C808,MatrizClientes,2,0)</f>
        <v>Fortaleza</v>
      </c>
      <c r="E808" s="16" t="str">
        <f>VLOOKUP(C808,MatrizClientes,3,0)</f>
        <v>CE</v>
      </c>
    </row>
    <row r="809" spans="2:5" x14ac:dyDescent="0.2">
      <c r="B809" s="14">
        <v>2049155</v>
      </c>
      <c r="C809" s="4" t="s">
        <v>111</v>
      </c>
      <c r="D809" s="15" t="str">
        <f>VLOOKUP(C809,MatrizClientes,2,0)</f>
        <v>Rio de Janeiro</v>
      </c>
      <c r="E809" s="16" t="str">
        <f>VLOOKUP(C809,MatrizClientes,3,0)</f>
        <v>RJ</v>
      </c>
    </row>
    <row r="810" spans="2:5" x14ac:dyDescent="0.2">
      <c r="B810" s="14">
        <v>2049157</v>
      </c>
      <c r="C810" s="4" t="s">
        <v>121</v>
      </c>
      <c r="D810" s="15" t="str">
        <f>VLOOKUP(C810,MatrizClientes,2,0)</f>
        <v>Curitiba</v>
      </c>
      <c r="E810" s="16" t="str">
        <f>VLOOKUP(C810,MatrizClientes,3,0)</f>
        <v>PR</v>
      </c>
    </row>
    <row r="811" spans="2:5" x14ac:dyDescent="0.2">
      <c r="B811" s="14">
        <v>2049159</v>
      </c>
      <c r="C811" s="4" t="s">
        <v>104</v>
      </c>
      <c r="D811" s="15" t="str">
        <f>VLOOKUP(C811,MatrizClientes,2,0)</f>
        <v>Florianópolis</v>
      </c>
      <c r="E811" s="16" t="str">
        <f>VLOOKUP(C811,MatrizClientes,3,0)</f>
        <v>SC</v>
      </c>
    </row>
    <row r="812" spans="2:5" x14ac:dyDescent="0.2">
      <c r="B812" s="14">
        <v>2049161</v>
      </c>
      <c r="C812" s="4" t="s">
        <v>96</v>
      </c>
      <c r="D812" s="15" t="str">
        <f>VLOOKUP(C812,MatrizClientes,2,0)</f>
        <v>Brasília</v>
      </c>
      <c r="E812" s="16" t="str">
        <f>VLOOKUP(C812,MatrizClientes,3,0)</f>
        <v>DF</v>
      </c>
    </row>
    <row r="813" spans="2:5" x14ac:dyDescent="0.2">
      <c r="B813" s="14">
        <v>2049163</v>
      </c>
      <c r="C813" s="4" t="s">
        <v>96</v>
      </c>
      <c r="D813" s="15" t="str">
        <f>VLOOKUP(C813,MatrizClientes,2,0)</f>
        <v>Brasília</v>
      </c>
      <c r="E813" s="16" t="str">
        <f>VLOOKUP(C813,MatrizClientes,3,0)</f>
        <v>DF</v>
      </c>
    </row>
    <row r="814" spans="2:5" x14ac:dyDescent="0.2">
      <c r="B814" s="14">
        <v>2049165</v>
      </c>
      <c r="C814" s="4" t="s">
        <v>115</v>
      </c>
      <c r="D814" s="15" t="str">
        <f>VLOOKUP(C814,MatrizClientes,2,0)</f>
        <v>Fortaleza</v>
      </c>
      <c r="E814" s="16" t="str">
        <f>VLOOKUP(C814,MatrizClientes,3,0)</f>
        <v>CE</v>
      </c>
    </row>
    <row r="815" spans="2:5" x14ac:dyDescent="0.2">
      <c r="B815" s="14">
        <v>2049167</v>
      </c>
      <c r="C815" s="4" t="s">
        <v>103</v>
      </c>
      <c r="D815" s="15" t="str">
        <f>VLOOKUP(C815,MatrizClientes,2,0)</f>
        <v>Rio de Janeiro</v>
      </c>
      <c r="E815" s="16" t="str">
        <f>VLOOKUP(C815,MatrizClientes,3,0)</f>
        <v>RJ</v>
      </c>
    </row>
    <row r="816" spans="2:5" x14ac:dyDescent="0.2">
      <c r="B816" s="14">
        <v>2049169</v>
      </c>
      <c r="C816" s="4" t="s">
        <v>115</v>
      </c>
      <c r="D816" s="15" t="str">
        <f>VLOOKUP(C816,MatrizClientes,2,0)</f>
        <v>Fortaleza</v>
      </c>
      <c r="E816" s="16" t="str">
        <f>VLOOKUP(C816,MatrizClientes,3,0)</f>
        <v>CE</v>
      </c>
    </row>
    <row r="817" spans="2:5" x14ac:dyDescent="0.2">
      <c r="B817" s="14">
        <v>2049171</v>
      </c>
      <c r="C817" s="4" t="s">
        <v>132</v>
      </c>
      <c r="D817" s="15" t="str">
        <f>VLOOKUP(C817,MatrizClientes,2,0)</f>
        <v>São Paulo</v>
      </c>
      <c r="E817" s="16" t="str">
        <f>VLOOKUP(C817,MatrizClientes,3,0)</f>
        <v>SP</v>
      </c>
    </row>
    <row r="818" spans="2:5" x14ac:dyDescent="0.2">
      <c r="B818" s="14">
        <v>2049173</v>
      </c>
      <c r="C818" s="4" t="s">
        <v>108</v>
      </c>
      <c r="D818" s="15" t="str">
        <f>VLOOKUP(C818,MatrizClientes,2,0)</f>
        <v>São Paulo</v>
      </c>
      <c r="E818" s="16" t="str">
        <f>VLOOKUP(C818,MatrizClientes,3,0)</f>
        <v>SP</v>
      </c>
    </row>
    <row r="819" spans="2:5" x14ac:dyDescent="0.2">
      <c r="B819" s="14">
        <v>2049175</v>
      </c>
      <c r="C819" s="4" t="s">
        <v>128</v>
      </c>
      <c r="D819" s="15" t="str">
        <f>VLOOKUP(C819,MatrizClientes,2,0)</f>
        <v>Florianópolis</v>
      </c>
      <c r="E819" s="16" t="str">
        <f>VLOOKUP(C819,MatrizClientes,3,0)</f>
        <v>SC</v>
      </c>
    </row>
    <row r="820" spans="2:5" x14ac:dyDescent="0.2">
      <c r="B820" s="14">
        <v>2049177</v>
      </c>
      <c r="C820" s="4" t="s">
        <v>143</v>
      </c>
      <c r="D820" s="15" t="str">
        <f>VLOOKUP(C820,MatrizClientes,2,0)</f>
        <v>Porto Alegre</v>
      </c>
      <c r="E820" s="16" t="str">
        <f>VLOOKUP(C820,MatrizClientes,3,0)</f>
        <v>RS</v>
      </c>
    </row>
    <row r="821" spans="2:5" x14ac:dyDescent="0.2">
      <c r="B821" s="14">
        <v>2049179</v>
      </c>
      <c r="C821" s="4" t="s">
        <v>100</v>
      </c>
      <c r="D821" s="15" t="str">
        <f>VLOOKUP(C821,MatrizClientes,2,0)</f>
        <v>Fortaleza</v>
      </c>
      <c r="E821" s="16" t="str">
        <f>VLOOKUP(C821,MatrizClientes,3,0)</f>
        <v>CE</v>
      </c>
    </row>
    <row r="822" spans="2:5" x14ac:dyDescent="0.2">
      <c r="B822" s="14">
        <v>2049181</v>
      </c>
      <c r="C822" s="4" t="s">
        <v>119</v>
      </c>
      <c r="D822" s="15" t="str">
        <f>VLOOKUP(C822,MatrizClientes,2,0)</f>
        <v>Rio de Janeiro</v>
      </c>
      <c r="E822" s="16" t="str">
        <f>VLOOKUP(C822,MatrizClientes,3,0)</f>
        <v>RJ</v>
      </c>
    </row>
    <row r="823" spans="2:5" x14ac:dyDescent="0.2">
      <c r="B823" s="14">
        <v>2049183</v>
      </c>
      <c r="C823" s="4" t="s">
        <v>116</v>
      </c>
      <c r="D823" s="15" t="str">
        <f>VLOOKUP(C823,MatrizClientes,2,0)</f>
        <v>Campinas</v>
      </c>
      <c r="E823" s="16" t="str">
        <f>VLOOKUP(C823,MatrizClientes,3,0)</f>
        <v>SP</v>
      </c>
    </row>
    <row r="824" spans="2:5" x14ac:dyDescent="0.2">
      <c r="B824" s="14">
        <v>2049185</v>
      </c>
      <c r="C824" s="4" t="s">
        <v>119</v>
      </c>
      <c r="D824" s="15" t="str">
        <f>VLOOKUP(C824,MatrizClientes,2,0)</f>
        <v>Rio de Janeiro</v>
      </c>
      <c r="E824" s="16" t="str">
        <f>VLOOKUP(C824,MatrizClientes,3,0)</f>
        <v>RJ</v>
      </c>
    </row>
    <row r="825" spans="2:5" x14ac:dyDescent="0.2">
      <c r="B825" s="14">
        <v>2049187</v>
      </c>
      <c r="C825" s="4" t="s">
        <v>120</v>
      </c>
      <c r="D825" s="15" t="str">
        <f>VLOOKUP(C825,MatrizClientes,2,0)</f>
        <v>Brasília</v>
      </c>
      <c r="E825" s="16" t="str">
        <f>VLOOKUP(C825,MatrizClientes,3,0)</f>
        <v>DF</v>
      </c>
    </row>
    <row r="826" spans="2:5" x14ac:dyDescent="0.2">
      <c r="B826" s="14">
        <v>2049189</v>
      </c>
      <c r="C826" s="4" t="s">
        <v>96</v>
      </c>
      <c r="D826" s="15" t="str">
        <f>VLOOKUP(C826,MatrizClientes,2,0)</f>
        <v>Brasília</v>
      </c>
      <c r="E826" s="16" t="str">
        <f>VLOOKUP(C826,MatrizClientes,3,0)</f>
        <v>DF</v>
      </c>
    </row>
    <row r="827" spans="2:5" x14ac:dyDescent="0.2">
      <c r="B827" s="14">
        <v>2049191</v>
      </c>
      <c r="C827" s="4" t="s">
        <v>119</v>
      </c>
      <c r="D827" s="15" t="str">
        <f>VLOOKUP(C827,MatrizClientes,2,0)</f>
        <v>Rio de Janeiro</v>
      </c>
      <c r="E827" s="16" t="str">
        <f>VLOOKUP(C827,MatrizClientes,3,0)</f>
        <v>RJ</v>
      </c>
    </row>
    <row r="828" spans="2:5" x14ac:dyDescent="0.2">
      <c r="B828" s="14">
        <v>2049193</v>
      </c>
      <c r="C828" s="4" t="s">
        <v>95</v>
      </c>
      <c r="D828" s="15" t="str">
        <f>VLOOKUP(C828,MatrizClientes,2,0)</f>
        <v>Belo Horizonte</v>
      </c>
      <c r="E828" s="16" t="str">
        <f>VLOOKUP(C828,MatrizClientes,3,0)</f>
        <v>MG</v>
      </c>
    </row>
    <row r="829" spans="2:5" x14ac:dyDescent="0.2">
      <c r="B829" s="14">
        <v>2049195</v>
      </c>
      <c r="C829" s="4" t="s">
        <v>110</v>
      </c>
      <c r="D829" s="15" t="str">
        <f>VLOOKUP(C829,MatrizClientes,2,0)</f>
        <v>Florianópolis</v>
      </c>
      <c r="E829" s="16" t="str">
        <f>VLOOKUP(C829,MatrizClientes,3,0)</f>
        <v>SC</v>
      </c>
    </row>
    <row r="830" spans="2:5" x14ac:dyDescent="0.2">
      <c r="B830" s="14">
        <v>2049197</v>
      </c>
      <c r="C830" s="4" t="s">
        <v>111</v>
      </c>
      <c r="D830" s="15" t="str">
        <f>VLOOKUP(C830,MatrizClientes,2,0)</f>
        <v>Rio de Janeiro</v>
      </c>
      <c r="E830" s="16" t="str">
        <f>VLOOKUP(C830,MatrizClientes,3,0)</f>
        <v>RJ</v>
      </c>
    </row>
    <row r="831" spans="2:5" x14ac:dyDescent="0.2">
      <c r="B831" s="14">
        <v>2049199</v>
      </c>
      <c r="C831" s="4" t="s">
        <v>99</v>
      </c>
      <c r="D831" s="15" t="str">
        <f>VLOOKUP(C831,MatrizClientes,2,0)</f>
        <v>Rio de Janeiro</v>
      </c>
      <c r="E831" s="16" t="str">
        <f>VLOOKUP(C831,MatrizClientes,3,0)</f>
        <v>RJ</v>
      </c>
    </row>
    <row r="832" spans="2:5" x14ac:dyDescent="0.2">
      <c r="B832" s="14">
        <v>2049201</v>
      </c>
      <c r="C832" s="4" t="s">
        <v>119</v>
      </c>
      <c r="D832" s="15" t="str">
        <f>VLOOKUP(C832,MatrizClientes,2,0)</f>
        <v>Rio de Janeiro</v>
      </c>
      <c r="E832" s="16" t="str">
        <f>VLOOKUP(C832,MatrizClientes,3,0)</f>
        <v>RJ</v>
      </c>
    </row>
    <row r="833" spans="2:5" x14ac:dyDescent="0.2">
      <c r="B833" s="14">
        <v>2049203</v>
      </c>
      <c r="C833" s="4" t="s">
        <v>100</v>
      </c>
      <c r="D833" s="15" t="str">
        <f>VLOOKUP(C833,MatrizClientes,2,0)</f>
        <v>Fortaleza</v>
      </c>
      <c r="E833" s="16" t="str">
        <f>VLOOKUP(C833,MatrizClientes,3,0)</f>
        <v>CE</v>
      </c>
    </row>
    <row r="834" spans="2:5" x14ac:dyDescent="0.2">
      <c r="B834" s="14">
        <v>2049205</v>
      </c>
      <c r="C834" s="4" t="s">
        <v>95</v>
      </c>
      <c r="D834" s="15" t="str">
        <f>VLOOKUP(C834,MatrizClientes,2,0)</f>
        <v>Belo Horizonte</v>
      </c>
      <c r="E834" s="16" t="str">
        <f>VLOOKUP(C834,MatrizClientes,3,0)</f>
        <v>MG</v>
      </c>
    </row>
    <row r="835" spans="2:5" x14ac:dyDescent="0.2">
      <c r="B835" s="14">
        <v>2049207</v>
      </c>
      <c r="C835" s="4" t="s">
        <v>110</v>
      </c>
      <c r="D835" s="15" t="str">
        <f>VLOOKUP(C835,MatrizClientes,2,0)</f>
        <v>Florianópolis</v>
      </c>
      <c r="E835" s="16" t="str">
        <f>VLOOKUP(C835,MatrizClientes,3,0)</f>
        <v>SC</v>
      </c>
    </row>
    <row r="836" spans="2:5" x14ac:dyDescent="0.2">
      <c r="B836" s="14">
        <v>2049209</v>
      </c>
      <c r="C836" s="4" t="s">
        <v>108</v>
      </c>
      <c r="D836" s="15" t="str">
        <f>VLOOKUP(C836,MatrizClientes,2,0)</f>
        <v>São Paulo</v>
      </c>
      <c r="E836" s="16" t="str">
        <f>VLOOKUP(C836,MatrizClientes,3,0)</f>
        <v>SP</v>
      </c>
    </row>
    <row r="837" spans="2:5" x14ac:dyDescent="0.2">
      <c r="B837" s="14">
        <v>2049211</v>
      </c>
      <c r="C837" s="4" t="s">
        <v>116</v>
      </c>
      <c r="D837" s="15" t="str">
        <f>VLOOKUP(C837,MatrizClientes,2,0)</f>
        <v>Campinas</v>
      </c>
      <c r="E837" s="16" t="str">
        <f>VLOOKUP(C837,MatrizClientes,3,0)</f>
        <v>SP</v>
      </c>
    </row>
    <row r="838" spans="2:5" x14ac:dyDescent="0.2">
      <c r="B838" s="14">
        <v>2049213</v>
      </c>
      <c r="C838" s="4" t="s">
        <v>95</v>
      </c>
      <c r="D838" s="15" t="str">
        <f>VLOOKUP(C838,MatrizClientes,2,0)</f>
        <v>Belo Horizonte</v>
      </c>
      <c r="E838" s="16" t="str">
        <f>VLOOKUP(C838,MatrizClientes,3,0)</f>
        <v>MG</v>
      </c>
    </row>
    <row r="839" spans="2:5" x14ac:dyDescent="0.2">
      <c r="B839" s="14">
        <v>2049215</v>
      </c>
      <c r="C839" s="4" t="s">
        <v>111</v>
      </c>
      <c r="D839" s="15" t="str">
        <f>VLOOKUP(C839,MatrizClientes,2,0)</f>
        <v>Rio de Janeiro</v>
      </c>
      <c r="E839" s="16" t="str">
        <f>VLOOKUP(C839,MatrizClientes,3,0)</f>
        <v>RJ</v>
      </c>
    </row>
    <row r="840" spans="2:5" x14ac:dyDescent="0.2">
      <c r="B840" s="14">
        <v>2049217</v>
      </c>
      <c r="C840" s="4" t="s">
        <v>119</v>
      </c>
      <c r="D840" s="15" t="str">
        <f>VLOOKUP(C840,MatrizClientes,2,0)</f>
        <v>Rio de Janeiro</v>
      </c>
      <c r="E840" s="16" t="str">
        <f>VLOOKUP(C840,MatrizClientes,3,0)</f>
        <v>RJ</v>
      </c>
    </row>
    <row r="841" spans="2:5" x14ac:dyDescent="0.2">
      <c r="B841" s="14">
        <v>2049219</v>
      </c>
      <c r="C841" s="4" t="s">
        <v>112</v>
      </c>
      <c r="D841" s="15" t="str">
        <f>VLOOKUP(C841,MatrizClientes,2,0)</f>
        <v>Belo Horizonte</v>
      </c>
      <c r="E841" s="16" t="str">
        <f>VLOOKUP(C841,MatrizClientes,3,0)</f>
        <v>MG</v>
      </c>
    </row>
    <row r="842" spans="2:5" x14ac:dyDescent="0.2">
      <c r="B842" s="14">
        <v>2049221</v>
      </c>
      <c r="C842" s="4" t="s">
        <v>95</v>
      </c>
      <c r="D842" s="15" t="str">
        <f>VLOOKUP(C842,MatrizClientes,2,0)</f>
        <v>Belo Horizonte</v>
      </c>
      <c r="E842" s="16" t="str">
        <f>VLOOKUP(C842,MatrizClientes,3,0)</f>
        <v>MG</v>
      </c>
    </row>
    <row r="843" spans="2:5" x14ac:dyDescent="0.2">
      <c r="B843" s="14">
        <v>2049223</v>
      </c>
      <c r="C843" s="4" t="s">
        <v>95</v>
      </c>
      <c r="D843" s="15" t="str">
        <f>VLOOKUP(C843,MatrizClientes,2,0)</f>
        <v>Belo Horizonte</v>
      </c>
      <c r="E843" s="16" t="str">
        <f>VLOOKUP(C843,MatrizClientes,3,0)</f>
        <v>MG</v>
      </c>
    </row>
    <row r="844" spans="2:5" x14ac:dyDescent="0.2">
      <c r="B844" s="14">
        <v>2049225</v>
      </c>
      <c r="C844" s="4" t="s">
        <v>108</v>
      </c>
      <c r="D844" s="15" t="str">
        <f>VLOOKUP(C844,MatrizClientes,2,0)</f>
        <v>São Paulo</v>
      </c>
      <c r="E844" s="16" t="str">
        <f>VLOOKUP(C844,MatrizClientes,3,0)</f>
        <v>SP</v>
      </c>
    </row>
    <row r="845" spans="2:5" x14ac:dyDescent="0.2">
      <c r="B845" s="14">
        <v>2049227</v>
      </c>
      <c r="C845" s="4" t="s">
        <v>127</v>
      </c>
      <c r="D845" s="15" t="str">
        <f>VLOOKUP(C845,MatrizClientes,2,0)</f>
        <v>Campinas</v>
      </c>
      <c r="E845" s="16" t="str">
        <f>VLOOKUP(C845,MatrizClientes,3,0)</f>
        <v>SP</v>
      </c>
    </row>
    <row r="846" spans="2:5" x14ac:dyDescent="0.2">
      <c r="B846" s="14">
        <v>2049229</v>
      </c>
      <c r="C846" s="4" t="s">
        <v>95</v>
      </c>
      <c r="D846" s="15" t="str">
        <f>VLOOKUP(C846,MatrizClientes,2,0)</f>
        <v>Belo Horizonte</v>
      </c>
      <c r="E846" s="16" t="str">
        <f>VLOOKUP(C846,MatrizClientes,3,0)</f>
        <v>MG</v>
      </c>
    </row>
    <row r="847" spans="2:5" x14ac:dyDescent="0.2">
      <c r="B847" s="14">
        <v>2049231</v>
      </c>
      <c r="C847" s="4" t="s">
        <v>108</v>
      </c>
      <c r="D847" s="15" t="str">
        <f>VLOOKUP(C847,MatrizClientes,2,0)</f>
        <v>São Paulo</v>
      </c>
      <c r="E847" s="16" t="str">
        <f>VLOOKUP(C847,MatrizClientes,3,0)</f>
        <v>SP</v>
      </c>
    </row>
    <row r="848" spans="2:5" x14ac:dyDescent="0.2">
      <c r="B848" s="14">
        <v>2049233</v>
      </c>
      <c r="C848" s="4" t="s">
        <v>111</v>
      </c>
      <c r="D848" s="15" t="str">
        <f>VLOOKUP(C848,MatrizClientes,2,0)</f>
        <v>Rio de Janeiro</v>
      </c>
      <c r="E848" s="16" t="str">
        <f>VLOOKUP(C848,MatrizClientes,3,0)</f>
        <v>RJ</v>
      </c>
    </row>
    <row r="849" spans="2:5" x14ac:dyDescent="0.2">
      <c r="B849" s="14">
        <v>2049235</v>
      </c>
      <c r="C849" s="4" t="s">
        <v>99</v>
      </c>
      <c r="D849" s="15" t="str">
        <f>VLOOKUP(C849,MatrizClientes,2,0)</f>
        <v>Rio de Janeiro</v>
      </c>
      <c r="E849" s="16" t="str">
        <f>VLOOKUP(C849,MatrizClientes,3,0)</f>
        <v>RJ</v>
      </c>
    </row>
    <row r="850" spans="2:5" x14ac:dyDescent="0.2">
      <c r="B850" s="14">
        <v>2049237</v>
      </c>
      <c r="C850" s="4" t="s">
        <v>103</v>
      </c>
      <c r="D850" s="15" t="str">
        <f>VLOOKUP(C850,MatrizClientes,2,0)</f>
        <v>Rio de Janeiro</v>
      </c>
      <c r="E850" s="16" t="str">
        <f>VLOOKUP(C850,MatrizClientes,3,0)</f>
        <v>RJ</v>
      </c>
    </row>
    <row r="851" spans="2:5" x14ac:dyDescent="0.2">
      <c r="B851" s="14">
        <v>2049239</v>
      </c>
      <c r="C851" s="4" t="s">
        <v>119</v>
      </c>
      <c r="D851" s="15" t="str">
        <f>VLOOKUP(C851,MatrizClientes,2,0)</f>
        <v>Rio de Janeiro</v>
      </c>
      <c r="E851" s="16" t="str">
        <f>VLOOKUP(C851,MatrizClientes,3,0)</f>
        <v>RJ</v>
      </c>
    </row>
    <row r="852" spans="2:5" x14ac:dyDescent="0.2">
      <c r="B852" s="14">
        <v>2049241</v>
      </c>
      <c r="C852" s="4" t="s">
        <v>119</v>
      </c>
      <c r="D852" s="15" t="str">
        <f>VLOOKUP(C852,MatrizClientes,2,0)</f>
        <v>Rio de Janeiro</v>
      </c>
      <c r="E852" s="16" t="str">
        <f>VLOOKUP(C852,MatrizClientes,3,0)</f>
        <v>RJ</v>
      </c>
    </row>
    <row r="853" spans="2:5" x14ac:dyDescent="0.2">
      <c r="B853" s="14">
        <v>2049243</v>
      </c>
      <c r="C853" s="4" t="s">
        <v>119</v>
      </c>
      <c r="D853" s="15" t="str">
        <f>VLOOKUP(C853,MatrizClientes,2,0)</f>
        <v>Rio de Janeiro</v>
      </c>
      <c r="E853" s="16" t="str">
        <f>VLOOKUP(C853,MatrizClientes,3,0)</f>
        <v>RJ</v>
      </c>
    </row>
    <row r="854" spans="2:5" x14ac:dyDescent="0.2">
      <c r="B854" s="14">
        <v>2049245</v>
      </c>
      <c r="C854" s="4" t="s">
        <v>121</v>
      </c>
      <c r="D854" s="15" t="str">
        <f>VLOOKUP(C854,MatrizClientes,2,0)</f>
        <v>Curitiba</v>
      </c>
      <c r="E854" s="16" t="str">
        <f>VLOOKUP(C854,MatrizClientes,3,0)</f>
        <v>PR</v>
      </c>
    </row>
    <row r="855" spans="2:5" x14ac:dyDescent="0.2">
      <c r="B855" s="14">
        <v>2049247</v>
      </c>
      <c r="C855" s="4" t="s">
        <v>99</v>
      </c>
      <c r="D855" s="15" t="str">
        <f>VLOOKUP(C855,MatrizClientes,2,0)</f>
        <v>Rio de Janeiro</v>
      </c>
      <c r="E855" s="16" t="str">
        <f>VLOOKUP(C855,MatrizClientes,3,0)</f>
        <v>RJ</v>
      </c>
    </row>
    <row r="856" spans="2:5" x14ac:dyDescent="0.2">
      <c r="B856" s="14">
        <v>2049249</v>
      </c>
      <c r="C856" s="4" t="s">
        <v>119</v>
      </c>
      <c r="D856" s="15" t="str">
        <f>VLOOKUP(C856,MatrizClientes,2,0)</f>
        <v>Rio de Janeiro</v>
      </c>
      <c r="E856" s="16" t="str">
        <f>VLOOKUP(C856,MatrizClientes,3,0)</f>
        <v>RJ</v>
      </c>
    </row>
    <row r="857" spans="2:5" x14ac:dyDescent="0.2">
      <c r="B857" s="14">
        <v>2049251</v>
      </c>
      <c r="C857" s="4" t="s">
        <v>110</v>
      </c>
      <c r="D857" s="15" t="str">
        <f>VLOOKUP(C857,MatrizClientes,2,0)</f>
        <v>Florianópolis</v>
      </c>
      <c r="E857" s="16" t="str">
        <f>VLOOKUP(C857,MatrizClientes,3,0)</f>
        <v>SC</v>
      </c>
    </row>
    <row r="858" spans="2:5" x14ac:dyDescent="0.2">
      <c r="B858" s="14">
        <v>2049253</v>
      </c>
      <c r="C858" s="4" t="s">
        <v>119</v>
      </c>
      <c r="D858" s="15" t="str">
        <f>VLOOKUP(C858,MatrizClientes,2,0)</f>
        <v>Rio de Janeiro</v>
      </c>
      <c r="E858" s="16" t="str">
        <f>VLOOKUP(C858,MatrizClientes,3,0)</f>
        <v>RJ</v>
      </c>
    </row>
    <row r="859" spans="2:5" x14ac:dyDescent="0.2">
      <c r="B859" s="14">
        <v>2049255</v>
      </c>
      <c r="C859" s="4" t="s">
        <v>151</v>
      </c>
      <c r="D859" s="15" t="str">
        <f>VLOOKUP(C859,MatrizClientes,2,0)</f>
        <v xml:space="preserve">Salvador </v>
      </c>
      <c r="E859" s="16" t="str">
        <f>VLOOKUP(C859,MatrizClientes,3,0)</f>
        <v>BA</v>
      </c>
    </row>
    <row r="860" spans="2:5" x14ac:dyDescent="0.2">
      <c r="B860" s="14">
        <v>2049257</v>
      </c>
      <c r="C860" s="4" t="s">
        <v>135</v>
      </c>
      <c r="D860" s="15" t="str">
        <f>VLOOKUP(C860,MatrizClientes,2,0)</f>
        <v>Campinas</v>
      </c>
      <c r="E860" s="16" t="str">
        <f>VLOOKUP(C860,MatrizClientes,3,0)</f>
        <v>SP</v>
      </c>
    </row>
    <row r="861" spans="2:5" x14ac:dyDescent="0.2">
      <c r="B861" s="14">
        <v>2049259</v>
      </c>
      <c r="C861" s="4" t="s">
        <v>137</v>
      </c>
      <c r="D861" s="15" t="str">
        <f>VLOOKUP(C861,MatrizClientes,2,0)</f>
        <v>Porto Alegre</v>
      </c>
      <c r="E861" s="16" t="str">
        <f>VLOOKUP(C861,MatrizClientes,3,0)</f>
        <v>RS</v>
      </c>
    </row>
    <row r="862" spans="2:5" x14ac:dyDescent="0.2">
      <c r="B862" s="14">
        <v>2049261</v>
      </c>
      <c r="C862" s="4" t="s">
        <v>112</v>
      </c>
      <c r="D862" s="15" t="str">
        <f>VLOOKUP(C862,MatrizClientes,2,0)</f>
        <v>Belo Horizonte</v>
      </c>
      <c r="E862" s="16" t="str">
        <f>VLOOKUP(C862,MatrizClientes,3,0)</f>
        <v>MG</v>
      </c>
    </row>
    <row r="863" spans="2:5" x14ac:dyDescent="0.2">
      <c r="B863" s="14">
        <v>2049263</v>
      </c>
      <c r="C863" s="4" t="s">
        <v>130</v>
      </c>
      <c r="D863" s="15" t="str">
        <f>VLOOKUP(C863,MatrizClientes,2,0)</f>
        <v xml:space="preserve">Salvador </v>
      </c>
      <c r="E863" s="16" t="str">
        <f>VLOOKUP(C863,MatrizClientes,3,0)</f>
        <v>BA</v>
      </c>
    </row>
    <row r="864" spans="2:5" x14ac:dyDescent="0.2">
      <c r="B864" s="14">
        <v>2049265</v>
      </c>
      <c r="C864" s="4" t="s">
        <v>115</v>
      </c>
      <c r="D864" s="15" t="str">
        <f>VLOOKUP(C864,MatrizClientes,2,0)</f>
        <v>Fortaleza</v>
      </c>
      <c r="E864" s="16" t="str">
        <f>VLOOKUP(C864,MatrizClientes,3,0)</f>
        <v>CE</v>
      </c>
    </row>
    <row r="865" spans="2:5" x14ac:dyDescent="0.2">
      <c r="B865" s="14">
        <v>2049267</v>
      </c>
      <c r="C865" s="4" t="s">
        <v>119</v>
      </c>
      <c r="D865" s="15" t="str">
        <f>VLOOKUP(C865,MatrizClientes,2,0)</f>
        <v>Rio de Janeiro</v>
      </c>
      <c r="E865" s="16" t="str">
        <f>VLOOKUP(C865,MatrizClientes,3,0)</f>
        <v>RJ</v>
      </c>
    </row>
    <row r="866" spans="2:5" x14ac:dyDescent="0.2">
      <c r="B866" s="14">
        <v>2049269</v>
      </c>
      <c r="C866" s="4" t="s">
        <v>152</v>
      </c>
      <c r="D866" s="15" t="str">
        <f>VLOOKUP(C866,MatrizClientes,2,0)</f>
        <v>Porto Alegre</v>
      </c>
      <c r="E866" s="16" t="str">
        <f>VLOOKUP(C866,MatrizClientes,3,0)</f>
        <v>RS</v>
      </c>
    </row>
    <row r="867" spans="2:5" x14ac:dyDescent="0.2">
      <c r="B867" s="14">
        <v>2049271</v>
      </c>
      <c r="C867" s="4" t="s">
        <v>110</v>
      </c>
      <c r="D867" s="15" t="str">
        <f>VLOOKUP(C867,MatrizClientes,2,0)</f>
        <v>Florianópolis</v>
      </c>
      <c r="E867" s="16" t="str">
        <f>VLOOKUP(C867,MatrizClientes,3,0)</f>
        <v>SC</v>
      </c>
    </row>
    <row r="868" spans="2:5" x14ac:dyDescent="0.2">
      <c r="B868" s="14">
        <v>2049273</v>
      </c>
      <c r="C868" s="4" t="s">
        <v>118</v>
      </c>
      <c r="D868" s="15" t="str">
        <f>VLOOKUP(C868,MatrizClientes,2,0)</f>
        <v>Campinas</v>
      </c>
      <c r="E868" s="16" t="str">
        <f>VLOOKUP(C868,MatrizClientes,3,0)</f>
        <v>SP</v>
      </c>
    </row>
    <row r="869" spans="2:5" x14ac:dyDescent="0.2">
      <c r="B869" s="14">
        <v>2049275</v>
      </c>
      <c r="C869" s="4" t="s">
        <v>108</v>
      </c>
      <c r="D869" s="15" t="str">
        <f>VLOOKUP(C869,MatrizClientes,2,0)</f>
        <v>São Paulo</v>
      </c>
      <c r="E869" s="16" t="str">
        <f>VLOOKUP(C869,MatrizClientes,3,0)</f>
        <v>SP</v>
      </c>
    </row>
    <row r="870" spans="2:5" x14ac:dyDescent="0.2">
      <c r="B870" s="14">
        <v>2049277</v>
      </c>
      <c r="C870" s="4" t="s">
        <v>111</v>
      </c>
      <c r="D870" s="15" t="str">
        <f>VLOOKUP(C870,MatrizClientes,2,0)</f>
        <v>Rio de Janeiro</v>
      </c>
      <c r="E870" s="16" t="str">
        <f>VLOOKUP(C870,MatrizClientes,3,0)</f>
        <v>RJ</v>
      </c>
    </row>
    <row r="871" spans="2:5" x14ac:dyDescent="0.2">
      <c r="B871" s="14">
        <v>2049279</v>
      </c>
      <c r="C871" s="4" t="s">
        <v>121</v>
      </c>
      <c r="D871" s="15" t="str">
        <f>VLOOKUP(C871,MatrizClientes,2,0)</f>
        <v>Curitiba</v>
      </c>
      <c r="E871" s="16" t="str">
        <f>VLOOKUP(C871,MatrizClientes,3,0)</f>
        <v>PR</v>
      </c>
    </row>
    <row r="872" spans="2:5" x14ac:dyDescent="0.2">
      <c r="B872" s="14">
        <v>2049281</v>
      </c>
      <c r="C872" s="4" t="s">
        <v>116</v>
      </c>
      <c r="D872" s="15" t="str">
        <f>VLOOKUP(C872,MatrizClientes,2,0)</f>
        <v>Campinas</v>
      </c>
      <c r="E872" s="16" t="str">
        <f>VLOOKUP(C872,MatrizClientes,3,0)</f>
        <v>SP</v>
      </c>
    </row>
    <row r="873" spans="2:5" x14ac:dyDescent="0.2">
      <c r="B873" s="14">
        <v>2049283</v>
      </c>
      <c r="C873" s="4" t="s">
        <v>108</v>
      </c>
      <c r="D873" s="15" t="str">
        <f>VLOOKUP(C873,MatrizClientes,2,0)</f>
        <v>São Paulo</v>
      </c>
      <c r="E873" s="16" t="str">
        <f>VLOOKUP(C873,MatrizClientes,3,0)</f>
        <v>SP</v>
      </c>
    </row>
    <row r="874" spans="2:5" x14ac:dyDescent="0.2">
      <c r="B874" s="14">
        <v>2049285</v>
      </c>
      <c r="C874" s="4" t="s">
        <v>99</v>
      </c>
      <c r="D874" s="15" t="str">
        <f>VLOOKUP(C874,MatrizClientes,2,0)</f>
        <v>Rio de Janeiro</v>
      </c>
      <c r="E874" s="16" t="str">
        <f>VLOOKUP(C874,MatrizClientes,3,0)</f>
        <v>RJ</v>
      </c>
    </row>
    <row r="875" spans="2:5" x14ac:dyDescent="0.2">
      <c r="B875" s="14">
        <v>2049287</v>
      </c>
      <c r="C875" s="4" t="s">
        <v>119</v>
      </c>
      <c r="D875" s="15" t="str">
        <f>VLOOKUP(C875,MatrizClientes,2,0)</f>
        <v>Rio de Janeiro</v>
      </c>
      <c r="E875" s="16" t="str">
        <f>VLOOKUP(C875,MatrizClientes,3,0)</f>
        <v>RJ</v>
      </c>
    </row>
    <row r="876" spans="2:5" x14ac:dyDescent="0.2">
      <c r="B876" s="14">
        <v>2049289</v>
      </c>
      <c r="C876" s="4" t="s">
        <v>108</v>
      </c>
      <c r="D876" s="15" t="str">
        <f>VLOOKUP(C876,MatrizClientes,2,0)</f>
        <v>São Paulo</v>
      </c>
      <c r="E876" s="16" t="str">
        <f>VLOOKUP(C876,MatrizClientes,3,0)</f>
        <v>SP</v>
      </c>
    </row>
    <row r="877" spans="2:5" x14ac:dyDescent="0.2">
      <c r="B877" s="14">
        <v>2049291</v>
      </c>
      <c r="C877" s="4" t="s">
        <v>115</v>
      </c>
      <c r="D877" s="15" t="str">
        <f>VLOOKUP(C877,MatrizClientes,2,0)</f>
        <v>Fortaleza</v>
      </c>
      <c r="E877" s="16" t="str">
        <f>VLOOKUP(C877,MatrizClientes,3,0)</f>
        <v>CE</v>
      </c>
    </row>
    <row r="878" spans="2:5" x14ac:dyDescent="0.2">
      <c r="B878" s="14">
        <v>2049293</v>
      </c>
      <c r="C878" s="4" t="s">
        <v>104</v>
      </c>
      <c r="D878" s="15" t="str">
        <f>VLOOKUP(C878,MatrizClientes,2,0)</f>
        <v>Florianópolis</v>
      </c>
      <c r="E878" s="16" t="str">
        <f>VLOOKUP(C878,MatrizClientes,3,0)</f>
        <v>SC</v>
      </c>
    </row>
    <row r="879" spans="2:5" x14ac:dyDescent="0.2">
      <c r="B879" s="14">
        <v>2049295</v>
      </c>
      <c r="C879" s="4" t="s">
        <v>120</v>
      </c>
      <c r="D879" s="15" t="str">
        <f>VLOOKUP(C879,MatrizClientes,2,0)</f>
        <v>Brasília</v>
      </c>
      <c r="E879" s="16" t="str">
        <f>VLOOKUP(C879,MatrizClientes,3,0)</f>
        <v>DF</v>
      </c>
    </row>
    <row r="880" spans="2:5" x14ac:dyDescent="0.2">
      <c r="B880" s="14">
        <v>2049297</v>
      </c>
      <c r="C880" s="4" t="s">
        <v>103</v>
      </c>
      <c r="D880" s="15" t="str">
        <f>VLOOKUP(C880,MatrizClientes,2,0)</f>
        <v>Rio de Janeiro</v>
      </c>
      <c r="E880" s="16" t="str">
        <f>VLOOKUP(C880,MatrizClientes,3,0)</f>
        <v>RJ</v>
      </c>
    </row>
    <row r="881" spans="2:5" x14ac:dyDescent="0.2">
      <c r="B881" s="14">
        <v>2049299</v>
      </c>
      <c r="C881" s="4" t="s">
        <v>119</v>
      </c>
      <c r="D881" s="15" t="str">
        <f>VLOOKUP(C881,MatrizClientes,2,0)</f>
        <v>Rio de Janeiro</v>
      </c>
      <c r="E881" s="16" t="str">
        <f>VLOOKUP(C881,MatrizClientes,3,0)</f>
        <v>RJ</v>
      </c>
    </row>
    <row r="882" spans="2:5" x14ac:dyDescent="0.2">
      <c r="B882" s="14">
        <v>2049301</v>
      </c>
      <c r="C882" s="4" t="s">
        <v>100</v>
      </c>
      <c r="D882" s="15" t="str">
        <f>VLOOKUP(C882,MatrizClientes,2,0)</f>
        <v>Fortaleza</v>
      </c>
      <c r="E882" s="16" t="str">
        <f>VLOOKUP(C882,MatrizClientes,3,0)</f>
        <v>CE</v>
      </c>
    </row>
    <row r="883" spans="2:5" x14ac:dyDescent="0.2">
      <c r="B883" s="14">
        <v>2049303</v>
      </c>
      <c r="C883" s="4" t="s">
        <v>119</v>
      </c>
      <c r="D883" s="15" t="str">
        <f>VLOOKUP(C883,MatrizClientes,2,0)</f>
        <v>Rio de Janeiro</v>
      </c>
      <c r="E883" s="16" t="str">
        <f>VLOOKUP(C883,MatrizClientes,3,0)</f>
        <v>RJ</v>
      </c>
    </row>
    <row r="884" spans="2:5" x14ac:dyDescent="0.2">
      <c r="B884" s="14">
        <v>2049305</v>
      </c>
      <c r="C884" s="4" t="s">
        <v>99</v>
      </c>
      <c r="D884" s="15" t="str">
        <f>VLOOKUP(C884,MatrizClientes,2,0)</f>
        <v>Rio de Janeiro</v>
      </c>
      <c r="E884" s="16" t="str">
        <f>VLOOKUP(C884,MatrizClientes,3,0)</f>
        <v>RJ</v>
      </c>
    </row>
    <row r="885" spans="2:5" x14ac:dyDescent="0.2">
      <c r="B885" s="14">
        <v>2049307</v>
      </c>
      <c r="C885" s="4" t="s">
        <v>121</v>
      </c>
      <c r="D885" s="15" t="str">
        <f>VLOOKUP(C885,MatrizClientes,2,0)</f>
        <v>Curitiba</v>
      </c>
      <c r="E885" s="16" t="str">
        <f>VLOOKUP(C885,MatrizClientes,3,0)</f>
        <v>PR</v>
      </c>
    </row>
    <row r="886" spans="2:5" x14ac:dyDescent="0.2">
      <c r="B886" s="14">
        <v>2049309</v>
      </c>
      <c r="C886" s="4" t="s">
        <v>115</v>
      </c>
      <c r="D886" s="15" t="str">
        <f>VLOOKUP(C886,MatrizClientes,2,0)</f>
        <v>Fortaleza</v>
      </c>
      <c r="E886" s="16" t="str">
        <f>VLOOKUP(C886,MatrizClientes,3,0)</f>
        <v>CE</v>
      </c>
    </row>
    <row r="887" spans="2:5" x14ac:dyDescent="0.2">
      <c r="B887" s="14">
        <v>2049311</v>
      </c>
      <c r="C887" s="4" t="s">
        <v>121</v>
      </c>
      <c r="D887" s="15" t="str">
        <f>VLOOKUP(C887,MatrizClientes,2,0)</f>
        <v>Curitiba</v>
      </c>
      <c r="E887" s="16" t="str">
        <f>VLOOKUP(C887,MatrizClientes,3,0)</f>
        <v>PR</v>
      </c>
    </row>
    <row r="888" spans="2:5" x14ac:dyDescent="0.2">
      <c r="B888" s="14">
        <v>2049313</v>
      </c>
      <c r="C888" s="4" t="s">
        <v>112</v>
      </c>
      <c r="D888" s="15" t="str">
        <f>VLOOKUP(C888,MatrizClientes,2,0)</f>
        <v>Belo Horizonte</v>
      </c>
      <c r="E888" s="16" t="str">
        <f>VLOOKUP(C888,MatrizClientes,3,0)</f>
        <v>MG</v>
      </c>
    </row>
    <row r="889" spans="2:5" x14ac:dyDescent="0.2">
      <c r="B889" s="14">
        <v>2049315</v>
      </c>
      <c r="C889" s="4" t="s">
        <v>96</v>
      </c>
      <c r="D889" s="15" t="str">
        <f>VLOOKUP(C889,MatrizClientes,2,0)</f>
        <v>Brasília</v>
      </c>
      <c r="E889" s="16" t="str">
        <f>VLOOKUP(C889,MatrizClientes,3,0)</f>
        <v>DF</v>
      </c>
    </row>
    <row r="890" spans="2:5" x14ac:dyDescent="0.2">
      <c r="B890" s="14">
        <v>2049317</v>
      </c>
      <c r="C890" s="4" t="s">
        <v>108</v>
      </c>
      <c r="D890" s="15" t="str">
        <f>VLOOKUP(C890,MatrizClientes,2,0)</f>
        <v>São Paulo</v>
      </c>
      <c r="E890" s="16" t="str">
        <f>VLOOKUP(C890,MatrizClientes,3,0)</f>
        <v>SP</v>
      </c>
    </row>
    <row r="891" spans="2:5" x14ac:dyDescent="0.2">
      <c r="B891" s="14">
        <v>2049319</v>
      </c>
      <c r="C891" s="4" t="s">
        <v>119</v>
      </c>
      <c r="D891" s="15" t="str">
        <f>VLOOKUP(C891,MatrizClientes,2,0)</f>
        <v>Rio de Janeiro</v>
      </c>
      <c r="E891" s="16" t="str">
        <f>VLOOKUP(C891,MatrizClientes,3,0)</f>
        <v>RJ</v>
      </c>
    </row>
    <row r="892" spans="2:5" x14ac:dyDescent="0.2">
      <c r="B892" s="14">
        <v>2049321</v>
      </c>
      <c r="C892" s="4" t="s">
        <v>96</v>
      </c>
      <c r="D892" s="15" t="str">
        <f>VLOOKUP(C892,MatrizClientes,2,0)</f>
        <v>Brasília</v>
      </c>
      <c r="E892" s="16" t="str">
        <f>VLOOKUP(C892,MatrizClientes,3,0)</f>
        <v>DF</v>
      </c>
    </row>
    <row r="893" spans="2:5" x14ac:dyDescent="0.2">
      <c r="B893" s="14">
        <v>2049323</v>
      </c>
      <c r="C893" s="4" t="s">
        <v>119</v>
      </c>
      <c r="D893" s="15" t="str">
        <f>VLOOKUP(C893,MatrizClientes,2,0)</f>
        <v>Rio de Janeiro</v>
      </c>
      <c r="E893" s="16" t="str">
        <f>VLOOKUP(C893,MatrizClientes,3,0)</f>
        <v>RJ</v>
      </c>
    </row>
    <row r="894" spans="2:5" x14ac:dyDescent="0.2">
      <c r="B894" s="14">
        <v>2049325</v>
      </c>
      <c r="C894" s="4" t="s">
        <v>104</v>
      </c>
      <c r="D894" s="15" t="str">
        <f>VLOOKUP(C894,MatrizClientes,2,0)</f>
        <v>Florianópolis</v>
      </c>
      <c r="E894" s="16" t="str">
        <f>VLOOKUP(C894,MatrizClientes,3,0)</f>
        <v>SC</v>
      </c>
    </row>
    <row r="895" spans="2:5" x14ac:dyDescent="0.2">
      <c r="B895" s="14">
        <v>2049327</v>
      </c>
      <c r="C895" s="4" t="s">
        <v>99</v>
      </c>
      <c r="D895" s="15" t="str">
        <f>VLOOKUP(C895,MatrizClientes,2,0)</f>
        <v>Rio de Janeiro</v>
      </c>
      <c r="E895" s="16" t="str">
        <f>VLOOKUP(C895,MatrizClientes,3,0)</f>
        <v>RJ</v>
      </c>
    </row>
    <row r="896" spans="2:5" x14ac:dyDescent="0.2">
      <c r="B896" s="14">
        <v>2049329</v>
      </c>
      <c r="C896" s="4" t="s">
        <v>119</v>
      </c>
      <c r="D896" s="15" t="str">
        <f>VLOOKUP(C896,MatrizClientes,2,0)</f>
        <v>Rio de Janeiro</v>
      </c>
      <c r="E896" s="16" t="str">
        <f>VLOOKUP(C896,MatrizClientes,3,0)</f>
        <v>RJ</v>
      </c>
    </row>
    <row r="897" spans="2:5" x14ac:dyDescent="0.2">
      <c r="B897" s="14">
        <v>2049331</v>
      </c>
      <c r="C897" s="4" t="s">
        <v>129</v>
      </c>
      <c r="D897" s="15" t="str">
        <f>VLOOKUP(C897,MatrizClientes,2,0)</f>
        <v>Fortaleza</v>
      </c>
      <c r="E897" s="16" t="str">
        <f>VLOOKUP(C897,MatrizClientes,3,0)</f>
        <v>CE</v>
      </c>
    </row>
    <row r="898" spans="2:5" x14ac:dyDescent="0.2">
      <c r="B898" s="14">
        <v>2049333</v>
      </c>
      <c r="C898" s="4" t="s">
        <v>103</v>
      </c>
      <c r="D898" s="15" t="str">
        <f>VLOOKUP(C898,MatrizClientes,2,0)</f>
        <v>Rio de Janeiro</v>
      </c>
      <c r="E898" s="16" t="str">
        <f>VLOOKUP(C898,MatrizClientes,3,0)</f>
        <v>RJ</v>
      </c>
    </row>
    <row r="899" spans="2:5" x14ac:dyDescent="0.2">
      <c r="B899" s="14">
        <v>2049335</v>
      </c>
      <c r="C899" s="4" t="s">
        <v>111</v>
      </c>
      <c r="D899" s="15" t="str">
        <f>VLOOKUP(C899,MatrizClientes,2,0)</f>
        <v>Rio de Janeiro</v>
      </c>
      <c r="E899" s="16" t="str">
        <f>VLOOKUP(C899,MatrizClientes,3,0)</f>
        <v>RJ</v>
      </c>
    </row>
    <row r="900" spans="2:5" x14ac:dyDescent="0.2">
      <c r="B900" s="14">
        <v>2049337</v>
      </c>
      <c r="C900" s="4" t="s">
        <v>145</v>
      </c>
      <c r="D900" s="15" t="str">
        <f>VLOOKUP(C900,MatrizClientes,2,0)</f>
        <v>Campinas</v>
      </c>
      <c r="E900" s="16" t="str">
        <f>VLOOKUP(C900,MatrizClientes,3,0)</f>
        <v>SP</v>
      </c>
    </row>
    <row r="901" spans="2:5" x14ac:dyDescent="0.2">
      <c r="B901" s="14">
        <v>2049339</v>
      </c>
      <c r="C901" s="4" t="s">
        <v>119</v>
      </c>
      <c r="D901" s="15" t="str">
        <f>VLOOKUP(C901,MatrizClientes,2,0)</f>
        <v>Rio de Janeiro</v>
      </c>
      <c r="E901" s="16" t="str">
        <f>VLOOKUP(C901,MatrizClientes,3,0)</f>
        <v>RJ</v>
      </c>
    </row>
    <row r="902" spans="2:5" x14ac:dyDescent="0.2">
      <c r="B902" s="14">
        <v>2049341</v>
      </c>
      <c r="C902" s="4" t="s">
        <v>99</v>
      </c>
      <c r="D902" s="15" t="str">
        <f>VLOOKUP(C902,MatrizClientes,2,0)</f>
        <v>Rio de Janeiro</v>
      </c>
      <c r="E902" s="16" t="str">
        <f>VLOOKUP(C902,MatrizClientes,3,0)</f>
        <v>RJ</v>
      </c>
    </row>
    <row r="903" spans="2:5" x14ac:dyDescent="0.2">
      <c r="B903" s="14">
        <v>2049343</v>
      </c>
      <c r="C903" s="4" t="s">
        <v>112</v>
      </c>
      <c r="D903" s="15" t="str">
        <f>VLOOKUP(C903,MatrizClientes,2,0)</f>
        <v>Belo Horizonte</v>
      </c>
      <c r="E903" s="16" t="str">
        <f>VLOOKUP(C903,MatrizClientes,3,0)</f>
        <v>MG</v>
      </c>
    </row>
    <row r="904" spans="2:5" x14ac:dyDescent="0.2">
      <c r="B904" s="14">
        <v>2049345</v>
      </c>
      <c r="C904" s="4" t="s">
        <v>116</v>
      </c>
      <c r="D904" s="15" t="str">
        <f>VLOOKUP(C904,MatrizClientes,2,0)</f>
        <v>Campinas</v>
      </c>
      <c r="E904" s="16" t="str">
        <f>VLOOKUP(C904,MatrizClientes,3,0)</f>
        <v>SP</v>
      </c>
    </row>
    <row r="905" spans="2:5" x14ac:dyDescent="0.2">
      <c r="B905" s="14">
        <v>2049347</v>
      </c>
      <c r="C905" s="4" t="s">
        <v>111</v>
      </c>
      <c r="D905" s="15" t="str">
        <f>VLOOKUP(C905,MatrizClientes,2,0)</f>
        <v>Rio de Janeiro</v>
      </c>
      <c r="E905" s="16" t="str">
        <f>VLOOKUP(C905,MatrizClientes,3,0)</f>
        <v>RJ</v>
      </c>
    </row>
    <row r="906" spans="2:5" x14ac:dyDescent="0.2">
      <c r="B906" s="14">
        <v>2049349</v>
      </c>
      <c r="C906" s="4" t="s">
        <v>112</v>
      </c>
      <c r="D906" s="15" t="str">
        <f>VLOOKUP(C906,MatrizClientes,2,0)</f>
        <v>Belo Horizonte</v>
      </c>
      <c r="E906" s="16" t="str">
        <f>VLOOKUP(C906,MatrizClientes,3,0)</f>
        <v>MG</v>
      </c>
    </row>
    <row r="907" spans="2:5" x14ac:dyDescent="0.2">
      <c r="B907" s="14">
        <v>2049351</v>
      </c>
      <c r="C907" s="4" t="s">
        <v>104</v>
      </c>
      <c r="D907" s="15" t="str">
        <f>VLOOKUP(C907,MatrizClientes,2,0)</f>
        <v>Florianópolis</v>
      </c>
      <c r="E907" s="16" t="str">
        <f>VLOOKUP(C907,MatrizClientes,3,0)</f>
        <v>SC</v>
      </c>
    </row>
    <row r="908" spans="2:5" x14ac:dyDescent="0.2">
      <c r="B908" s="14">
        <v>2049353</v>
      </c>
      <c r="C908" s="4" t="s">
        <v>121</v>
      </c>
      <c r="D908" s="15" t="str">
        <f>VLOOKUP(C908,MatrizClientes,2,0)</f>
        <v>Curitiba</v>
      </c>
      <c r="E908" s="16" t="str">
        <f>VLOOKUP(C908,MatrizClientes,3,0)</f>
        <v>PR</v>
      </c>
    </row>
    <row r="909" spans="2:5" x14ac:dyDescent="0.2">
      <c r="B909" s="14">
        <v>2049355</v>
      </c>
      <c r="C909" s="4" t="s">
        <v>112</v>
      </c>
      <c r="D909" s="15" t="str">
        <f>VLOOKUP(C909,MatrizClientes,2,0)</f>
        <v>Belo Horizonte</v>
      </c>
      <c r="E909" s="16" t="str">
        <f>VLOOKUP(C909,MatrizClientes,3,0)</f>
        <v>MG</v>
      </c>
    </row>
    <row r="910" spans="2:5" x14ac:dyDescent="0.2">
      <c r="B910" s="14">
        <v>2049357</v>
      </c>
      <c r="C910" s="4" t="s">
        <v>129</v>
      </c>
      <c r="D910" s="15" t="str">
        <f>VLOOKUP(C910,MatrizClientes,2,0)</f>
        <v>Fortaleza</v>
      </c>
      <c r="E910" s="16" t="str">
        <f>VLOOKUP(C910,MatrizClientes,3,0)</f>
        <v>CE</v>
      </c>
    </row>
    <row r="911" spans="2:5" x14ac:dyDescent="0.2">
      <c r="B911" s="14">
        <v>2049359</v>
      </c>
      <c r="C911" s="4" t="s">
        <v>99</v>
      </c>
      <c r="D911" s="15" t="str">
        <f>VLOOKUP(C911,MatrizClientes,2,0)</f>
        <v>Rio de Janeiro</v>
      </c>
      <c r="E911" s="16" t="str">
        <f>VLOOKUP(C911,MatrizClientes,3,0)</f>
        <v>RJ</v>
      </c>
    </row>
    <row r="912" spans="2:5" x14ac:dyDescent="0.2">
      <c r="B912" s="14">
        <v>2049361</v>
      </c>
      <c r="C912" s="4" t="s">
        <v>135</v>
      </c>
      <c r="D912" s="15" t="str">
        <f>VLOOKUP(C912,MatrizClientes,2,0)</f>
        <v>Campinas</v>
      </c>
      <c r="E912" s="16" t="str">
        <f>VLOOKUP(C912,MatrizClientes,3,0)</f>
        <v>SP</v>
      </c>
    </row>
    <row r="913" spans="2:5" x14ac:dyDescent="0.2">
      <c r="B913" s="14">
        <v>2049363</v>
      </c>
      <c r="C913" s="4" t="s">
        <v>111</v>
      </c>
      <c r="D913" s="15" t="str">
        <f>VLOOKUP(C913,MatrizClientes,2,0)</f>
        <v>Rio de Janeiro</v>
      </c>
      <c r="E913" s="16" t="str">
        <f>VLOOKUP(C913,MatrizClientes,3,0)</f>
        <v>RJ</v>
      </c>
    </row>
    <row r="914" spans="2:5" x14ac:dyDescent="0.2">
      <c r="B914" s="14">
        <v>2049365</v>
      </c>
      <c r="C914" s="4" t="s">
        <v>115</v>
      </c>
      <c r="D914" s="15" t="str">
        <f>VLOOKUP(C914,MatrizClientes,2,0)</f>
        <v>Fortaleza</v>
      </c>
      <c r="E914" s="16" t="str">
        <f>VLOOKUP(C914,MatrizClientes,3,0)</f>
        <v>CE</v>
      </c>
    </row>
    <row r="915" spans="2:5" x14ac:dyDescent="0.2">
      <c r="B915" s="14">
        <v>2049367</v>
      </c>
      <c r="C915" s="4" t="s">
        <v>108</v>
      </c>
      <c r="D915" s="15" t="str">
        <f>VLOOKUP(C915,MatrizClientes,2,0)</f>
        <v>São Paulo</v>
      </c>
      <c r="E915" s="16" t="str">
        <f>VLOOKUP(C915,MatrizClientes,3,0)</f>
        <v>SP</v>
      </c>
    </row>
    <row r="916" spans="2:5" x14ac:dyDescent="0.2">
      <c r="B916" s="14">
        <v>2049369</v>
      </c>
      <c r="C916" s="4" t="s">
        <v>119</v>
      </c>
      <c r="D916" s="15" t="str">
        <f>VLOOKUP(C916,MatrizClientes,2,0)</f>
        <v>Rio de Janeiro</v>
      </c>
      <c r="E916" s="16" t="str">
        <f>VLOOKUP(C916,MatrizClientes,3,0)</f>
        <v>RJ</v>
      </c>
    </row>
    <row r="917" spans="2:5" x14ac:dyDescent="0.2">
      <c r="B917" s="14">
        <v>2049371</v>
      </c>
      <c r="C917" s="4" t="s">
        <v>99</v>
      </c>
      <c r="D917" s="15" t="str">
        <f>VLOOKUP(C917,MatrizClientes,2,0)</f>
        <v>Rio de Janeiro</v>
      </c>
      <c r="E917" s="16" t="str">
        <f>VLOOKUP(C917,MatrizClientes,3,0)</f>
        <v>RJ</v>
      </c>
    </row>
    <row r="918" spans="2:5" x14ac:dyDescent="0.2">
      <c r="B918" s="14">
        <v>2049373</v>
      </c>
      <c r="C918" s="4" t="s">
        <v>119</v>
      </c>
      <c r="D918" s="15" t="str">
        <f>VLOOKUP(C918,MatrizClientes,2,0)</f>
        <v>Rio de Janeiro</v>
      </c>
      <c r="E918" s="16" t="str">
        <f>VLOOKUP(C918,MatrizClientes,3,0)</f>
        <v>RJ</v>
      </c>
    </row>
    <row r="919" spans="2:5" x14ac:dyDescent="0.2">
      <c r="B919" s="14">
        <v>2049375</v>
      </c>
      <c r="C919" s="4" t="s">
        <v>95</v>
      </c>
      <c r="D919" s="15" t="str">
        <f>VLOOKUP(C919,MatrizClientes,2,0)</f>
        <v>Belo Horizonte</v>
      </c>
      <c r="E919" s="16" t="str">
        <f>VLOOKUP(C919,MatrizClientes,3,0)</f>
        <v>MG</v>
      </c>
    </row>
    <row r="920" spans="2:5" x14ac:dyDescent="0.2">
      <c r="B920" s="14">
        <v>2049377</v>
      </c>
      <c r="C920" s="4" t="s">
        <v>99</v>
      </c>
      <c r="D920" s="15" t="str">
        <f>VLOOKUP(C920,MatrizClientes,2,0)</f>
        <v>Rio de Janeiro</v>
      </c>
      <c r="E920" s="16" t="str">
        <f>VLOOKUP(C920,MatrizClientes,3,0)</f>
        <v>RJ</v>
      </c>
    </row>
    <row r="921" spans="2:5" x14ac:dyDescent="0.2">
      <c r="B921" s="14">
        <v>2049379</v>
      </c>
      <c r="C921" s="4" t="s">
        <v>120</v>
      </c>
      <c r="D921" s="15" t="str">
        <f>VLOOKUP(C921,MatrizClientes,2,0)</f>
        <v>Brasília</v>
      </c>
      <c r="E921" s="16" t="str">
        <f>VLOOKUP(C921,MatrizClientes,3,0)</f>
        <v>DF</v>
      </c>
    </row>
    <row r="922" spans="2:5" x14ac:dyDescent="0.2">
      <c r="B922" s="14">
        <v>2049381</v>
      </c>
      <c r="C922" s="4" t="s">
        <v>116</v>
      </c>
      <c r="D922" s="15" t="str">
        <f>VLOOKUP(C922,MatrizClientes,2,0)</f>
        <v>Campinas</v>
      </c>
      <c r="E922" s="16" t="str">
        <f>VLOOKUP(C922,MatrizClientes,3,0)</f>
        <v>SP</v>
      </c>
    </row>
    <row r="923" spans="2:5" x14ac:dyDescent="0.2">
      <c r="B923" s="14">
        <v>2049383</v>
      </c>
      <c r="C923" s="4" t="s">
        <v>111</v>
      </c>
      <c r="D923" s="15" t="str">
        <f>VLOOKUP(C923,MatrizClientes,2,0)</f>
        <v>Rio de Janeiro</v>
      </c>
      <c r="E923" s="16" t="str">
        <f>VLOOKUP(C923,MatrizClientes,3,0)</f>
        <v>RJ</v>
      </c>
    </row>
    <row r="924" spans="2:5" x14ac:dyDescent="0.2">
      <c r="B924" s="14">
        <v>2049385</v>
      </c>
      <c r="C924" s="4" t="s">
        <v>108</v>
      </c>
      <c r="D924" s="15" t="str">
        <f>VLOOKUP(C924,MatrizClientes,2,0)</f>
        <v>São Paulo</v>
      </c>
      <c r="E924" s="16" t="str">
        <f>VLOOKUP(C924,MatrizClientes,3,0)</f>
        <v>SP</v>
      </c>
    </row>
    <row r="925" spans="2:5" x14ac:dyDescent="0.2">
      <c r="B925" s="14">
        <v>2049387</v>
      </c>
      <c r="C925" s="4" t="s">
        <v>112</v>
      </c>
      <c r="D925" s="15" t="str">
        <f>VLOOKUP(C925,MatrizClientes,2,0)</f>
        <v>Belo Horizonte</v>
      </c>
      <c r="E925" s="16" t="str">
        <f>VLOOKUP(C925,MatrizClientes,3,0)</f>
        <v>MG</v>
      </c>
    </row>
    <row r="926" spans="2:5" x14ac:dyDescent="0.2">
      <c r="B926" s="14">
        <v>2049389</v>
      </c>
      <c r="C926" s="4" t="s">
        <v>108</v>
      </c>
      <c r="D926" s="15" t="str">
        <f>VLOOKUP(C926,MatrizClientes,2,0)</f>
        <v>São Paulo</v>
      </c>
      <c r="E926" s="16" t="str">
        <f>VLOOKUP(C926,MatrizClientes,3,0)</f>
        <v>SP</v>
      </c>
    </row>
    <row r="927" spans="2:5" x14ac:dyDescent="0.2">
      <c r="B927" s="14">
        <v>2049391</v>
      </c>
      <c r="C927" s="4" t="s">
        <v>99</v>
      </c>
      <c r="D927" s="15" t="str">
        <f>VLOOKUP(C927,MatrizClientes,2,0)</f>
        <v>Rio de Janeiro</v>
      </c>
      <c r="E927" s="16" t="str">
        <f>VLOOKUP(C927,MatrizClientes,3,0)</f>
        <v>RJ</v>
      </c>
    </row>
    <row r="928" spans="2:5" x14ac:dyDescent="0.2">
      <c r="B928" s="14">
        <v>2049393</v>
      </c>
      <c r="C928" s="4" t="s">
        <v>100</v>
      </c>
      <c r="D928" s="15" t="str">
        <f>VLOOKUP(C928,MatrizClientes,2,0)</f>
        <v>Fortaleza</v>
      </c>
      <c r="E928" s="16" t="str">
        <f>VLOOKUP(C928,MatrizClientes,3,0)</f>
        <v>CE</v>
      </c>
    </row>
    <row r="929" spans="2:5" x14ac:dyDescent="0.2">
      <c r="B929" s="14">
        <v>2049395</v>
      </c>
      <c r="C929" s="4" t="s">
        <v>103</v>
      </c>
      <c r="D929" s="15" t="str">
        <f>VLOOKUP(C929,MatrizClientes,2,0)</f>
        <v>Rio de Janeiro</v>
      </c>
      <c r="E929" s="16" t="str">
        <f>VLOOKUP(C929,MatrizClientes,3,0)</f>
        <v>RJ</v>
      </c>
    </row>
    <row r="930" spans="2:5" x14ac:dyDescent="0.2">
      <c r="B930" s="14">
        <v>2049397</v>
      </c>
      <c r="C930" s="4" t="s">
        <v>103</v>
      </c>
      <c r="D930" s="15" t="str">
        <f>VLOOKUP(C930,MatrizClientes,2,0)</f>
        <v>Rio de Janeiro</v>
      </c>
      <c r="E930" s="16" t="str">
        <f>VLOOKUP(C930,MatrizClientes,3,0)</f>
        <v>RJ</v>
      </c>
    </row>
    <row r="931" spans="2:5" x14ac:dyDescent="0.2">
      <c r="B931" s="14">
        <v>2049399</v>
      </c>
      <c r="C931" s="4" t="s">
        <v>149</v>
      </c>
      <c r="D931" s="15" t="str">
        <f>VLOOKUP(C931,MatrizClientes,2,0)</f>
        <v>São Paulo</v>
      </c>
      <c r="E931" s="16" t="str">
        <f>VLOOKUP(C931,MatrizClientes,3,0)</f>
        <v>SP</v>
      </c>
    </row>
    <row r="932" spans="2:5" x14ac:dyDescent="0.2">
      <c r="B932" s="14">
        <v>2049401</v>
      </c>
      <c r="C932" s="4" t="s">
        <v>115</v>
      </c>
      <c r="D932" s="15" t="str">
        <f>VLOOKUP(C932,MatrizClientes,2,0)</f>
        <v>Fortaleza</v>
      </c>
      <c r="E932" s="16" t="str">
        <f>VLOOKUP(C932,MatrizClientes,3,0)</f>
        <v>CE</v>
      </c>
    </row>
    <row r="933" spans="2:5" x14ac:dyDescent="0.2">
      <c r="B933" s="14">
        <v>2049403</v>
      </c>
      <c r="C933" s="4" t="s">
        <v>121</v>
      </c>
      <c r="D933" s="15" t="str">
        <f>VLOOKUP(C933,MatrizClientes,2,0)</f>
        <v>Curitiba</v>
      </c>
      <c r="E933" s="16" t="str">
        <f>VLOOKUP(C933,MatrizClientes,3,0)</f>
        <v>PR</v>
      </c>
    </row>
    <row r="934" spans="2:5" x14ac:dyDescent="0.2">
      <c r="B934" s="14">
        <v>2049405</v>
      </c>
      <c r="C934" s="4" t="s">
        <v>115</v>
      </c>
      <c r="D934" s="15" t="str">
        <f>VLOOKUP(C934,MatrizClientes,2,0)</f>
        <v>Fortaleza</v>
      </c>
      <c r="E934" s="16" t="str">
        <f>VLOOKUP(C934,MatrizClientes,3,0)</f>
        <v>CE</v>
      </c>
    </row>
    <row r="935" spans="2:5" x14ac:dyDescent="0.2">
      <c r="B935" s="14">
        <v>2049407</v>
      </c>
      <c r="C935" s="4" t="s">
        <v>108</v>
      </c>
      <c r="D935" s="15" t="str">
        <f>VLOOKUP(C935,MatrizClientes,2,0)</f>
        <v>São Paulo</v>
      </c>
      <c r="E935" s="16" t="str">
        <f>VLOOKUP(C935,MatrizClientes,3,0)</f>
        <v>SP</v>
      </c>
    </row>
    <row r="936" spans="2:5" x14ac:dyDescent="0.2">
      <c r="B936" s="14">
        <v>2049409</v>
      </c>
      <c r="C936" s="4" t="s">
        <v>110</v>
      </c>
      <c r="D936" s="15" t="str">
        <f>VLOOKUP(C936,MatrizClientes,2,0)</f>
        <v>Florianópolis</v>
      </c>
      <c r="E936" s="16" t="str">
        <f>VLOOKUP(C936,MatrizClientes,3,0)</f>
        <v>SC</v>
      </c>
    </row>
    <row r="937" spans="2:5" x14ac:dyDescent="0.2">
      <c r="B937" s="14">
        <v>2049411</v>
      </c>
      <c r="C937" s="4" t="s">
        <v>127</v>
      </c>
      <c r="D937" s="15" t="str">
        <f>VLOOKUP(C937,MatrizClientes,2,0)</f>
        <v>Campinas</v>
      </c>
      <c r="E937" s="16" t="str">
        <f>VLOOKUP(C937,MatrizClientes,3,0)</f>
        <v>SP</v>
      </c>
    </row>
    <row r="938" spans="2:5" x14ac:dyDescent="0.2">
      <c r="B938" s="14">
        <v>2049413</v>
      </c>
      <c r="C938" s="4" t="s">
        <v>104</v>
      </c>
      <c r="D938" s="15" t="str">
        <f>VLOOKUP(C938,MatrizClientes,2,0)</f>
        <v>Florianópolis</v>
      </c>
      <c r="E938" s="16" t="str">
        <f>VLOOKUP(C938,MatrizClientes,3,0)</f>
        <v>SC</v>
      </c>
    </row>
    <row r="939" spans="2:5" x14ac:dyDescent="0.2">
      <c r="B939" s="14">
        <v>2049415</v>
      </c>
      <c r="C939" s="4" t="s">
        <v>133</v>
      </c>
      <c r="D939" s="15" t="str">
        <f>VLOOKUP(C939,MatrizClientes,2,0)</f>
        <v>Rio de Janeiro</v>
      </c>
      <c r="E939" s="16" t="str">
        <f>VLOOKUP(C939,MatrizClientes,3,0)</f>
        <v>RJ</v>
      </c>
    </row>
    <row r="940" spans="2:5" x14ac:dyDescent="0.2">
      <c r="B940" s="14">
        <v>2049417</v>
      </c>
      <c r="C940" s="4" t="s">
        <v>108</v>
      </c>
      <c r="D940" s="15" t="str">
        <f>VLOOKUP(C940,MatrizClientes,2,0)</f>
        <v>São Paulo</v>
      </c>
      <c r="E940" s="16" t="str">
        <f>VLOOKUP(C940,MatrizClientes,3,0)</f>
        <v>SP</v>
      </c>
    </row>
    <row r="941" spans="2:5" x14ac:dyDescent="0.2">
      <c r="B941" s="14">
        <v>2049419</v>
      </c>
      <c r="C941" s="4" t="s">
        <v>104</v>
      </c>
      <c r="D941" s="15" t="str">
        <f>VLOOKUP(C941,MatrizClientes,2,0)</f>
        <v>Florianópolis</v>
      </c>
      <c r="E941" s="16" t="str">
        <f>VLOOKUP(C941,MatrizClientes,3,0)</f>
        <v>SC</v>
      </c>
    </row>
    <row r="942" spans="2:5" x14ac:dyDescent="0.2">
      <c r="B942" s="14">
        <v>2049421</v>
      </c>
      <c r="C942" s="4" t="s">
        <v>147</v>
      </c>
      <c r="D942" s="15" t="str">
        <f>VLOOKUP(C942,MatrizClientes,2,0)</f>
        <v>Curitiba</v>
      </c>
      <c r="E942" s="16" t="str">
        <f>VLOOKUP(C942,MatrizClientes,3,0)</f>
        <v>PR</v>
      </c>
    </row>
    <row r="943" spans="2:5" x14ac:dyDescent="0.2">
      <c r="B943" s="14">
        <v>2049423</v>
      </c>
      <c r="C943" s="4" t="s">
        <v>136</v>
      </c>
      <c r="D943" s="15" t="str">
        <f>VLOOKUP(C943,MatrizClientes,2,0)</f>
        <v>Porto Alegre</v>
      </c>
      <c r="E943" s="16" t="str">
        <f>VLOOKUP(C943,MatrizClientes,3,0)</f>
        <v>RS</v>
      </c>
    </row>
    <row r="944" spans="2:5" x14ac:dyDescent="0.2">
      <c r="B944" s="14">
        <v>2049425</v>
      </c>
      <c r="C944" s="4" t="s">
        <v>121</v>
      </c>
      <c r="D944" s="15" t="str">
        <f>VLOOKUP(C944,MatrizClientes,2,0)</f>
        <v>Curitiba</v>
      </c>
      <c r="E944" s="16" t="str">
        <f>VLOOKUP(C944,MatrizClientes,3,0)</f>
        <v>PR</v>
      </c>
    </row>
    <row r="945" spans="2:5" x14ac:dyDescent="0.2">
      <c r="B945" s="14">
        <v>2049427</v>
      </c>
      <c r="C945" s="4" t="s">
        <v>99</v>
      </c>
      <c r="D945" s="15" t="str">
        <f>VLOOKUP(C945,MatrizClientes,2,0)</f>
        <v>Rio de Janeiro</v>
      </c>
      <c r="E945" s="16" t="str">
        <f>VLOOKUP(C945,MatrizClientes,3,0)</f>
        <v>RJ</v>
      </c>
    </row>
    <row r="946" spans="2:5" x14ac:dyDescent="0.2">
      <c r="B946" s="14">
        <v>2049429</v>
      </c>
      <c r="C946" s="4" t="s">
        <v>154</v>
      </c>
      <c r="D946" s="15" t="str">
        <f>VLOOKUP(C946,MatrizClientes,2,0)</f>
        <v>Rio de Janeiro</v>
      </c>
      <c r="E946" s="16" t="str">
        <f>VLOOKUP(C946,MatrizClientes,3,0)</f>
        <v>RJ</v>
      </c>
    </row>
    <row r="947" spans="2:5" x14ac:dyDescent="0.2">
      <c r="B947" s="14">
        <v>2049431</v>
      </c>
      <c r="C947" s="4" t="s">
        <v>95</v>
      </c>
      <c r="D947" s="15" t="str">
        <f>VLOOKUP(C947,MatrizClientes,2,0)</f>
        <v>Belo Horizonte</v>
      </c>
      <c r="E947" s="16" t="str">
        <f>VLOOKUP(C947,MatrizClientes,3,0)</f>
        <v>MG</v>
      </c>
    </row>
    <row r="948" spans="2:5" x14ac:dyDescent="0.2">
      <c r="B948" s="14">
        <v>2049433</v>
      </c>
      <c r="C948" s="4" t="s">
        <v>115</v>
      </c>
      <c r="D948" s="15" t="str">
        <f>VLOOKUP(C948,MatrizClientes,2,0)</f>
        <v>Fortaleza</v>
      </c>
      <c r="E948" s="16" t="str">
        <f>VLOOKUP(C948,MatrizClientes,3,0)</f>
        <v>CE</v>
      </c>
    </row>
    <row r="949" spans="2:5" x14ac:dyDescent="0.2">
      <c r="B949" s="14">
        <v>2049435</v>
      </c>
      <c r="C949" s="4" t="s">
        <v>111</v>
      </c>
      <c r="D949" s="15" t="str">
        <f>VLOOKUP(C949,MatrizClientes,2,0)</f>
        <v>Rio de Janeiro</v>
      </c>
      <c r="E949" s="16" t="str">
        <f>VLOOKUP(C949,MatrizClientes,3,0)</f>
        <v>RJ</v>
      </c>
    </row>
    <row r="950" spans="2:5" x14ac:dyDescent="0.2">
      <c r="B950" s="14">
        <v>2049437</v>
      </c>
      <c r="C950" s="4" t="s">
        <v>111</v>
      </c>
      <c r="D950" s="15" t="str">
        <f>VLOOKUP(C950,MatrizClientes,2,0)</f>
        <v>Rio de Janeiro</v>
      </c>
      <c r="E950" s="16" t="str">
        <f>VLOOKUP(C950,MatrizClientes,3,0)</f>
        <v>RJ</v>
      </c>
    </row>
    <row r="951" spans="2:5" x14ac:dyDescent="0.2">
      <c r="B951" s="14">
        <v>2049439</v>
      </c>
      <c r="C951" s="4" t="s">
        <v>127</v>
      </c>
      <c r="D951" s="15" t="str">
        <f>VLOOKUP(C951,MatrizClientes,2,0)</f>
        <v>Campinas</v>
      </c>
      <c r="E951" s="16" t="str">
        <f>VLOOKUP(C951,MatrizClientes,3,0)</f>
        <v>SP</v>
      </c>
    </row>
    <row r="952" spans="2:5" x14ac:dyDescent="0.2">
      <c r="B952" s="14">
        <v>2049441</v>
      </c>
      <c r="C952" s="4" t="s">
        <v>138</v>
      </c>
      <c r="D952" s="15" t="str">
        <f>VLOOKUP(C952,MatrizClientes,2,0)</f>
        <v>Campinas</v>
      </c>
      <c r="E952" s="16" t="str">
        <f>VLOOKUP(C952,MatrizClientes,3,0)</f>
        <v>SP</v>
      </c>
    </row>
    <row r="953" spans="2:5" x14ac:dyDescent="0.2">
      <c r="B953" s="14">
        <v>2049443</v>
      </c>
      <c r="C953" s="4" t="s">
        <v>119</v>
      </c>
      <c r="D953" s="15" t="str">
        <f>VLOOKUP(C953,MatrizClientes,2,0)</f>
        <v>Rio de Janeiro</v>
      </c>
      <c r="E953" s="16" t="str">
        <f>VLOOKUP(C953,MatrizClientes,3,0)</f>
        <v>RJ</v>
      </c>
    </row>
    <row r="954" spans="2:5" x14ac:dyDescent="0.2">
      <c r="B954" s="14">
        <v>2049445</v>
      </c>
      <c r="C954" s="4" t="s">
        <v>110</v>
      </c>
      <c r="D954" s="15" t="str">
        <f>VLOOKUP(C954,MatrizClientes,2,0)</f>
        <v>Florianópolis</v>
      </c>
      <c r="E954" s="16" t="str">
        <f>VLOOKUP(C954,MatrizClientes,3,0)</f>
        <v>SC</v>
      </c>
    </row>
    <row r="955" spans="2:5" x14ac:dyDescent="0.2">
      <c r="B955" s="14">
        <v>2049447</v>
      </c>
      <c r="C955" s="4" t="s">
        <v>104</v>
      </c>
      <c r="D955" s="15" t="str">
        <f>VLOOKUP(C955,MatrizClientes,2,0)</f>
        <v>Florianópolis</v>
      </c>
      <c r="E955" s="16" t="str">
        <f>VLOOKUP(C955,MatrizClientes,3,0)</f>
        <v>SC</v>
      </c>
    </row>
    <row r="956" spans="2:5" x14ac:dyDescent="0.2">
      <c r="B956" s="14">
        <v>2049449</v>
      </c>
      <c r="C956" s="4" t="s">
        <v>119</v>
      </c>
      <c r="D956" s="15" t="str">
        <f>VLOOKUP(C956,MatrizClientes,2,0)</f>
        <v>Rio de Janeiro</v>
      </c>
      <c r="E956" s="16" t="str">
        <f>VLOOKUP(C956,MatrizClientes,3,0)</f>
        <v>RJ</v>
      </c>
    </row>
    <row r="957" spans="2:5" x14ac:dyDescent="0.2">
      <c r="B957" s="14">
        <v>2049451</v>
      </c>
      <c r="C957" s="4" t="s">
        <v>119</v>
      </c>
      <c r="D957" s="15" t="str">
        <f>VLOOKUP(C957,MatrizClientes,2,0)</f>
        <v>Rio de Janeiro</v>
      </c>
      <c r="E957" s="16" t="str">
        <f>VLOOKUP(C957,MatrizClientes,3,0)</f>
        <v>RJ</v>
      </c>
    </row>
    <row r="958" spans="2:5" x14ac:dyDescent="0.2">
      <c r="B958" s="14">
        <v>2049453</v>
      </c>
      <c r="C958" s="4" t="s">
        <v>115</v>
      </c>
      <c r="D958" s="15" t="str">
        <f>VLOOKUP(C958,MatrizClientes,2,0)</f>
        <v>Fortaleza</v>
      </c>
      <c r="E958" s="16" t="str">
        <f>VLOOKUP(C958,MatrizClientes,3,0)</f>
        <v>CE</v>
      </c>
    </row>
    <row r="959" spans="2:5" x14ac:dyDescent="0.2">
      <c r="B959" s="14">
        <v>2049455</v>
      </c>
      <c r="C959" s="4" t="s">
        <v>138</v>
      </c>
      <c r="D959" s="15" t="str">
        <f>VLOOKUP(C959,MatrizClientes,2,0)</f>
        <v>Campinas</v>
      </c>
      <c r="E959" s="16" t="str">
        <f>VLOOKUP(C959,MatrizClientes,3,0)</f>
        <v>SP</v>
      </c>
    </row>
    <row r="960" spans="2:5" x14ac:dyDescent="0.2">
      <c r="B960" s="14">
        <v>2049457</v>
      </c>
      <c r="C960" s="4" t="s">
        <v>119</v>
      </c>
      <c r="D960" s="15" t="str">
        <f>VLOOKUP(C960,MatrizClientes,2,0)</f>
        <v>Rio de Janeiro</v>
      </c>
      <c r="E960" s="16" t="str">
        <f>VLOOKUP(C960,MatrizClientes,3,0)</f>
        <v>RJ</v>
      </c>
    </row>
    <row r="961" spans="2:5" x14ac:dyDescent="0.2">
      <c r="B961" s="14">
        <v>2049459</v>
      </c>
      <c r="C961" s="4" t="s">
        <v>103</v>
      </c>
      <c r="D961" s="15" t="str">
        <f>VLOOKUP(C961,MatrizClientes,2,0)</f>
        <v>Rio de Janeiro</v>
      </c>
      <c r="E961" s="16" t="str">
        <f>VLOOKUP(C961,MatrizClientes,3,0)</f>
        <v>RJ</v>
      </c>
    </row>
    <row r="962" spans="2:5" x14ac:dyDescent="0.2">
      <c r="B962" s="14">
        <v>2049461</v>
      </c>
      <c r="C962" s="4" t="s">
        <v>100</v>
      </c>
      <c r="D962" s="15" t="str">
        <f>VLOOKUP(C962,MatrizClientes,2,0)</f>
        <v>Fortaleza</v>
      </c>
      <c r="E962" s="16" t="str">
        <f>VLOOKUP(C962,MatrizClientes,3,0)</f>
        <v>CE</v>
      </c>
    </row>
    <row r="963" spans="2:5" x14ac:dyDescent="0.2">
      <c r="B963" s="14">
        <v>2049463</v>
      </c>
      <c r="C963" s="4" t="s">
        <v>104</v>
      </c>
      <c r="D963" s="15" t="str">
        <f>VLOOKUP(C963,MatrizClientes,2,0)</f>
        <v>Florianópolis</v>
      </c>
      <c r="E963" s="16" t="str">
        <f>VLOOKUP(C963,MatrizClientes,3,0)</f>
        <v>SC</v>
      </c>
    </row>
    <row r="964" spans="2:5" x14ac:dyDescent="0.2">
      <c r="B964" s="14">
        <v>2049465</v>
      </c>
      <c r="C964" s="4" t="s">
        <v>115</v>
      </c>
      <c r="D964" s="15" t="str">
        <f>VLOOKUP(C964,MatrizClientes,2,0)</f>
        <v>Fortaleza</v>
      </c>
      <c r="E964" s="16" t="str">
        <f>VLOOKUP(C964,MatrizClientes,3,0)</f>
        <v>CE</v>
      </c>
    </row>
    <row r="965" spans="2:5" x14ac:dyDescent="0.2">
      <c r="B965" s="14">
        <v>2049467</v>
      </c>
      <c r="C965" s="4" t="s">
        <v>99</v>
      </c>
      <c r="D965" s="15" t="str">
        <f>VLOOKUP(C965,MatrizClientes,2,0)</f>
        <v>Rio de Janeiro</v>
      </c>
      <c r="E965" s="16" t="str">
        <f>VLOOKUP(C965,MatrizClientes,3,0)</f>
        <v>RJ</v>
      </c>
    </row>
    <row r="966" spans="2:5" x14ac:dyDescent="0.2">
      <c r="B966" s="14">
        <v>2049469</v>
      </c>
      <c r="C966" s="4" t="s">
        <v>111</v>
      </c>
      <c r="D966" s="15" t="str">
        <f>VLOOKUP(C966,MatrizClientes,2,0)</f>
        <v>Rio de Janeiro</v>
      </c>
      <c r="E966" s="16" t="str">
        <f>VLOOKUP(C966,MatrizClientes,3,0)</f>
        <v>RJ</v>
      </c>
    </row>
    <row r="967" spans="2:5" x14ac:dyDescent="0.2">
      <c r="B967" s="14">
        <v>2049471</v>
      </c>
      <c r="C967" s="4" t="s">
        <v>150</v>
      </c>
      <c r="D967" s="15" t="str">
        <f>VLOOKUP(C967,MatrizClientes,2,0)</f>
        <v>Rio de Janeiro</v>
      </c>
      <c r="E967" s="16" t="str">
        <f>VLOOKUP(C967,MatrizClientes,3,0)</f>
        <v>RJ</v>
      </c>
    </row>
    <row r="968" spans="2:5" x14ac:dyDescent="0.2">
      <c r="B968" s="14">
        <v>2049473</v>
      </c>
      <c r="C968" s="4" t="s">
        <v>134</v>
      </c>
      <c r="D968" s="15" t="str">
        <f>VLOOKUP(C968,MatrizClientes,2,0)</f>
        <v>Curitiba</v>
      </c>
      <c r="E968" s="16" t="str">
        <f>VLOOKUP(C968,MatrizClientes,3,0)</f>
        <v>PR</v>
      </c>
    </row>
    <row r="969" spans="2:5" x14ac:dyDescent="0.2">
      <c r="B969" s="14">
        <v>2049475</v>
      </c>
      <c r="C969" s="4" t="s">
        <v>116</v>
      </c>
      <c r="D969" s="15" t="str">
        <f>VLOOKUP(C969,MatrizClientes,2,0)</f>
        <v>Campinas</v>
      </c>
      <c r="E969" s="16" t="str">
        <f>VLOOKUP(C969,MatrizClientes,3,0)</f>
        <v>SP</v>
      </c>
    </row>
    <row r="970" spans="2:5" x14ac:dyDescent="0.2">
      <c r="B970" s="14">
        <v>2049477</v>
      </c>
      <c r="C970" s="4" t="s">
        <v>124</v>
      </c>
      <c r="D970" s="15" t="str">
        <f>VLOOKUP(C970,MatrizClientes,2,0)</f>
        <v>Fortaleza</v>
      </c>
      <c r="E970" s="16" t="str">
        <f>VLOOKUP(C970,MatrizClientes,3,0)</f>
        <v>CE</v>
      </c>
    </row>
    <row r="971" spans="2:5" x14ac:dyDescent="0.2">
      <c r="B971" s="14">
        <v>2049479</v>
      </c>
      <c r="C971" s="4" t="s">
        <v>119</v>
      </c>
      <c r="D971" s="15" t="str">
        <f>VLOOKUP(C971,MatrizClientes,2,0)</f>
        <v>Rio de Janeiro</v>
      </c>
      <c r="E971" s="16" t="str">
        <f>VLOOKUP(C971,MatrizClientes,3,0)</f>
        <v>RJ</v>
      </c>
    </row>
    <row r="972" spans="2:5" x14ac:dyDescent="0.2">
      <c r="B972" s="14">
        <v>2049481</v>
      </c>
      <c r="C972" s="4" t="s">
        <v>96</v>
      </c>
      <c r="D972" s="15" t="str">
        <f>VLOOKUP(C972,MatrizClientes,2,0)</f>
        <v>Brasília</v>
      </c>
      <c r="E972" s="16" t="str">
        <f>VLOOKUP(C972,MatrizClientes,3,0)</f>
        <v>DF</v>
      </c>
    </row>
    <row r="973" spans="2:5" x14ac:dyDescent="0.2">
      <c r="B973" s="14">
        <v>2049483</v>
      </c>
      <c r="C973" s="4" t="s">
        <v>95</v>
      </c>
      <c r="D973" s="15" t="str">
        <f>VLOOKUP(C973,MatrizClientes,2,0)</f>
        <v>Belo Horizonte</v>
      </c>
      <c r="E973" s="16" t="str">
        <f>VLOOKUP(C973,MatrizClientes,3,0)</f>
        <v>MG</v>
      </c>
    </row>
    <row r="974" spans="2:5" x14ac:dyDescent="0.2">
      <c r="B974" s="14">
        <v>2049485</v>
      </c>
      <c r="C974" s="4" t="s">
        <v>104</v>
      </c>
      <c r="D974" s="15" t="str">
        <f>VLOOKUP(C974,MatrizClientes,2,0)</f>
        <v>Florianópolis</v>
      </c>
      <c r="E974" s="16" t="str">
        <f>VLOOKUP(C974,MatrizClientes,3,0)</f>
        <v>SC</v>
      </c>
    </row>
    <row r="975" spans="2:5" x14ac:dyDescent="0.2">
      <c r="B975" s="14">
        <v>2049487</v>
      </c>
      <c r="C975" s="4" t="s">
        <v>103</v>
      </c>
      <c r="D975" s="15" t="str">
        <f>VLOOKUP(C975,MatrizClientes,2,0)</f>
        <v>Rio de Janeiro</v>
      </c>
      <c r="E975" s="16" t="str">
        <f>VLOOKUP(C975,MatrizClientes,3,0)</f>
        <v>RJ</v>
      </c>
    </row>
    <row r="976" spans="2:5" x14ac:dyDescent="0.2">
      <c r="B976" s="14">
        <v>2049489</v>
      </c>
      <c r="C976" s="4" t="s">
        <v>104</v>
      </c>
      <c r="D976" s="15" t="str">
        <f>VLOOKUP(C976,MatrizClientes,2,0)</f>
        <v>Florianópolis</v>
      </c>
      <c r="E976" s="16" t="str">
        <f>VLOOKUP(C976,MatrizClientes,3,0)</f>
        <v>SC</v>
      </c>
    </row>
    <row r="977" spans="2:5" x14ac:dyDescent="0.2">
      <c r="B977" s="14">
        <v>2049491</v>
      </c>
      <c r="C977" s="4" t="s">
        <v>111</v>
      </c>
      <c r="D977" s="15" t="str">
        <f>VLOOKUP(C977,MatrizClientes,2,0)</f>
        <v>Rio de Janeiro</v>
      </c>
      <c r="E977" s="16" t="str">
        <f>VLOOKUP(C977,MatrizClientes,3,0)</f>
        <v>RJ</v>
      </c>
    </row>
    <row r="978" spans="2:5" x14ac:dyDescent="0.2">
      <c r="B978" s="14">
        <v>2049493</v>
      </c>
      <c r="C978" s="4" t="s">
        <v>99</v>
      </c>
      <c r="D978" s="15" t="str">
        <f>VLOOKUP(C978,MatrizClientes,2,0)</f>
        <v>Rio de Janeiro</v>
      </c>
      <c r="E978" s="16" t="str">
        <f>VLOOKUP(C978,MatrizClientes,3,0)</f>
        <v>RJ</v>
      </c>
    </row>
    <row r="979" spans="2:5" x14ac:dyDescent="0.2">
      <c r="B979" s="14">
        <v>2049495</v>
      </c>
      <c r="C979" s="4" t="s">
        <v>103</v>
      </c>
      <c r="D979" s="15" t="str">
        <f>VLOOKUP(C979,MatrizClientes,2,0)</f>
        <v>Rio de Janeiro</v>
      </c>
      <c r="E979" s="16" t="str">
        <f>VLOOKUP(C979,MatrizClientes,3,0)</f>
        <v>RJ</v>
      </c>
    </row>
    <row r="980" spans="2:5" x14ac:dyDescent="0.2">
      <c r="B980" s="14">
        <v>2049497</v>
      </c>
      <c r="C980" s="4" t="s">
        <v>100</v>
      </c>
      <c r="D980" s="15" t="str">
        <f>VLOOKUP(C980,MatrizClientes,2,0)</f>
        <v>Fortaleza</v>
      </c>
      <c r="E980" s="16" t="str">
        <f>VLOOKUP(C980,MatrizClientes,3,0)</f>
        <v>CE</v>
      </c>
    </row>
    <row r="981" spans="2:5" x14ac:dyDescent="0.2">
      <c r="B981" s="14">
        <v>2049499</v>
      </c>
      <c r="C981" s="4" t="s">
        <v>119</v>
      </c>
      <c r="D981" s="15" t="str">
        <f>VLOOKUP(C981,MatrizClientes,2,0)</f>
        <v>Rio de Janeiro</v>
      </c>
      <c r="E981" s="16" t="str">
        <f>VLOOKUP(C981,MatrizClientes,3,0)</f>
        <v>RJ</v>
      </c>
    </row>
    <row r="982" spans="2:5" x14ac:dyDescent="0.2">
      <c r="B982" s="14">
        <v>2049501</v>
      </c>
      <c r="C982" s="4" t="s">
        <v>96</v>
      </c>
      <c r="D982" s="15" t="str">
        <f>VLOOKUP(C982,MatrizClientes,2,0)</f>
        <v>Brasília</v>
      </c>
      <c r="E982" s="16" t="str">
        <f>VLOOKUP(C982,MatrizClientes,3,0)</f>
        <v>DF</v>
      </c>
    </row>
    <row r="983" spans="2:5" x14ac:dyDescent="0.2">
      <c r="B983" s="14">
        <v>2049503</v>
      </c>
      <c r="C983" s="4" t="s">
        <v>116</v>
      </c>
      <c r="D983" s="15" t="str">
        <f>VLOOKUP(C983,MatrizClientes,2,0)</f>
        <v>Campinas</v>
      </c>
      <c r="E983" s="16" t="str">
        <f>VLOOKUP(C983,MatrizClientes,3,0)</f>
        <v>SP</v>
      </c>
    </row>
    <row r="984" spans="2:5" x14ac:dyDescent="0.2">
      <c r="B984" s="14">
        <v>2049505</v>
      </c>
      <c r="C984" s="4" t="s">
        <v>110</v>
      </c>
      <c r="D984" s="15" t="str">
        <f>VLOOKUP(C984,MatrizClientes,2,0)</f>
        <v>Florianópolis</v>
      </c>
      <c r="E984" s="16" t="str">
        <f>VLOOKUP(C984,MatrizClientes,3,0)</f>
        <v>SC</v>
      </c>
    </row>
    <row r="985" spans="2:5" x14ac:dyDescent="0.2">
      <c r="B985" s="14">
        <v>2049507</v>
      </c>
      <c r="C985" s="4" t="s">
        <v>111</v>
      </c>
      <c r="D985" s="15" t="str">
        <f>VLOOKUP(C985,MatrizClientes,2,0)</f>
        <v>Rio de Janeiro</v>
      </c>
      <c r="E985" s="16" t="str">
        <f>VLOOKUP(C985,MatrizClientes,3,0)</f>
        <v>RJ</v>
      </c>
    </row>
    <row r="986" spans="2:5" x14ac:dyDescent="0.2">
      <c r="B986" s="14">
        <v>2049509</v>
      </c>
      <c r="C986" s="4" t="s">
        <v>104</v>
      </c>
      <c r="D986" s="15" t="str">
        <f>VLOOKUP(C986,MatrizClientes,2,0)</f>
        <v>Florianópolis</v>
      </c>
      <c r="E986" s="16" t="str">
        <f>VLOOKUP(C986,MatrizClientes,3,0)</f>
        <v>SC</v>
      </c>
    </row>
    <row r="987" spans="2:5" x14ac:dyDescent="0.2">
      <c r="B987" s="14">
        <v>2049511</v>
      </c>
      <c r="C987" s="4" t="s">
        <v>112</v>
      </c>
      <c r="D987" s="15" t="str">
        <f>VLOOKUP(C987,MatrizClientes,2,0)</f>
        <v>Belo Horizonte</v>
      </c>
      <c r="E987" s="16" t="str">
        <f>VLOOKUP(C987,MatrizClientes,3,0)</f>
        <v>MG</v>
      </c>
    </row>
    <row r="988" spans="2:5" x14ac:dyDescent="0.2">
      <c r="B988" s="14">
        <v>2049513</v>
      </c>
      <c r="C988" s="4" t="s">
        <v>112</v>
      </c>
      <c r="D988" s="15" t="str">
        <f>VLOOKUP(C988,MatrizClientes,2,0)</f>
        <v>Belo Horizonte</v>
      </c>
      <c r="E988" s="16" t="str">
        <f>VLOOKUP(C988,MatrizClientes,3,0)</f>
        <v>MG</v>
      </c>
    </row>
    <row r="989" spans="2:5" x14ac:dyDescent="0.2">
      <c r="B989" s="14">
        <v>2049515</v>
      </c>
      <c r="C989" s="4" t="s">
        <v>95</v>
      </c>
      <c r="D989" s="15" t="str">
        <f>VLOOKUP(C989,MatrizClientes,2,0)</f>
        <v>Belo Horizonte</v>
      </c>
      <c r="E989" s="16" t="str">
        <f>VLOOKUP(C989,MatrizClientes,3,0)</f>
        <v>MG</v>
      </c>
    </row>
    <row r="990" spans="2:5" x14ac:dyDescent="0.2">
      <c r="B990" s="14">
        <v>2049517</v>
      </c>
      <c r="C990" s="4" t="s">
        <v>121</v>
      </c>
      <c r="D990" s="15" t="str">
        <f>VLOOKUP(C990,MatrizClientes,2,0)</f>
        <v>Curitiba</v>
      </c>
      <c r="E990" s="16" t="str">
        <f>VLOOKUP(C990,MatrizClientes,3,0)</f>
        <v>PR</v>
      </c>
    </row>
    <row r="991" spans="2:5" x14ac:dyDescent="0.2">
      <c r="B991" s="14">
        <v>2049519</v>
      </c>
      <c r="C991" s="4" t="s">
        <v>115</v>
      </c>
      <c r="D991" s="15" t="str">
        <f>VLOOKUP(C991,MatrizClientes,2,0)</f>
        <v>Fortaleza</v>
      </c>
      <c r="E991" s="16" t="str">
        <f>VLOOKUP(C991,MatrizClientes,3,0)</f>
        <v>CE</v>
      </c>
    </row>
    <row r="992" spans="2:5" x14ac:dyDescent="0.2">
      <c r="B992" s="14">
        <v>2049521</v>
      </c>
      <c r="C992" s="4" t="s">
        <v>115</v>
      </c>
      <c r="D992" s="15" t="str">
        <f>VLOOKUP(C992,MatrizClientes,2,0)</f>
        <v>Fortaleza</v>
      </c>
      <c r="E992" s="16" t="str">
        <f>VLOOKUP(C992,MatrizClientes,3,0)</f>
        <v>CE</v>
      </c>
    </row>
    <row r="993" spans="2:5" x14ac:dyDescent="0.2">
      <c r="B993" s="14">
        <v>2049523</v>
      </c>
      <c r="C993" s="4" t="s">
        <v>112</v>
      </c>
      <c r="D993" s="15" t="str">
        <f>VLOOKUP(C993,MatrizClientes,2,0)</f>
        <v>Belo Horizonte</v>
      </c>
      <c r="E993" s="16" t="str">
        <f>VLOOKUP(C993,MatrizClientes,3,0)</f>
        <v>MG</v>
      </c>
    </row>
    <row r="994" spans="2:5" x14ac:dyDescent="0.2">
      <c r="B994" s="14">
        <v>2049525</v>
      </c>
      <c r="C994" s="4" t="s">
        <v>110</v>
      </c>
      <c r="D994" s="15" t="str">
        <f>VLOOKUP(C994,MatrizClientes,2,0)</f>
        <v>Florianópolis</v>
      </c>
      <c r="E994" s="16" t="str">
        <f>VLOOKUP(C994,MatrizClientes,3,0)</f>
        <v>SC</v>
      </c>
    </row>
    <row r="995" spans="2:5" x14ac:dyDescent="0.2">
      <c r="B995" s="14">
        <v>2049527</v>
      </c>
      <c r="C995" s="4" t="s">
        <v>95</v>
      </c>
      <c r="D995" s="15" t="str">
        <f>VLOOKUP(C995,MatrizClientes,2,0)</f>
        <v>Belo Horizonte</v>
      </c>
      <c r="E995" s="16" t="str">
        <f>VLOOKUP(C995,MatrizClientes,3,0)</f>
        <v>MG</v>
      </c>
    </row>
    <row r="996" spans="2:5" x14ac:dyDescent="0.2">
      <c r="B996" s="14">
        <v>2049529</v>
      </c>
      <c r="C996" s="4" t="s">
        <v>108</v>
      </c>
      <c r="D996" s="15" t="str">
        <f>VLOOKUP(C996,MatrizClientes,2,0)</f>
        <v>São Paulo</v>
      </c>
      <c r="E996" s="16" t="str">
        <f>VLOOKUP(C996,MatrizClientes,3,0)</f>
        <v>SP</v>
      </c>
    </row>
    <row r="997" spans="2:5" x14ac:dyDescent="0.2">
      <c r="B997" s="14">
        <v>2049531</v>
      </c>
      <c r="C997" s="4" t="s">
        <v>110</v>
      </c>
      <c r="D997" s="15" t="str">
        <f>VLOOKUP(C997,MatrizClientes,2,0)</f>
        <v>Florianópolis</v>
      </c>
      <c r="E997" s="16" t="str">
        <f>VLOOKUP(C997,MatrizClientes,3,0)</f>
        <v>SC</v>
      </c>
    </row>
    <row r="998" spans="2:5" x14ac:dyDescent="0.2">
      <c r="B998" s="14">
        <v>2049533</v>
      </c>
      <c r="C998" s="4" t="s">
        <v>108</v>
      </c>
      <c r="D998" s="15" t="str">
        <f>VLOOKUP(C998,MatrizClientes,2,0)</f>
        <v>São Paulo</v>
      </c>
      <c r="E998" s="16" t="str">
        <f>VLOOKUP(C998,MatrizClientes,3,0)</f>
        <v>SP</v>
      </c>
    </row>
    <row r="999" spans="2:5" x14ac:dyDescent="0.2">
      <c r="B999" s="14">
        <v>2049535</v>
      </c>
      <c r="C999" s="4" t="s">
        <v>121</v>
      </c>
      <c r="D999" s="15" t="str">
        <f>VLOOKUP(C999,MatrizClientes,2,0)</f>
        <v>Curitiba</v>
      </c>
      <c r="E999" s="16" t="str">
        <f>VLOOKUP(C999,MatrizClientes,3,0)</f>
        <v>PR</v>
      </c>
    </row>
    <row r="1000" spans="2:5" x14ac:dyDescent="0.2">
      <c r="B1000" s="14">
        <v>2049536</v>
      </c>
      <c r="C1000" s="4" t="s">
        <v>118</v>
      </c>
      <c r="D1000" s="15" t="str">
        <f>VLOOKUP(C1000,MatrizClientes,2,0)</f>
        <v>Campinas</v>
      </c>
      <c r="E1000" s="16" t="str">
        <f>VLOOKUP(C1000,MatrizClientes,3,0)</f>
        <v>SP</v>
      </c>
    </row>
    <row r="1001" spans="2:5" x14ac:dyDescent="0.2">
      <c r="B1001" s="14">
        <v>2049537</v>
      </c>
      <c r="C1001" s="4" t="s">
        <v>123</v>
      </c>
      <c r="D1001" s="15" t="str">
        <f>VLOOKUP(C1001,MatrizClientes,2,0)</f>
        <v>Campos</v>
      </c>
      <c r="E1001" s="16" t="str">
        <f>VLOOKUP(C1001,MatrizClientes,3,0)</f>
        <v>SP</v>
      </c>
    </row>
    <row r="1002" spans="2:5" x14ac:dyDescent="0.2">
      <c r="B1002" s="14">
        <v>2049538</v>
      </c>
      <c r="C1002" s="4" t="s">
        <v>103</v>
      </c>
      <c r="D1002" s="15" t="str">
        <f>VLOOKUP(C1002,MatrizClientes,2,0)</f>
        <v>Rio de Janeiro</v>
      </c>
      <c r="E1002" s="16" t="str">
        <f>VLOOKUP(C1002,MatrizClientes,3,0)</f>
        <v>RJ</v>
      </c>
    </row>
    <row r="1003" spans="2:5" x14ac:dyDescent="0.2">
      <c r="B1003" s="14">
        <v>2049539</v>
      </c>
      <c r="C1003" s="4" t="s">
        <v>129</v>
      </c>
      <c r="D1003" s="15" t="str">
        <f>VLOOKUP(C1003,MatrizClientes,2,0)</f>
        <v>Fortaleza</v>
      </c>
      <c r="E1003" s="16" t="str">
        <f>VLOOKUP(C1003,MatrizClientes,3,0)</f>
        <v>CE</v>
      </c>
    </row>
    <row r="1004" spans="2:5" x14ac:dyDescent="0.2">
      <c r="B1004" s="14">
        <v>2049540</v>
      </c>
      <c r="C1004" s="4" t="s">
        <v>141</v>
      </c>
      <c r="D1004" s="15" t="str">
        <f>VLOOKUP(C1004,MatrizClientes,2,0)</f>
        <v>Brasília</v>
      </c>
      <c r="E1004" s="16" t="str">
        <f>VLOOKUP(C1004,MatrizClientes,3,0)</f>
        <v>DF</v>
      </c>
    </row>
    <row r="1005" spans="2:5" x14ac:dyDescent="0.2">
      <c r="B1005" s="14">
        <v>2049541</v>
      </c>
      <c r="C1005" s="4" t="s">
        <v>96</v>
      </c>
      <c r="D1005" s="15" t="str">
        <f>VLOOKUP(C1005,MatrizClientes,2,0)</f>
        <v>Brasília</v>
      </c>
      <c r="E1005" s="16" t="str">
        <f>VLOOKUP(C1005,MatrizClientes,3,0)</f>
        <v>DF</v>
      </c>
    </row>
    <row r="1006" spans="2:5" x14ac:dyDescent="0.2">
      <c r="B1006" s="14">
        <v>2049542</v>
      </c>
      <c r="C1006" s="4" t="s">
        <v>150</v>
      </c>
      <c r="D1006" s="15" t="str">
        <f>VLOOKUP(C1006,MatrizClientes,2,0)</f>
        <v>Rio de Janeiro</v>
      </c>
      <c r="E1006" s="16" t="str">
        <f>VLOOKUP(C1006,MatrizClientes,3,0)</f>
        <v>RJ</v>
      </c>
    </row>
    <row r="1007" spans="2:5" x14ac:dyDescent="0.2">
      <c r="B1007" s="14">
        <v>2049543</v>
      </c>
      <c r="C1007" s="4" t="s">
        <v>108</v>
      </c>
      <c r="D1007" s="15" t="str">
        <f>VLOOKUP(C1007,MatrizClientes,2,0)</f>
        <v>São Paulo</v>
      </c>
      <c r="E1007" s="16" t="str">
        <f>VLOOKUP(C1007,MatrizClientes,3,0)</f>
        <v>SP</v>
      </c>
    </row>
    <row r="1008" spans="2:5" x14ac:dyDescent="0.2">
      <c r="B1008" s="14">
        <v>2049544</v>
      </c>
      <c r="C1008" s="4" t="s">
        <v>128</v>
      </c>
      <c r="D1008" s="15" t="str">
        <f>VLOOKUP(C1008,MatrizClientes,2,0)</f>
        <v>Florianópolis</v>
      </c>
      <c r="E1008" s="16" t="str">
        <f>VLOOKUP(C1008,MatrizClientes,3,0)</f>
        <v>SC</v>
      </c>
    </row>
    <row r="1009" spans="2:5" x14ac:dyDescent="0.2">
      <c r="B1009" s="14">
        <v>2049545</v>
      </c>
      <c r="C1009" s="4" t="s">
        <v>122</v>
      </c>
      <c r="D1009" s="15" t="str">
        <f>VLOOKUP(C1009,MatrizClientes,2,0)</f>
        <v>Florianópolis</v>
      </c>
      <c r="E1009" s="16" t="str">
        <f>VLOOKUP(C1009,MatrizClientes,3,0)</f>
        <v>SC</v>
      </c>
    </row>
    <row r="1010" spans="2:5" x14ac:dyDescent="0.2">
      <c r="B1010" s="14">
        <v>2049546</v>
      </c>
      <c r="C1010" s="4" t="s">
        <v>155</v>
      </c>
      <c r="D1010" s="15" t="str">
        <f>VLOOKUP(C1010,MatrizClientes,2,0)</f>
        <v xml:space="preserve">Campos </v>
      </c>
      <c r="E1010" s="16" t="str">
        <f>VLOOKUP(C1010,MatrizClientes,3,0)</f>
        <v>RJ</v>
      </c>
    </row>
    <row r="1011" spans="2:5" x14ac:dyDescent="0.2">
      <c r="B1011" s="14">
        <v>2049547</v>
      </c>
      <c r="C1011" s="4" t="s">
        <v>142</v>
      </c>
      <c r="D1011" s="15" t="str">
        <f>VLOOKUP(C1011,MatrizClientes,2,0)</f>
        <v>Campinas</v>
      </c>
      <c r="E1011" s="16" t="str">
        <f>VLOOKUP(C1011,MatrizClientes,3,0)</f>
        <v>SP</v>
      </c>
    </row>
    <row r="1012" spans="2:5" x14ac:dyDescent="0.2">
      <c r="B1012" s="14">
        <v>2049548</v>
      </c>
      <c r="C1012" s="4" t="s">
        <v>130</v>
      </c>
      <c r="D1012" s="15" t="str">
        <f>VLOOKUP(C1012,MatrizClientes,2,0)</f>
        <v xml:space="preserve">Salvador </v>
      </c>
      <c r="E1012" s="16" t="str">
        <f>VLOOKUP(C1012,MatrizClientes,3,0)</f>
        <v>BA</v>
      </c>
    </row>
    <row r="1013" spans="2:5" x14ac:dyDescent="0.2">
      <c r="B1013" s="14">
        <v>2049549</v>
      </c>
      <c r="C1013" s="4" t="s">
        <v>145</v>
      </c>
      <c r="D1013" s="15" t="str">
        <f>VLOOKUP(C1013,MatrizClientes,2,0)</f>
        <v>Campinas</v>
      </c>
      <c r="E1013" s="16" t="str">
        <f>VLOOKUP(C1013,MatrizClientes,3,0)</f>
        <v>SP</v>
      </c>
    </row>
    <row r="1014" spans="2:5" x14ac:dyDescent="0.2">
      <c r="B1014" s="14">
        <v>2049550</v>
      </c>
      <c r="C1014" s="4" t="s">
        <v>110</v>
      </c>
      <c r="D1014" s="15" t="str">
        <f>VLOOKUP(C1014,MatrizClientes,2,0)</f>
        <v>Florianópolis</v>
      </c>
      <c r="E1014" s="16" t="str">
        <f>VLOOKUP(C1014,MatrizClientes,3,0)</f>
        <v>SC</v>
      </c>
    </row>
    <row r="1015" spans="2:5" x14ac:dyDescent="0.2">
      <c r="B1015" s="14">
        <v>2049551</v>
      </c>
      <c r="C1015" s="4" t="s">
        <v>129</v>
      </c>
      <c r="D1015" s="15" t="str">
        <f>VLOOKUP(C1015,MatrizClientes,2,0)</f>
        <v>Fortaleza</v>
      </c>
      <c r="E1015" s="16" t="str">
        <f>VLOOKUP(C1015,MatrizClientes,3,0)</f>
        <v>CE</v>
      </c>
    </row>
    <row r="1016" spans="2:5" x14ac:dyDescent="0.2">
      <c r="B1016" s="14">
        <v>2049552</v>
      </c>
      <c r="C1016" s="4" t="s">
        <v>115</v>
      </c>
      <c r="D1016" s="15" t="str">
        <f>VLOOKUP(C1016,MatrizClientes,2,0)</f>
        <v>Fortaleza</v>
      </c>
      <c r="E1016" s="16" t="str">
        <f>VLOOKUP(C1016,MatrizClientes,3,0)</f>
        <v>CE</v>
      </c>
    </row>
    <row r="1017" spans="2:5" x14ac:dyDescent="0.2">
      <c r="B1017" s="14">
        <v>2049553</v>
      </c>
      <c r="C1017" s="4" t="s">
        <v>111</v>
      </c>
      <c r="D1017" s="15" t="str">
        <f>VLOOKUP(C1017,MatrizClientes,2,0)</f>
        <v>Rio de Janeiro</v>
      </c>
      <c r="E1017" s="16" t="str">
        <f>VLOOKUP(C1017,MatrizClientes,3,0)</f>
        <v>RJ</v>
      </c>
    </row>
    <row r="1018" spans="2:5" x14ac:dyDescent="0.2">
      <c r="B1018" s="14">
        <v>2049554</v>
      </c>
      <c r="C1018" s="4" t="s">
        <v>151</v>
      </c>
      <c r="D1018" s="15" t="str">
        <f>VLOOKUP(C1018,MatrizClientes,2,0)</f>
        <v xml:space="preserve">Salvador </v>
      </c>
      <c r="E1018" s="16" t="str">
        <f>VLOOKUP(C1018,MatrizClientes,3,0)</f>
        <v>BA</v>
      </c>
    </row>
    <row r="1019" spans="2:5" x14ac:dyDescent="0.2">
      <c r="B1019" s="14">
        <v>2049555</v>
      </c>
      <c r="C1019" s="4" t="s">
        <v>108</v>
      </c>
      <c r="D1019" s="15" t="str">
        <f>VLOOKUP(C1019,MatrizClientes,2,0)</f>
        <v>São Paulo</v>
      </c>
      <c r="E1019" s="16" t="str">
        <f>VLOOKUP(C1019,MatrizClientes,3,0)</f>
        <v>SP</v>
      </c>
    </row>
    <row r="1020" spans="2:5" x14ac:dyDescent="0.2">
      <c r="B1020" s="14">
        <v>2049556</v>
      </c>
      <c r="C1020" s="4" t="s">
        <v>122</v>
      </c>
      <c r="D1020" s="15" t="str">
        <f>VLOOKUP(C1020,MatrizClientes,2,0)</f>
        <v>Florianópolis</v>
      </c>
      <c r="E1020" s="16" t="str">
        <f>VLOOKUP(C1020,MatrizClientes,3,0)</f>
        <v>SC</v>
      </c>
    </row>
    <row r="1021" spans="2:5" x14ac:dyDescent="0.2">
      <c r="B1021" s="14">
        <v>2049557</v>
      </c>
      <c r="C1021" s="4" t="s">
        <v>134</v>
      </c>
      <c r="D1021" s="15" t="str">
        <f>VLOOKUP(C1021,MatrizClientes,2,0)</f>
        <v>Curitiba</v>
      </c>
      <c r="E1021" s="16" t="str">
        <f>VLOOKUP(C1021,MatrizClientes,3,0)</f>
        <v>PR</v>
      </c>
    </row>
    <row r="1022" spans="2:5" x14ac:dyDescent="0.2">
      <c r="B1022" s="14">
        <v>2049558</v>
      </c>
      <c r="C1022" s="4" t="s">
        <v>144</v>
      </c>
      <c r="D1022" s="15" t="str">
        <f>VLOOKUP(C1022,MatrizClientes,2,0)</f>
        <v>Brasília</v>
      </c>
      <c r="E1022" s="16" t="str">
        <f>VLOOKUP(C1022,MatrizClientes,3,0)</f>
        <v>DF</v>
      </c>
    </row>
    <row r="1023" spans="2:5" x14ac:dyDescent="0.2">
      <c r="B1023" s="14">
        <v>2049559</v>
      </c>
      <c r="C1023" s="4" t="s">
        <v>132</v>
      </c>
      <c r="D1023" s="15" t="str">
        <f>VLOOKUP(C1023,MatrizClientes,2,0)</f>
        <v>São Paulo</v>
      </c>
      <c r="E1023" s="16" t="str">
        <f>VLOOKUP(C1023,MatrizClientes,3,0)</f>
        <v>SP</v>
      </c>
    </row>
    <row r="1024" spans="2:5" x14ac:dyDescent="0.2">
      <c r="B1024" s="14">
        <v>2049560</v>
      </c>
      <c r="C1024" s="4" t="s">
        <v>144</v>
      </c>
      <c r="D1024" s="15" t="str">
        <f>VLOOKUP(C1024,MatrizClientes,2,0)</f>
        <v>Brasília</v>
      </c>
      <c r="E1024" s="16" t="str">
        <f>VLOOKUP(C1024,MatrizClientes,3,0)</f>
        <v>DF</v>
      </c>
    </row>
    <row r="1025" spans="2:5" x14ac:dyDescent="0.2">
      <c r="B1025" s="14">
        <v>2049561</v>
      </c>
      <c r="C1025" s="4" t="s">
        <v>157</v>
      </c>
      <c r="D1025" s="15" t="str">
        <f>VLOOKUP(C1025,MatrizClientes,2,0)</f>
        <v>Florianópolis</v>
      </c>
      <c r="E1025" s="16" t="str">
        <f>VLOOKUP(C1025,MatrizClientes,3,0)</f>
        <v>SC</v>
      </c>
    </row>
    <row r="1026" spans="2:5" x14ac:dyDescent="0.2">
      <c r="B1026" s="14">
        <v>2049562</v>
      </c>
      <c r="C1026" s="4" t="s">
        <v>99</v>
      </c>
      <c r="D1026" s="15" t="str">
        <f>VLOOKUP(C1026,MatrizClientes,2,0)</f>
        <v>Rio de Janeiro</v>
      </c>
      <c r="E1026" s="16" t="str">
        <f>VLOOKUP(C1026,MatrizClientes,3,0)</f>
        <v>RJ</v>
      </c>
    </row>
    <row r="1027" spans="2:5" x14ac:dyDescent="0.2">
      <c r="B1027" s="14">
        <v>2049563</v>
      </c>
      <c r="C1027" s="4" t="s">
        <v>136</v>
      </c>
      <c r="D1027" s="15" t="str">
        <f>VLOOKUP(C1027,MatrizClientes,2,0)</f>
        <v>Porto Alegre</v>
      </c>
      <c r="E1027" s="16" t="str">
        <f>VLOOKUP(C1027,MatrizClientes,3,0)</f>
        <v>RS</v>
      </c>
    </row>
    <row r="1028" spans="2:5" x14ac:dyDescent="0.2">
      <c r="B1028" s="14">
        <v>2049564</v>
      </c>
      <c r="C1028" s="4" t="s">
        <v>100</v>
      </c>
      <c r="D1028" s="15" t="str">
        <f>VLOOKUP(C1028,MatrizClientes,2,0)</f>
        <v>Fortaleza</v>
      </c>
      <c r="E1028" s="16" t="str">
        <f>VLOOKUP(C1028,MatrizClientes,3,0)</f>
        <v>CE</v>
      </c>
    </row>
    <row r="1029" spans="2:5" x14ac:dyDescent="0.2">
      <c r="B1029" s="14">
        <v>2049565</v>
      </c>
      <c r="C1029" s="4" t="s">
        <v>146</v>
      </c>
      <c r="D1029" s="15" t="str">
        <f>VLOOKUP(C1029,MatrizClientes,2,0)</f>
        <v>Porto Alegre</v>
      </c>
      <c r="E1029" s="16" t="str">
        <f>VLOOKUP(C1029,MatrizClientes,3,0)</f>
        <v>RS</v>
      </c>
    </row>
    <row r="1030" spans="2:5" x14ac:dyDescent="0.2">
      <c r="B1030" s="14">
        <v>2049566</v>
      </c>
      <c r="C1030" s="4" t="s">
        <v>152</v>
      </c>
      <c r="D1030" s="15" t="str">
        <f>VLOOKUP(C1030,MatrizClientes,2,0)</f>
        <v>Porto Alegre</v>
      </c>
      <c r="E1030" s="16" t="str">
        <f>VLOOKUP(C1030,MatrizClientes,3,0)</f>
        <v>RS</v>
      </c>
    </row>
    <row r="1031" spans="2:5" x14ac:dyDescent="0.2">
      <c r="B1031" s="14">
        <v>2049567</v>
      </c>
      <c r="C1031" s="4" t="s">
        <v>139</v>
      </c>
      <c r="D1031" s="15" t="str">
        <f>VLOOKUP(C1031,MatrizClientes,2,0)</f>
        <v>Curitiba</v>
      </c>
      <c r="E1031" s="16" t="str">
        <f>VLOOKUP(C1031,MatrizClientes,3,0)</f>
        <v>PR</v>
      </c>
    </row>
    <row r="1032" spans="2:5" x14ac:dyDescent="0.2">
      <c r="B1032" s="14">
        <v>2049568</v>
      </c>
      <c r="C1032" s="4" t="s">
        <v>116</v>
      </c>
      <c r="D1032" s="15" t="str">
        <f>VLOOKUP(C1032,MatrizClientes,2,0)</f>
        <v>Campinas</v>
      </c>
      <c r="E1032" s="16" t="str">
        <f>VLOOKUP(C1032,MatrizClientes,3,0)</f>
        <v>SP</v>
      </c>
    </row>
    <row r="1033" spans="2:5" x14ac:dyDescent="0.2">
      <c r="B1033" s="14">
        <v>2049569</v>
      </c>
      <c r="C1033" s="4" t="s">
        <v>133</v>
      </c>
      <c r="D1033" s="15" t="str">
        <f>VLOOKUP(C1033,MatrizClientes,2,0)</f>
        <v>Rio de Janeiro</v>
      </c>
      <c r="E1033" s="16" t="str">
        <f>VLOOKUP(C1033,MatrizClientes,3,0)</f>
        <v>RJ</v>
      </c>
    </row>
    <row r="1034" spans="2:5" x14ac:dyDescent="0.2">
      <c r="B1034" s="14">
        <v>2049570</v>
      </c>
      <c r="C1034" s="4" t="s">
        <v>120</v>
      </c>
      <c r="D1034" s="15" t="str">
        <f>VLOOKUP(C1034,MatrizClientes,2,0)</f>
        <v>Brasília</v>
      </c>
      <c r="E1034" s="16" t="str">
        <f>VLOOKUP(C1034,MatrizClientes,3,0)</f>
        <v>DF</v>
      </c>
    </row>
    <row r="1035" spans="2:5" x14ac:dyDescent="0.2">
      <c r="B1035" s="14">
        <v>2049571</v>
      </c>
      <c r="C1035" s="4" t="s">
        <v>119</v>
      </c>
      <c r="D1035" s="15" t="str">
        <f>VLOOKUP(C1035,MatrizClientes,2,0)</f>
        <v>Rio de Janeiro</v>
      </c>
      <c r="E1035" s="16" t="str">
        <f>VLOOKUP(C1035,MatrizClientes,3,0)</f>
        <v>RJ</v>
      </c>
    </row>
    <row r="1036" spans="2:5" x14ac:dyDescent="0.2">
      <c r="B1036" s="14">
        <v>2049572</v>
      </c>
      <c r="C1036" s="4" t="s">
        <v>153</v>
      </c>
      <c r="D1036" s="15" t="str">
        <f>VLOOKUP(C1036,MatrizClientes,2,0)</f>
        <v>Curitiba</v>
      </c>
      <c r="E1036" s="16" t="str">
        <f>VLOOKUP(C1036,MatrizClientes,3,0)</f>
        <v>PR</v>
      </c>
    </row>
    <row r="1037" spans="2:5" x14ac:dyDescent="0.2">
      <c r="B1037" s="14">
        <v>2049573</v>
      </c>
      <c r="C1037" s="4" t="s">
        <v>110</v>
      </c>
      <c r="D1037" s="15" t="str">
        <f>VLOOKUP(C1037,MatrizClientes,2,0)</f>
        <v>Florianópolis</v>
      </c>
      <c r="E1037" s="16" t="str">
        <f>VLOOKUP(C1037,MatrizClientes,3,0)</f>
        <v>SC</v>
      </c>
    </row>
    <row r="1038" spans="2:5" x14ac:dyDescent="0.2">
      <c r="B1038" s="14">
        <v>2049574</v>
      </c>
      <c r="C1038" s="4" t="s">
        <v>138</v>
      </c>
      <c r="D1038" s="15" t="str">
        <f>VLOOKUP(C1038,MatrizClientes,2,0)</f>
        <v>Campinas</v>
      </c>
      <c r="E1038" s="16" t="str">
        <f>VLOOKUP(C1038,MatrizClientes,3,0)</f>
        <v>SP</v>
      </c>
    </row>
    <row r="1039" spans="2:5" x14ac:dyDescent="0.2">
      <c r="B1039" s="14">
        <v>2049575</v>
      </c>
      <c r="C1039" s="4" t="s">
        <v>126</v>
      </c>
      <c r="D1039" s="15" t="str">
        <f>VLOOKUP(C1039,MatrizClientes,2,0)</f>
        <v>Campinas</v>
      </c>
      <c r="E1039" s="16" t="str">
        <f>VLOOKUP(C1039,MatrizClientes,3,0)</f>
        <v>SP</v>
      </c>
    </row>
    <row r="1040" spans="2:5" x14ac:dyDescent="0.2">
      <c r="B1040" s="14">
        <v>2049576</v>
      </c>
      <c r="C1040" s="4" t="s">
        <v>137</v>
      </c>
      <c r="D1040" s="15" t="str">
        <f>VLOOKUP(C1040,MatrizClientes,2,0)</f>
        <v>Porto Alegre</v>
      </c>
      <c r="E1040" s="16" t="str">
        <f>VLOOKUP(C1040,MatrizClientes,3,0)</f>
        <v>RS</v>
      </c>
    </row>
    <row r="1041" spans="2:5" x14ac:dyDescent="0.2">
      <c r="B1041" s="14">
        <v>2049577</v>
      </c>
      <c r="C1041" s="4" t="s">
        <v>123</v>
      </c>
      <c r="D1041" s="15" t="str">
        <f>VLOOKUP(C1041,MatrizClientes,2,0)</f>
        <v>Campos</v>
      </c>
      <c r="E1041" s="16" t="str">
        <f>VLOOKUP(C1041,MatrizClientes,3,0)</f>
        <v>SP</v>
      </c>
    </row>
    <row r="1042" spans="2:5" x14ac:dyDescent="0.2">
      <c r="B1042" s="14">
        <v>2049578</v>
      </c>
      <c r="C1042" s="4" t="s">
        <v>95</v>
      </c>
      <c r="D1042" s="15" t="str">
        <f>VLOOKUP(C1042,MatrizClientes,2,0)</f>
        <v>Belo Horizonte</v>
      </c>
      <c r="E1042" s="16" t="str">
        <f>VLOOKUP(C1042,MatrizClientes,3,0)</f>
        <v>MG</v>
      </c>
    </row>
    <row r="1043" spans="2:5" x14ac:dyDescent="0.2">
      <c r="B1043" s="14">
        <v>2049579</v>
      </c>
      <c r="C1043" s="4" t="s">
        <v>151</v>
      </c>
      <c r="D1043" s="15" t="str">
        <f>VLOOKUP(C1043,MatrizClientes,2,0)</f>
        <v xml:space="preserve">Salvador </v>
      </c>
      <c r="E1043" s="16" t="str">
        <f>VLOOKUP(C1043,MatrizClientes,3,0)</f>
        <v>BA</v>
      </c>
    </row>
    <row r="1044" spans="2:5" x14ac:dyDescent="0.2">
      <c r="B1044" s="14">
        <v>2049580</v>
      </c>
      <c r="C1044" s="4" t="s">
        <v>115</v>
      </c>
      <c r="D1044" s="15" t="str">
        <f>VLOOKUP(C1044,MatrizClientes,2,0)</f>
        <v>Fortaleza</v>
      </c>
      <c r="E1044" s="16" t="str">
        <f>VLOOKUP(C1044,MatrizClientes,3,0)</f>
        <v>CE</v>
      </c>
    </row>
    <row r="1045" spans="2:5" x14ac:dyDescent="0.2">
      <c r="B1045" s="14">
        <v>2049581</v>
      </c>
      <c r="C1045" s="4" t="s">
        <v>154</v>
      </c>
      <c r="D1045" s="15" t="str">
        <f>VLOOKUP(C1045,MatrizClientes,2,0)</f>
        <v>Rio de Janeiro</v>
      </c>
      <c r="E1045" s="16" t="str">
        <f>VLOOKUP(C1045,MatrizClientes,3,0)</f>
        <v>RJ</v>
      </c>
    </row>
    <row r="1046" spans="2:5" x14ac:dyDescent="0.2">
      <c r="B1046" s="14">
        <v>2049582</v>
      </c>
      <c r="C1046" s="4" t="s">
        <v>119</v>
      </c>
      <c r="D1046" s="15" t="str">
        <f>VLOOKUP(C1046,MatrizClientes,2,0)</f>
        <v>Rio de Janeiro</v>
      </c>
      <c r="E1046" s="16" t="str">
        <f>VLOOKUP(C1046,MatrizClientes,3,0)</f>
        <v>RJ</v>
      </c>
    </row>
    <row r="1047" spans="2:5" x14ac:dyDescent="0.2">
      <c r="B1047" s="14">
        <v>2049583</v>
      </c>
      <c r="C1047" s="4" t="s">
        <v>132</v>
      </c>
      <c r="D1047" s="15" t="str">
        <f>VLOOKUP(C1047,MatrizClientes,2,0)</f>
        <v>São Paulo</v>
      </c>
      <c r="E1047" s="16" t="str">
        <f>VLOOKUP(C1047,MatrizClientes,3,0)</f>
        <v>SP</v>
      </c>
    </row>
    <row r="1048" spans="2:5" x14ac:dyDescent="0.2">
      <c r="B1048" s="14">
        <v>2049584</v>
      </c>
      <c r="C1048" s="4" t="s">
        <v>116</v>
      </c>
      <c r="D1048" s="15" t="str">
        <f>VLOOKUP(C1048,MatrizClientes,2,0)</f>
        <v>Campinas</v>
      </c>
      <c r="E1048" s="16" t="str">
        <f>VLOOKUP(C1048,MatrizClientes,3,0)</f>
        <v>SP</v>
      </c>
    </row>
    <row r="1049" spans="2:5" x14ac:dyDescent="0.2">
      <c r="B1049" s="14">
        <v>2049585</v>
      </c>
      <c r="C1049" s="4" t="s">
        <v>140</v>
      </c>
      <c r="D1049" s="15" t="str">
        <f>VLOOKUP(C1049,MatrizClientes,2,0)</f>
        <v>Rio de Janeiro</v>
      </c>
      <c r="E1049" s="16" t="str">
        <f>VLOOKUP(C1049,MatrizClientes,3,0)</f>
        <v>RJ</v>
      </c>
    </row>
    <row r="1050" spans="2:5" x14ac:dyDescent="0.2">
      <c r="B1050" s="14">
        <v>2049586</v>
      </c>
      <c r="C1050" s="4" t="s">
        <v>148</v>
      </c>
      <c r="D1050" s="15" t="str">
        <f>VLOOKUP(C1050,MatrizClientes,2,0)</f>
        <v>Rio de Janeiro</v>
      </c>
      <c r="E1050" s="16" t="str">
        <f>VLOOKUP(C1050,MatrizClientes,3,0)</f>
        <v>RJ</v>
      </c>
    </row>
    <row r="1051" spans="2:5" x14ac:dyDescent="0.2">
      <c r="B1051" s="14">
        <v>2049587</v>
      </c>
      <c r="C1051" s="4" t="s">
        <v>157</v>
      </c>
      <c r="D1051" s="15" t="str">
        <f>VLOOKUP(C1051,MatrizClientes,2,0)</f>
        <v>Florianópolis</v>
      </c>
      <c r="E1051" s="16" t="str">
        <f>VLOOKUP(C1051,MatrizClientes,3,0)</f>
        <v>SC</v>
      </c>
    </row>
    <row r="1052" spans="2:5" x14ac:dyDescent="0.2">
      <c r="B1052" s="14">
        <v>2049588</v>
      </c>
      <c r="C1052" s="4" t="s">
        <v>136</v>
      </c>
      <c r="D1052" s="15" t="str">
        <f>VLOOKUP(C1052,MatrizClientes,2,0)</f>
        <v>Porto Alegre</v>
      </c>
      <c r="E1052" s="16" t="str">
        <f>VLOOKUP(C1052,MatrizClientes,3,0)</f>
        <v>RS</v>
      </c>
    </row>
    <row r="1053" spans="2:5" x14ac:dyDescent="0.2">
      <c r="B1053" s="14">
        <v>2049589</v>
      </c>
      <c r="C1053" s="4" t="s">
        <v>130</v>
      </c>
      <c r="D1053" s="15" t="str">
        <f>VLOOKUP(C1053,MatrizClientes,2,0)</f>
        <v xml:space="preserve">Salvador </v>
      </c>
      <c r="E1053" s="16" t="str">
        <f>VLOOKUP(C1053,MatrizClientes,3,0)</f>
        <v>BA</v>
      </c>
    </row>
    <row r="1054" spans="2:5" x14ac:dyDescent="0.2">
      <c r="B1054" s="14">
        <v>2049590</v>
      </c>
      <c r="C1054" s="4" t="s">
        <v>126</v>
      </c>
      <c r="D1054" s="15" t="str">
        <f>VLOOKUP(C1054,MatrizClientes,2,0)</f>
        <v>Campinas</v>
      </c>
      <c r="E1054" s="16" t="str">
        <f>VLOOKUP(C1054,MatrizClientes,3,0)</f>
        <v>SP</v>
      </c>
    </row>
    <row r="1055" spans="2:5" x14ac:dyDescent="0.2">
      <c r="B1055" s="14">
        <v>2049591</v>
      </c>
      <c r="C1055" s="4" t="s">
        <v>152</v>
      </c>
      <c r="D1055" s="15" t="str">
        <f>VLOOKUP(C1055,MatrizClientes,2,0)</f>
        <v>Porto Alegre</v>
      </c>
      <c r="E1055" s="16" t="str">
        <f>VLOOKUP(C1055,MatrizClientes,3,0)</f>
        <v>RS</v>
      </c>
    </row>
    <row r="1056" spans="2:5" x14ac:dyDescent="0.2">
      <c r="B1056" s="14">
        <v>2049592</v>
      </c>
      <c r="C1056" s="4" t="s">
        <v>110</v>
      </c>
      <c r="D1056" s="15" t="str">
        <f>VLOOKUP(C1056,MatrizClientes,2,0)</f>
        <v>Florianópolis</v>
      </c>
      <c r="E1056" s="16" t="str">
        <f>VLOOKUP(C1056,MatrizClientes,3,0)</f>
        <v>SC</v>
      </c>
    </row>
    <row r="1057" spans="2:5" x14ac:dyDescent="0.2">
      <c r="B1057" s="14">
        <v>2049593</v>
      </c>
      <c r="C1057" s="4" t="s">
        <v>96</v>
      </c>
      <c r="D1057" s="15" t="str">
        <f>VLOOKUP(C1057,MatrizClientes,2,0)</f>
        <v>Brasília</v>
      </c>
      <c r="E1057" s="16" t="str">
        <f>VLOOKUP(C1057,MatrizClientes,3,0)</f>
        <v>DF</v>
      </c>
    </row>
    <row r="1058" spans="2:5" x14ac:dyDescent="0.2">
      <c r="B1058" s="14">
        <v>2049594</v>
      </c>
      <c r="C1058" s="4" t="s">
        <v>119</v>
      </c>
      <c r="D1058" s="15" t="str">
        <f>VLOOKUP(C1058,MatrizClientes,2,0)</f>
        <v>Rio de Janeiro</v>
      </c>
      <c r="E1058" s="16" t="str">
        <f>VLOOKUP(C1058,MatrizClientes,3,0)</f>
        <v>RJ</v>
      </c>
    </row>
    <row r="1059" spans="2:5" x14ac:dyDescent="0.2">
      <c r="B1059" s="14">
        <v>2049595</v>
      </c>
      <c r="C1059" s="4" t="s">
        <v>120</v>
      </c>
      <c r="D1059" s="15" t="str">
        <f>VLOOKUP(C1059,MatrizClientes,2,0)</f>
        <v>Brasília</v>
      </c>
      <c r="E1059" s="16" t="str">
        <f>VLOOKUP(C1059,MatrizClientes,3,0)</f>
        <v>DF</v>
      </c>
    </row>
    <row r="1060" spans="2:5" x14ac:dyDescent="0.2">
      <c r="B1060" s="14">
        <v>2049596</v>
      </c>
      <c r="C1060" s="4" t="s">
        <v>134</v>
      </c>
      <c r="D1060" s="15" t="str">
        <f>VLOOKUP(C1060,MatrizClientes,2,0)</f>
        <v>Curitiba</v>
      </c>
      <c r="E1060" s="16" t="str">
        <f>VLOOKUP(C1060,MatrizClientes,3,0)</f>
        <v>PR</v>
      </c>
    </row>
    <row r="1061" spans="2:5" x14ac:dyDescent="0.2">
      <c r="B1061" s="14">
        <v>2049597</v>
      </c>
      <c r="C1061" s="4" t="s">
        <v>148</v>
      </c>
      <c r="D1061" s="15" t="str">
        <f>VLOOKUP(C1061,MatrizClientes,2,0)</f>
        <v>Rio de Janeiro</v>
      </c>
      <c r="E1061" s="16" t="str">
        <f>VLOOKUP(C1061,MatrizClientes,3,0)</f>
        <v>RJ</v>
      </c>
    </row>
    <row r="1062" spans="2:5" x14ac:dyDescent="0.2">
      <c r="B1062" s="14">
        <v>2049598</v>
      </c>
      <c r="C1062" s="4" t="s">
        <v>150</v>
      </c>
      <c r="D1062" s="15" t="str">
        <f>VLOOKUP(C1062,MatrizClientes,2,0)</f>
        <v>Rio de Janeiro</v>
      </c>
      <c r="E1062" s="16" t="str">
        <f>VLOOKUP(C1062,MatrizClientes,3,0)</f>
        <v>RJ</v>
      </c>
    </row>
    <row r="1063" spans="2:5" x14ac:dyDescent="0.2">
      <c r="B1063" s="14">
        <v>2049599</v>
      </c>
      <c r="C1063" s="4" t="s">
        <v>128</v>
      </c>
      <c r="D1063" s="15" t="str">
        <f>VLOOKUP(C1063,MatrizClientes,2,0)</f>
        <v>Florianópolis</v>
      </c>
      <c r="E1063" s="16" t="str">
        <f>VLOOKUP(C1063,MatrizClientes,3,0)</f>
        <v>SC</v>
      </c>
    </row>
    <row r="1064" spans="2:5" x14ac:dyDescent="0.2">
      <c r="B1064" s="14">
        <v>2049600</v>
      </c>
      <c r="C1064" s="4" t="s">
        <v>103</v>
      </c>
      <c r="D1064" s="15" t="str">
        <f>VLOOKUP(C1064,MatrizClientes,2,0)</f>
        <v>Rio de Janeiro</v>
      </c>
      <c r="E1064" s="16" t="str">
        <f>VLOOKUP(C1064,MatrizClientes,3,0)</f>
        <v>RJ</v>
      </c>
    </row>
    <row r="1065" spans="2:5" x14ac:dyDescent="0.2">
      <c r="B1065" s="14">
        <v>2049601</v>
      </c>
      <c r="C1065" s="4" t="s">
        <v>125</v>
      </c>
      <c r="D1065" s="15" t="str">
        <f>VLOOKUP(C1065,MatrizClientes,2,0)</f>
        <v>Campinas</v>
      </c>
      <c r="E1065" s="16" t="str">
        <f>VLOOKUP(C1065,MatrizClientes,3,0)</f>
        <v>SP</v>
      </c>
    </row>
    <row r="1066" spans="2:5" x14ac:dyDescent="0.2">
      <c r="B1066" s="14">
        <v>2049602</v>
      </c>
      <c r="C1066" s="4" t="s">
        <v>143</v>
      </c>
      <c r="D1066" s="15" t="str">
        <f>VLOOKUP(C1066,MatrizClientes,2,0)</f>
        <v>Porto Alegre</v>
      </c>
      <c r="E1066" s="16" t="str">
        <f>VLOOKUP(C1066,MatrizClientes,3,0)</f>
        <v>RS</v>
      </c>
    </row>
    <row r="1067" spans="2:5" x14ac:dyDescent="0.2">
      <c r="B1067" s="14">
        <v>2049603</v>
      </c>
      <c r="C1067" s="4" t="s">
        <v>142</v>
      </c>
      <c r="D1067" s="15" t="str">
        <f>VLOOKUP(C1067,MatrizClientes,2,0)</f>
        <v>Campinas</v>
      </c>
      <c r="E1067" s="16" t="str">
        <f>VLOOKUP(C1067,MatrizClientes,3,0)</f>
        <v>SP</v>
      </c>
    </row>
    <row r="1068" spans="2:5" x14ac:dyDescent="0.2">
      <c r="B1068" s="14">
        <v>2049604</v>
      </c>
      <c r="C1068" s="4" t="s">
        <v>103</v>
      </c>
      <c r="D1068" s="15" t="str">
        <f>VLOOKUP(C1068,MatrizClientes,2,0)</f>
        <v>Rio de Janeiro</v>
      </c>
      <c r="E1068" s="16" t="str">
        <f>VLOOKUP(C1068,MatrizClientes,3,0)</f>
        <v>RJ</v>
      </c>
    </row>
    <row r="1069" spans="2:5" x14ac:dyDescent="0.2">
      <c r="B1069" s="14">
        <v>2049605</v>
      </c>
      <c r="C1069" s="4" t="s">
        <v>120</v>
      </c>
      <c r="D1069" s="15" t="str">
        <f>VLOOKUP(C1069,MatrizClientes,2,0)</f>
        <v>Brasília</v>
      </c>
      <c r="E1069" s="16" t="str">
        <f>VLOOKUP(C1069,MatrizClientes,3,0)</f>
        <v>DF</v>
      </c>
    </row>
    <row r="1070" spans="2:5" x14ac:dyDescent="0.2">
      <c r="B1070" s="14">
        <v>2049606</v>
      </c>
      <c r="C1070" s="4" t="s">
        <v>126</v>
      </c>
      <c r="D1070" s="15" t="str">
        <f>VLOOKUP(C1070,MatrizClientes,2,0)</f>
        <v>Campinas</v>
      </c>
      <c r="E1070" s="16" t="str">
        <f>VLOOKUP(C1070,MatrizClientes,3,0)</f>
        <v>SP</v>
      </c>
    </row>
    <row r="1071" spans="2:5" x14ac:dyDescent="0.2">
      <c r="B1071" s="14">
        <v>2049607</v>
      </c>
      <c r="C1071" s="4" t="s">
        <v>124</v>
      </c>
      <c r="D1071" s="15" t="str">
        <f>VLOOKUP(C1071,MatrizClientes,2,0)</f>
        <v>Fortaleza</v>
      </c>
      <c r="E1071" s="16" t="str">
        <f>VLOOKUP(C1071,MatrizClientes,3,0)</f>
        <v>CE</v>
      </c>
    </row>
    <row r="1072" spans="2:5" x14ac:dyDescent="0.2">
      <c r="B1072" s="14">
        <v>2049608</v>
      </c>
      <c r="C1072" s="4" t="s">
        <v>111</v>
      </c>
      <c r="D1072" s="15" t="str">
        <f>VLOOKUP(C1072,MatrizClientes,2,0)</f>
        <v>Rio de Janeiro</v>
      </c>
      <c r="E1072" s="16" t="str">
        <f>VLOOKUP(C1072,MatrizClientes,3,0)</f>
        <v>RJ</v>
      </c>
    </row>
    <row r="1073" spans="2:5" x14ac:dyDescent="0.2">
      <c r="B1073" s="14">
        <v>2049609</v>
      </c>
      <c r="C1073" s="4" t="s">
        <v>145</v>
      </c>
      <c r="D1073" s="15" t="str">
        <f>VLOOKUP(C1073,MatrizClientes,2,0)</f>
        <v>Campinas</v>
      </c>
      <c r="E1073" s="16" t="str">
        <f>VLOOKUP(C1073,MatrizClientes,3,0)</f>
        <v>SP</v>
      </c>
    </row>
    <row r="1074" spans="2:5" x14ac:dyDescent="0.2">
      <c r="B1074" s="14">
        <v>2049610</v>
      </c>
      <c r="C1074" s="4" t="s">
        <v>154</v>
      </c>
      <c r="D1074" s="15" t="str">
        <f>VLOOKUP(C1074,MatrizClientes,2,0)</f>
        <v>Rio de Janeiro</v>
      </c>
      <c r="E1074" s="16" t="str">
        <f>VLOOKUP(C1074,MatrizClientes,3,0)</f>
        <v>RJ</v>
      </c>
    </row>
    <row r="1075" spans="2:5" x14ac:dyDescent="0.2">
      <c r="B1075" s="14">
        <v>2049611</v>
      </c>
      <c r="C1075" s="4" t="s">
        <v>143</v>
      </c>
      <c r="D1075" s="15" t="str">
        <f>VLOOKUP(C1075,MatrizClientes,2,0)</f>
        <v>Porto Alegre</v>
      </c>
      <c r="E1075" s="16" t="str">
        <f>VLOOKUP(C1075,MatrizClientes,3,0)</f>
        <v>RS</v>
      </c>
    </row>
    <row r="1076" spans="2:5" x14ac:dyDescent="0.2">
      <c r="B1076" s="14">
        <v>2049612</v>
      </c>
      <c r="C1076" s="4" t="s">
        <v>152</v>
      </c>
      <c r="D1076" s="15" t="str">
        <f>VLOOKUP(C1076,MatrizClientes,2,0)</f>
        <v>Porto Alegre</v>
      </c>
      <c r="E1076" s="16" t="str">
        <f>VLOOKUP(C1076,MatrizClientes,3,0)</f>
        <v>RS</v>
      </c>
    </row>
    <row r="1077" spans="2:5" x14ac:dyDescent="0.2">
      <c r="B1077" s="14">
        <v>2049613</v>
      </c>
      <c r="C1077" s="4" t="s">
        <v>147</v>
      </c>
      <c r="D1077" s="15" t="str">
        <f>VLOOKUP(C1077,MatrizClientes,2,0)</f>
        <v>Curitiba</v>
      </c>
      <c r="E1077" s="16" t="str">
        <f>VLOOKUP(C1077,MatrizClientes,3,0)</f>
        <v>PR</v>
      </c>
    </row>
    <row r="1078" spans="2:5" x14ac:dyDescent="0.2">
      <c r="B1078" s="14">
        <v>2049614</v>
      </c>
      <c r="C1078" s="4" t="s">
        <v>141</v>
      </c>
      <c r="D1078" s="15" t="str">
        <f>VLOOKUP(C1078,MatrizClientes,2,0)</f>
        <v>Brasília</v>
      </c>
      <c r="E1078" s="16" t="str">
        <f>VLOOKUP(C1078,MatrizClientes,3,0)</f>
        <v>DF</v>
      </c>
    </row>
    <row r="1079" spans="2:5" x14ac:dyDescent="0.2">
      <c r="B1079" s="14">
        <v>2049615</v>
      </c>
      <c r="C1079" s="4" t="s">
        <v>155</v>
      </c>
      <c r="D1079" s="15" t="str">
        <f>VLOOKUP(C1079,MatrizClientes,2,0)</f>
        <v xml:space="preserve">Campos </v>
      </c>
      <c r="E1079" s="16" t="str">
        <f>VLOOKUP(C1079,MatrizClientes,3,0)</f>
        <v>RJ</v>
      </c>
    </row>
    <row r="1080" spans="2:5" x14ac:dyDescent="0.2">
      <c r="B1080" s="14">
        <v>2049616</v>
      </c>
      <c r="C1080" s="4" t="s">
        <v>124</v>
      </c>
      <c r="D1080" s="15" t="str">
        <f>VLOOKUP(C1080,MatrizClientes,2,0)</f>
        <v>Fortaleza</v>
      </c>
      <c r="E1080" s="16" t="str">
        <f>VLOOKUP(C1080,MatrizClientes,3,0)</f>
        <v>CE</v>
      </c>
    </row>
    <row r="1081" spans="2:5" x14ac:dyDescent="0.2">
      <c r="B1081" s="14">
        <v>2049617</v>
      </c>
      <c r="C1081" s="4" t="s">
        <v>99</v>
      </c>
      <c r="D1081" s="15" t="str">
        <f>VLOOKUP(C1081,MatrizClientes,2,0)</f>
        <v>Rio de Janeiro</v>
      </c>
      <c r="E1081" s="16" t="str">
        <f>VLOOKUP(C1081,MatrizClientes,3,0)</f>
        <v>RJ</v>
      </c>
    </row>
    <row r="1082" spans="2:5" x14ac:dyDescent="0.2">
      <c r="B1082" s="14">
        <v>2049618</v>
      </c>
      <c r="C1082" s="4" t="s">
        <v>108</v>
      </c>
      <c r="D1082" s="15" t="str">
        <f>VLOOKUP(C1082,MatrizClientes,2,0)</f>
        <v>São Paulo</v>
      </c>
      <c r="E1082" s="16" t="str">
        <f>VLOOKUP(C1082,MatrizClientes,3,0)</f>
        <v>SP</v>
      </c>
    </row>
    <row r="1083" spans="2:5" x14ac:dyDescent="0.2">
      <c r="B1083" s="14">
        <v>2049619</v>
      </c>
      <c r="C1083" s="4" t="s">
        <v>137</v>
      </c>
      <c r="D1083" s="15" t="str">
        <f>VLOOKUP(C1083,MatrizClientes,2,0)</f>
        <v>Porto Alegre</v>
      </c>
      <c r="E1083" s="16" t="str">
        <f>VLOOKUP(C1083,MatrizClientes,3,0)</f>
        <v>RS</v>
      </c>
    </row>
    <row r="1084" spans="2:5" x14ac:dyDescent="0.2">
      <c r="B1084" s="14">
        <v>2049620</v>
      </c>
      <c r="C1084" s="4" t="s">
        <v>134</v>
      </c>
      <c r="D1084" s="15" t="str">
        <f>VLOOKUP(C1084,MatrizClientes,2,0)</f>
        <v>Curitiba</v>
      </c>
      <c r="E1084" s="16" t="str">
        <f>VLOOKUP(C1084,MatrizClientes,3,0)</f>
        <v>PR</v>
      </c>
    </row>
    <row r="1085" spans="2:5" x14ac:dyDescent="0.2">
      <c r="B1085" s="14">
        <v>2049621</v>
      </c>
      <c r="C1085" s="4" t="s">
        <v>112</v>
      </c>
      <c r="D1085" s="15" t="str">
        <f>VLOOKUP(C1085,MatrizClientes,2,0)</f>
        <v>Belo Horizonte</v>
      </c>
      <c r="E1085" s="16" t="str">
        <f>VLOOKUP(C1085,MatrizClientes,3,0)</f>
        <v>MG</v>
      </c>
    </row>
    <row r="1086" spans="2:5" x14ac:dyDescent="0.2">
      <c r="B1086" s="14">
        <v>2049622</v>
      </c>
      <c r="C1086" s="4" t="s">
        <v>150</v>
      </c>
      <c r="D1086" s="15" t="str">
        <f>VLOOKUP(C1086,MatrizClientes,2,0)</f>
        <v>Rio de Janeiro</v>
      </c>
      <c r="E1086" s="16" t="str">
        <f>VLOOKUP(C1086,MatrizClientes,3,0)</f>
        <v>RJ</v>
      </c>
    </row>
    <row r="1087" spans="2:5" x14ac:dyDescent="0.2">
      <c r="B1087" s="14">
        <v>2049623</v>
      </c>
      <c r="C1087" s="4" t="s">
        <v>146</v>
      </c>
      <c r="D1087" s="15" t="str">
        <f>VLOOKUP(C1087,MatrizClientes,2,0)</f>
        <v>Porto Alegre</v>
      </c>
      <c r="E1087" s="16" t="str">
        <f>VLOOKUP(C1087,MatrizClientes,3,0)</f>
        <v>RS</v>
      </c>
    </row>
    <row r="1088" spans="2:5" x14ac:dyDescent="0.2">
      <c r="B1088" s="14">
        <v>2049624</v>
      </c>
      <c r="C1088" s="4" t="s">
        <v>99</v>
      </c>
      <c r="D1088" s="15" t="str">
        <f>VLOOKUP(C1088,MatrizClientes,2,0)</f>
        <v>Rio de Janeiro</v>
      </c>
      <c r="E1088" s="16" t="str">
        <f>VLOOKUP(C1088,MatrizClientes,3,0)</f>
        <v>RJ</v>
      </c>
    </row>
    <row r="1089" spans="2:5" x14ac:dyDescent="0.2">
      <c r="B1089" s="14">
        <v>2049625</v>
      </c>
      <c r="C1089" s="4" t="s">
        <v>145</v>
      </c>
      <c r="D1089" s="15" t="str">
        <f>VLOOKUP(C1089,MatrizClientes,2,0)</f>
        <v>Campinas</v>
      </c>
      <c r="E1089" s="16" t="str">
        <f>VLOOKUP(C1089,MatrizClientes,3,0)</f>
        <v>SP</v>
      </c>
    </row>
    <row r="1090" spans="2:5" x14ac:dyDescent="0.2">
      <c r="B1090" s="14">
        <v>2049626</v>
      </c>
      <c r="C1090" s="4" t="s">
        <v>157</v>
      </c>
      <c r="D1090" s="15" t="str">
        <f>VLOOKUP(C1090,MatrizClientes,2,0)</f>
        <v>Florianópolis</v>
      </c>
      <c r="E1090" s="16" t="str">
        <f>VLOOKUP(C1090,MatrizClientes,3,0)</f>
        <v>SC</v>
      </c>
    </row>
    <row r="1091" spans="2:5" x14ac:dyDescent="0.2">
      <c r="B1091" s="14">
        <v>2049627</v>
      </c>
      <c r="C1091" s="4" t="s">
        <v>132</v>
      </c>
      <c r="D1091" s="15" t="str">
        <f>VLOOKUP(C1091,MatrizClientes,2,0)</f>
        <v>São Paulo</v>
      </c>
      <c r="E1091" s="16" t="str">
        <f>VLOOKUP(C1091,MatrizClientes,3,0)</f>
        <v>SP</v>
      </c>
    </row>
    <row r="1092" spans="2:5" x14ac:dyDescent="0.2">
      <c r="B1092" s="14">
        <v>2049628</v>
      </c>
      <c r="C1092" s="4" t="s">
        <v>139</v>
      </c>
      <c r="D1092" s="15" t="str">
        <f>VLOOKUP(C1092,MatrizClientes,2,0)</f>
        <v>Curitiba</v>
      </c>
      <c r="E1092" s="16" t="str">
        <f>VLOOKUP(C1092,MatrizClientes,3,0)</f>
        <v>PR</v>
      </c>
    </row>
    <row r="1093" spans="2:5" x14ac:dyDescent="0.2">
      <c r="B1093" s="14">
        <v>2049629</v>
      </c>
      <c r="C1093" s="4" t="s">
        <v>122</v>
      </c>
      <c r="D1093" s="15" t="str">
        <f>VLOOKUP(C1093,MatrizClientes,2,0)</f>
        <v>Florianópolis</v>
      </c>
      <c r="E1093" s="16" t="str">
        <f>VLOOKUP(C1093,MatrizClientes,3,0)</f>
        <v>SC</v>
      </c>
    </row>
    <row r="1094" spans="2:5" x14ac:dyDescent="0.2">
      <c r="B1094" s="14">
        <v>2049630</v>
      </c>
      <c r="C1094" s="4" t="s">
        <v>115</v>
      </c>
      <c r="D1094" s="15" t="str">
        <f>VLOOKUP(C1094,MatrizClientes,2,0)</f>
        <v>Fortaleza</v>
      </c>
      <c r="E1094" s="16" t="str">
        <f>VLOOKUP(C1094,MatrizClientes,3,0)</f>
        <v>CE</v>
      </c>
    </row>
    <row r="1095" spans="2:5" x14ac:dyDescent="0.2">
      <c r="B1095" s="14">
        <v>2049631</v>
      </c>
      <c r="C1095" s="4" t="s">
        <v>121</v>
      </c>
      <c r="D1095" s="15" t="str">
        <f>VLOOKUP(C1095,MatrizClientes,2,0)</f>
        <v>Curitiba</v>
      </c>
      <c r="E1095" s="16" t="str">
        <f>VLOOKUP(C1095,MatrizClientes,3,0)</f>
        <v>PR</v>
      </c>
    </row>
    <row r="1096" spans="2:5" x14ac:dyDescent="0.2">
      <c r="B1096" s="14">
        <v>2049632</v>
      </c>
      <c r="C1096" s="4" t="s">
        <v>153</v>
      </c>
      <c r="D1096" s="15" t="str">
        <f>VLOOKUP(C1096,MatrizClientes,2,0)</f>
        <v>Curitiba</v>
      </c>
      <c r="E1096" s="16" t="str">
        <f>VLOOKUP(C1096,MatrizClientes,3,0)</f>
        <v>PR</v>
      </c>
    </row>
    <row r="1097" spans="2:5" x14ac:dyDescent="0.2">
      <c r="B1097" s="14">
        <v>2049633</v>
      </c>
      <c r="C1097" s="4" t="s">
        <v>123</v>
      </c>
      <c r="D1097" s="15" t="str">
        <f>VLOOKUP(C1097,MatrizClientes,2,0)</f>
        <v>Campos</v>
      </c>
      <c r="E1097" s="16" t="str">
        <f>VLOOKUP(C1097,MatrizClientes,3,0)</f>
        <v>SP</v>
      </c>
    </row>
    <row r="1098" spans="2:5" x14ac:dyDescent="0.2">
      <c r="B1098" s="14">
        <v>2049634</v>
      </c>
      <c r="C1098" s="4" t="s">
        <v>154</v>
      </c>
      <c r="D1098" s="15" t="str">
        <f>VLOOKUP(C1098,MatrizClientes,2,0)</f>
        <v>Rio de Janeiro</v>
      </c>
      <c r="E1098" s="16" t="str">
        <f>VLOOKUP(C1098,MatrizClientes,3,0)</f>
        <v>RJ</v>
      </c>
    </row>
    <row r="1099" spans="2:5" x14ac:dyDescent="0.2">
      <c r="B1099" s="14">
        <v>2049635</v>
      </c>
      <c r="C1099" s="4" t="s">
        <v>151</v>
      </c>
      <c r="D1099" s="15" t="str">
        <f>VLOOKUP(C1099,MatrizClientes,2,0)</f>
        <v xml:space="preserve">Salvador </v>
      </c>
      <c r="E1099" s="16" t="str">
        <f>VLOOKUP(C1099,MatrizClientes,3,0)</f>
        <v>BA</v>
      </c>
    </row>
    <row r="1100" spans="2:5" x14ac:dyDescent="0.2">
      <c r="B1100" s="14">
        <v>2049636</v>
      </c>
      <c r="C1100" s="4" t="s">
        <v>147</v>
      </c>
      <c r="D1100" s="15" t="str">
        <f>VLOOKUP(C1100,MatrizClientes,2,0)</f>
        <v>Curitiba</v>
      </c>
      <c r="E1100" s="16" t="str">
        <f>VLOOKUP(C1100,MatrizClientes,3,0)</f>
        <v>PR</v>
      </c>
    </row>
    <row r="1101" spans="2:5" x14ac:dyDescent="0.2">
      <c r="B1101" s="14">
        <v>2049637</v>
      </c>
      <c r="C1101" s="4" t="s">
        <v>149</v>
      </c>
      <c r="D1101" s="15" t="str">
        <f>VLOOKUP(C1101,MatrizClientes,2,0)</f>
        <v>São Paulo</v>
      </c>
      <c r="E1101" s="16" t="str">
        <f>VLOOKUP(C1101,MatrizClientes,3,0)</f>
        <v>SP</v>
      </c>
    </row>
    <row r="1102" spans="2:5" x14ac:dyDescent="0.2">
      <c r="B1102" s="14">
        <v>2049638</v>
      </c>
      <c r="C1102" s="4" t="s">
        <v>125</v>
      </c>
      <c r="D1102" s="15" t="str">
        <f>VLOOKUP(C1102,MatrizClientes,2,0)</f>
        <v>Campinas</v>
      </c>
      <c r="E1102" s="16" t="str">
        <f>VLOOKUP(C1102,MatrizClientes,3,0)</f>
        <v>SP</v>
      </c>
    </row>
    <row r="1103" spans="2:5" x14ac:dyDescent="0.2">
      <c r="B1103" s="14">
        <v>2049639</v>
      </c>
      <c r="C1103" s="4" t="s">
        <v>95</v>
      </c>
      <c r="D1103" s="15" t="str">
        <f>VLOOKUP(C1103,MatrizClientes,2,0)</f>
        <v>Belo Horizonte</v>
      </c>
      <c r="E1103" s="16" t="str">
        <f>VLOOKUP(C1103,MatrizClientes,3,0)</f>
        <v>MG</v>
      </c>
    </row>
    <row r="1104" spans="2:5" x14ac:dyDescent="0.2">
      <c r="B1104" s="14">
        <v>2049640</v>
      </c>
      <c r="C1104" s="4" t="s">
        <v>130</v>
      </c>
      <c r="D1104" s="15" t="str">
        <f>VLOOKUP(C1104,MatrizClientes,2,0)</f>
        <v xml:space="preserve">Salvador </v>
      </c>
      <c r="E1104" s="16" t="str">
        <f>VLOOKUP(C1104,MatrizClientes,3,0)</f>
        <v>BA</v>
      </c>
    </row>
    <row r="1105" spans="2:5" x14ac:dyDescent="0.2">
      <c r="B1105" s="14">
        <v>2049641</v>
      </c>
      <c r="C1105" s="4" t="s">
        <v>141</v>
      </c>
      <c r="D1105" s="15" t="str">
        <f>VLOOKUP(C1105,MatrizClientes,2,0)</f>
        <v>Brasília</v>
      </c>
      <c r="E1105" s="16" t="str">
        <f>VLOOKUP(C1105,MatrizClientes,3,0)</f>
        <v>DF</v>
      </c>
    </row>
    <row r="1106" spans="2:5" x14ac:dyDescent="0.2">
      <c r="B1106" s="14">
        <v>2049642</v>
      </c>
      <c r="C1106" s="4" t="s">
        <v>127</v>
      </c>
      <c r="D1106" s="15" t="str">
        <f>VLOOKUP(C1106,MatrizClientes,2,0)</f>
        <v>Campinas</v>
      </c>
      <c r="E1106" s="16" t="str">
        <f>VLOOKUP(C1106,MatrizClientes,3,0)</f>
        <v>SP</v>
      </c>
    </row>
    <row r="1107" spans="2:5" x14ac:dyDescent="0.2">
      <c r="B1107" s="14">
        <v>2049643</v>
      </c>
      <c r="C1107" s="4" t="s">
        <v>153</v>
      </c>
      <c r="D1107" s="15" t="str">
        <f>VLOOKUP(C1107,MatrizClientes,2,0)</f>
        <v>Curitiba</v>
      </c>
      <c r="E1107" s="16" t="str">
        <f>VLOOKUP(C1107,MatrizClientes,3,0)</f>
        <v>PR</v>
      </c>
    </row>
    <row r="1108" spans="2:5" x14ac:dyDescent="0.2">
      <c r="B1108" s="14">
        <v>2049644</v>
      </c>
      <c r="C1108" s="4" t="s">
        <v>125</v>
      </c>
      <c r="D1108" s="15" t="str">
        <f>VLOOKUP(C1108,MatrizClientes,2,0)</f>
        <v>Campinas</v>
      </c>
      <c r="E1108" s="16" t="str">
        <f>VLOOKUP(C1108,MatrizClientes,3,0)</f>
        <v>SP</v>
      </c>
    </row>
    <row r="1109" spans="2:5" x14ac:dyDescent="0.2">
      <c r="B1109" s="14">
        <v>2049645</v>
      </c>
      <c r="C1109" s="4" t="s">
        <v>104</v>
      </c>
      <c r="D1109" s="15" t="str">
        <f>VLOOKUP(C1109,MatrizClientes,2,0)</f>
        <v>Florianópolis</v>
      </c>
      <c r="E1109" s="16" t="str">
        <f>VLOOKUP(C1109,MatrizClientes,3,0)</f>
        <v>SC</v>
      </c>
    </row>
    <row r="1110" spans="2:5" x14ac:dyDescent="0.2">
      <c r="B1110" s="14">
        <v>2049646</v>
      </c>
      <c r="C1110" s="4" t="s">
        <v>121</v>
      </c>
      <c r="D1110" s="15" t="str">
        <f>VLOOKUP(C1110,MatrizClientes,2,0)</f>
        <v>Curitiba</v>
      </c>
      <c r="E1110" s="16" t="str">
        <f>VLOOKUP(C1110,MatrizClientes,3,0)</f>
        <v>PR</v>
      </c>
    </row>
    <row r="1111" spans="2:5" x14ac:dyDescent="0.2">
      <c r="B1111" s="14">
        <v>2049647</v>
      </c>
      <c r="C1111" s="4" t="s">
        <v>135</v>
      </c>
      <c r="D1111" s="15" t="str">
        <f>VLOOKUP(C1111,MatrizClientes,2,0)</f>
        <v>Campinas</v>
      </c>
      <c r="E1111" s="16" t="str">
        <f>VLOOKUP(C1111,MatrizClientes,3,0)</f>
        <v>SP</v>
      </c>
    </row>
    <row r="1112" spans="2:5" x14ac:dyDescent="0.2">
      <c r="B1112" s="14">
        <v>2049648</v>
      </c>
      <c r="C1112" s="4" t="s">
        <v>128</v>
      </c>
      <c r="D1112" s="15" t="str">
        <f>VLOOKUP(C1112,MatrizClientes,2,0)</f>
        <v>Florianópolis</v>
      </c>
      <c r="E1112" s="16" t="str">
        <f>VLOOKUP(C1112,MatrizClientes,3,0)</f>
        <v>SC</v>
      </c>
    </row>
    <row r="1113" spans="2:5" x14ac:dyDescent="0.2">
      <c r="B1113" s="14">
        <v>2049649</v>
      </c>
      <c r="C1113" s="4" t="s">
        <v>127</v>
      </c>
      <c r="D1113" s="15" t="str">
        <f>VLOOKUP(C1113,MatrizClientes,2,0)</f>
        <v>Campinas</v>
      </c>
      <c r="E1113" s="16" t="str">
        <f>VLOOKUP(C1113,MatrizClientes,3,0)</f>
        <v>SP</v>
      </c>
    </row>
    <row r="1114" spans="2:5" x14ac:dyDescent="0.2">
      <c r="B1114" s="14">
        <v>2049650</v>
      </c>
      <c r="C1114" s="4" t="s">
        <v>140</v>
      </c>
      <c r="D1114" s="15" t="str">
        <f>VLOOKUP(C1114,MatrizClientes,2,0)</f>
        <v>Rio de Janeiro</v>
      </c>
      <c r="E1114" s="16" t="str">
        <f>VLOOKUP(C1114,MatrizClientes,3,0)</f>
        <v>RJ</v>
      </c>
    </row>
    <row r="1115" spans="2:5" x14ac:dyDescent="0.2">
      <c r="B1115" s="14">
        <v>2049651</v>
      </c>
      <c r="C1115" s="4" t="s">
        <v>96</v>
      </c>
      <c r="D1115" s="15" t="str">
        <f>VLOOKUP(C1115,MatrizClientes,2,0)</f>
        <v>Brasília</v>
      </c>
      <c r="E1115" s="16" t="str">
        <f>VLOOKUP(C1115,MatrizClientes,3,0)</f>
        <v>DF</v>
      </c>
    </row>
    <row r="1116" spans="2:5" x14ac:dyDescent="0.2">
      <c r="B1116" s="14">
        <v>2049652</v>
      </c>
      <c r="C1116" s="4" t="s">
        <v>155</v>
      </c>
      <c r="D1116" s="15" t="str">
        <f>VLOOKUP(C1116,MatrizClientes,2,0)</f>
        <v xml:space="preserve">Campos </v>
      </c>
      <c r="E1116" s="16" t="str">
        <f>VLOOKUP(C1116,MatrizClientes,3,0)</f>
        <v>RJ</v>
      </c>
    </row>
    <row r="1117" spans="2:5" x14ac:dyDescent="0.2">
      <c r="B1117" s="14">
        <v>2049653</v>
      </c>
      <c r="C1117" s="4" t="s">
        <v>118</v>
      </c>
      <c r="D1117" s="15" t="str">
        <f>VLOOKUP(C1117,MatrizClientes,2,0)</f>
        <v>Campinas</v>
      </c>
      <c r="E1117" s="16" t="str">
        <f>VLOOKUP(C1117,MatrizClientes,3,0)</f>
        <v>SP</v>
      </c>
    </row>
    <row r="1118" spans="2:5" x14ac:dyDescent="0.2">
      <c r="B1118" s="14">
        <v>2049654</v>
      </c>
      <c r="C1118" s="4" t="s">
        <v>104</v>
      </c>
      <c r="D1118" s="15" t="str">
        <f>VLOOKUP(C1118,MatrizClientes,2,0)</f>
        <v>Florianópolis</v>
      </c>
      <c r="E1118" s="16" t="str">
        <f>VLOOKUP(C1118,MatrizClientes,3,0)</f>
        <v>SC</v>
      </c>
    </row>
    <row r="1119" spans="2:5" x14ac:dyDescent="0.2">
      <c r="B1119" s="14">
        <v>2049655</v>
      </c>
      <c r="C1119" s="4" t="s">
        <v>112</v>
      </c>
      <c r="D1119" s="15" t="str">
        <f>VLOOKUP(C1119,MatrizClientes,2,0)</f>
        <v>Belo Horizonte</v>
      </c>
      <c r="E1119" s="16" t="str">
        <f>VLOOKUP(C1119,MatrizClientes,3,0)</f>
        <v>MG</v>
      </c>
    </row>
    <row r="1120" spans="2:5" x14ac:dyDescent="0.2">
      <c r="B1120" s="14">
        <v>2049656</v>
      </c>
      <c r="C1120" s="4" t="s">
        <v>95</v>
      </c>
      <c r="D1120" s="15" t="str">
        <f>VLOOKUP(C1120,MatrizClientes,2,0)</f>
        <v>Belo Horizonte</v>
      </c>
      <c r="E1120" s="16" t="str">
        <f>VLOOKUP(C1120,MatrizClientes,3,0)</f>
        <v>MG</v>
      </c>
    </row>
    <row r="1121" spans="2:5" x14ac:dyDescent="0.2">
      <c r="B1121" s="14">
        <v>2049657</v>
      </c>
      <c r="C1121" s="4" t="s">
        <v>138</v>
      </c>
      <c r="D1121" s="15" t="str">
        <f>VLOOKUP(C1121,MatrizClientes,2,0)</f>
        <v>Campinas</v>
      </c>
      <c r="E1121" s="16" t="str">
        <f>VLOOKUP(C1121,MatrizClientes,3,0)</f>
        <v>SP</v>
      </c>
    </row>
    <row r="1122" spans="2:5" x14ac:dyDescent="0.2">
      <c r="B1122" s="14">
        <v>2049658</v>
      </c>
      <c r="C1122" s="4" t="s">
        <v>149</v>
      </c>
      <c r="D1122" s="15" t="str">
        <f>VLOOKUP(C1122,MatrizClientes,2,0)</f>
        <v>São Paulo</v>
      </c>
      <c r="E1122" s="16" t="str">
        <f>VLOOKUP(C1122,MatrizClientes,3,0)</f>
        <v>SP</v>
      </c>
    </row>
    <row r="1123" spans="2:5" x14ac:dyDescent="0.2">
      <c r="B1123" s="14">
        <v>2049659</v>
      </c>
      <c r="C1123" s="4" t="s">
        <v>100</v>
      </c>
      <c r="D1123" s="15" t="str">
        <f>VLOOKUP(C1123,MatrizClientes,2,0)</f>
        <v>Fortaleza</v>
      </c>
      <c r="E1123" s="16" t="str">
        <f>VLOOKUP(C1123,MatrizClientes,3,0)</f>
        <v>CE</v>
      </c>
    </row>
    <row r="1124" spans="2:5" x14ac:dyDescent="0.2">
      <c r="B1124" s="14">
        <v>2049660</v>
      </c>
      <c r="C1124" s="4" t="s">
        <v>149</v>
      </c>
      <c r="D1124" s="15" t="str">
        <f>VLOOKUP(C1124,MatrizClientes,2,0)</f>
        <v>São Paulo</v>
      </c>
      <c r="E1124" s="16" t="str">
        <f>VLOOKUP(C1124,MatrizClientes,3,0)</f>
        <v>SP</v>
      </c>
    </row>
    <row r="1125" spans="2:5" x14ac:dyDescent="0.2">
      <c r="B1125" s="14">
        <v>2049661</v>
      </c>
      <c r="C1125" s="4" t="s">
        <v>135</v>
      </c>
      <c r="D1125" s="15" t="str">
        <f>VLOOKUP(C1125,MatrizClientes,2,0)</f>
        <v>Campinas</v>
      </c>
      <c r="E1125" s="16" t="str">
        <f>VLOOKUP(C1125,MatrizClientes,3,0)</f>
        <v>SP</v>
      </c>
    </row>
    <row r="1126" spans="2:5" x14ac:dyDescent="0.2">
      <c r="B1126" s="14">
        <v>2049662</v>
      </c>
      <c r="C1126" s="4" t="s">
        <v>116</v>
      </c>
      <c r="D1126" s="15" t="str">
        <f>VLOOKUP(C1126,MatrizClientes,2,0)</f>
        <v>Campinas</v>
      </c>
      <c r="E1126" s="16" t="str">
        <f>VLOOKUP(C1126,MatrizClientes,3,0)</f>
        <v>SP</v>
      </c>
    </row>
    <row r="1127" spans="2:5" x14ac:dyDescent="0.2">
      <c r="B1127" s="14">
        <v>2049663</v>
      </c>
      <c r="C1127" s="4" t="s">
        <v>147</v>
      </c>
      <c r="D1127" s="15" t="str">
        <f>VLOOKUP(C1127,MatrizClientes,2,0)</f>
        <v>Curitiba</v>
      </c>
      <c r="E1127" s="16" t="str">
        <f>VLOOKUP(C1127,MatrizClientes,3,0)</f>
        <v>PR</v>
      </c>
    </row>
    <row r="1128" spans="2:5" x14ac:dyDescent="0.2">
      <c r="B1128" s="14">
        <v>2049664</v>
      </c>
      <c r="C1128" s="4" t="s">
        <v>139</v>
      </c>
      <c r="D1128" s="15" t="str">
        <f>VLOOKUP(C1128,MatrizClientes,2,0)</f>
        <v>Curitiba</v>
      </c>
      <c r="E1128" s="16" t="str">
        <f>VLOOKUP(C1128,MatrizClientes,3,0)</f>
        <v>PR</v>
      </c>
    </row>
    <row r="1129" spans="2:5" x14ac:dyDescent="0.2">
      <c r="B1129" s="14">
        <v>2049665</v>
      </c>
      <c r="C1129" s="4" t="s">
        <v>143</v>
      </c>
      <c r="D1129" s="15" t="str">
        <f>VLOOKUP(C1129,MatrizClientes,2,0)</f>
        <v>Porto Alegre</v>
      </c>
      <c r="E1129" s="16" t="str">
        <f>VLOOKUP(C1129,MatrizClientes,3,0)</f>
        <v>RS</v>
      </c>
    </row>
    <row r="1130" spans="2:5" x14ac:dyDescent="0.2">
      <c r="B1130" s="14">
        <v>2049666</v>
      </c>
      <c r="C1130" s="4" t="s">
        <v>133</v>
      </c>
      <c r="D1130" s="15" t="str">
        <f>VLOOKUP(C1130,MatrizClientes,2,0)</f>
        <v>Rio de Janeiro</v>
      </c>
      <c r="E1130" s="16" t="str">
        <f>VLOOKUP(C1130,MatrizClientes,3,0)</f>
        <v>RJ</v>
      </c>
    </row>
    <row r="1131" spans="2:5" x14ac:dyDescent="0.2">
      <c r="B1131" s="14">
        <v>2049667</v>
      </c>
      <c r="C1131" s="4" t="s">
        <v>118</v>
      </c>
      <c r="D1131" s="15" t="str">
        <f>VLOOKUP(C1131,MatrizClientes,2,0)</f>
        <v>Campinas</v>
      </c>
      <c r="E1131" s="16" t="str">
        <f>VLOOKUP(C1131,MatrizClientes,3,0)</f>
        <v>SP</v>
      </c>
    </row>
    <row r="1132" spans="2:5" x14ac:dyDescent="0.2">
      <c r="B1132" s="14">
        <v>2049668</v>
      </c>
      <c r="C1132" s="4" t="s">
        <v>138</v>
      </c>
      <c r="D1132" s="15" t="str">
        <f>VLOOKUP(C1132,MatrizClientes,2,0)</f>
        <v>Campinas</v>
      </c>
      <c r="E1132" s="16" t="str">
        <f>VLOOKUP(C1132,MatrizClientes,3,0)</f>
        <v>SP</v>
      </c>
    </row>
    <row r="1133" spans="2:5" x14ac:dyDescent="0.2">
      <c r="B1133" s="14">
        <v>2049669</v>
      </c>
      <c r="C1133" s="4" t="s">
        <v>142</v>
      </c>
      <c r="D1133" s="15" t="str">
        <f>VLOOKUP(C1133,MatrizClientes,2,0)</f>
        <v>Campinas</v>
      </c>
      <c r="E1133" s="16" t="str">
        <f>VLOOKUP(C1133,MatrizClientes,3,0)</f>
        <v>SP</v>
      </c>
    </row>
    <row r="1134" spans="2:5" x14ac:dyDescent="0.2">
      <c r="B1134" s="14">
        <v>2049670</v>
      </c>
      <c r="C1134" s="4" t="s">
        <v>146</v>
      </c>
      <c r="D1134" s="15" t="str">
        <f>VLOOKUP(C1134,MatrizClientes,2,0)</f>
        <v>Porto Alegre</v>
      </c>
      <c r="E1134" s="16" t="str">
        <f>VLOOKUP(C1134,MatrizClientes,3,0)</f>
        <v>RS</v>
      </c>
    </row>
    <row r="1135" spans="2:5" x14ac:dyDescent="0.2">
      <c r="B1135" s="14">
        <v>2049671</v>
      </c>
      <c r="C1135" s="4" t="s">
        <v>148</v>
      </c>
      <c r="D1135" s="15" t="str">
        <f>VLOOKUP(C1135,MatrizClientes,2,0)</f>
        <v>Rio de Janeiro</v>
      </c>
      <c r="E1135" s="16" t="str">
        <f>VLOOKUP(C1135,MatrizClientes,3,0)</f>
        <v>RJ</v>
      </c>
    </row>
    <row r="1136" spans="2:5" x14ac:dyDescent="0.2">
      <c r="B1136" s="14">
        <v>2049672</v>
      </c>
      <c r="C1136" s="4" t="s">
        <v>135</v>
      </c>
      <c r="D1136" s="15" t="str">
        <f>VLOOKUP(C1136,MatrizClientes,2,0)</f>
        <v>Campinas</v>
      </c>
      <c r="E1136" s="16" t="str">
        <f>VLOOKUP(C1136,MatrizClientes,3,0)</f>
        <v>SP</v>
      </c>
    </row>
    <row r="1137" spans="2:5" x14ac:dyDescent="0.2">
      <c r="B1137" s="14">
        <v>2049673</v>
      </c>
      <c r="C1137" s="4" t="s">
        <v>112</v>
      </c>
      <c r="D1137" s="15" t="str">
        <f>VLOOKUP(C1137,MatrizClientes,2,0)</f>
        <v>Belo Horizonte</v>
      </c>
      <c r="E1137" s="16" t="str">
        <f>VLOOKUP(C1137,MatrizClientes,3,0)</f>
        <v>MG</v>
      </c>
    </row>
    <row r="1138" spans="2:5" x14ac:dyDescent="0.2">
      <c r="B1138" s="14">
        <v>2049674</v>
      </c>
      <c r="C1138" s="4" t="s">
        <v>100</v>
      </c>
      <c r="D1138" s="15" t="str">
        <f>VLOOKUP(C1138,MatrizClientes,2,0)</f>
        <v>Fortaleza</v>
      </c>
      <c r="E1138" s="16" t="str">
        <f>VLOOKUP(C1138,MatrizClientes,3,0)</f>
        <v>CE</v>
      </c>
    </row>
    <row r="1139" spans="2:5" x14ac:dyDescent="0.2">
      <c r="B1139" s="14">
        <v>2049675</v>
      </c>
      <c r="C1139" s="4" t="s">
        <v>121</v>
      </c>
      <c r="D1139" s="15" t="str">
        <f>VLOOKUP(C1139,MatrizClientes,2,0)</f>
        <v>Curitiba</v>
      </c>
      <c r="E1139" s="16" t="str">
        <f>VLOOKUP(C1139,MatrizClientes,3,0)</f>
        <v>PR</v>
      </c>
    </row>
    <row r="1140" spans="2:5" x14ac:dyDescent="0.2">
      <c r="B1140" s="14">
        <v>2049676</v>
      </c>
      <c r="C1140" s="4" t="s">
        <v>124</v>
      </c>
      <c r="D1140" s="15" t="str">
        <f>VLOOKUP(C1140,MatrizClientes,2,0)</f>
        <v>Fortaleza</v>
      </c>
      <c r="E1140" s="16" t="str">
        <f>VLOOKUP(C1140,MatrizClientes,3,0)</f>
        <v>CE</v>
      </c>
    </row>
    <row r="1141" spans="2:5" x14ac:dyDescent="0.2">
      <c r="B1141" s="14">
        <v>2049677</v>
      </c>
      <c r="C1141" s="4" t="s">
        <v>127</v>
      </c>
      <c r="D1141" s="15" t="str">
        <f>VLOOKUP(C1141,MatrizClientes,2,0)</f>
        <v>Campinas</v>
      </c>
      <c r="E1141" s="16" t="str">
        <f>VLOOKUP(C1141,MatrizClientes,3,0)</f>
        <v>SP</v>
      </c>
    </row>
    <row r="1142" spans="2:5" x14ac:dyDescent="0.2">
      <c r="B1142" s="14">
        <v>2049678</v>
      </c>
      <c r="C1142" s="4" t="s">
        <v>104</v>
      </c>
      <c r="D1142" s="15" t="str">
        <f>VLOOKUP(C1142,MatrizClientes,2,0)</f>
        <v>Florianópolis</v>
      </c>
      <c r="E1142" s="16" t="str">
        <f>VLOOKUP(C1142,MatrizClientes,3,0)</f>
        <v>SC</v>
      </c>
    </row>
    <row r="1143" spans="2:5" x14ac:dyDescent="0.2">
      <c r="B1143" s="14">
        <v>2049679</v>
      </c>
      <c r="C1143" s="4" t="s">
        <v>140</v>
      </c>
      <c r="D1143" s="15" t="str">
        <f>VLOOKUP(C1143,MatrizClientes,2,0)</f>
        <v>Rio de Janeiro</v>
      </c>
      <c r="E1143" s="16" t="str">
        <f>VLOOKUP(C1143,MatrizClientes,3,0)</f>
        <v>RJ</v>
      </c>
    </row>
    <row r="1144" spans="2:5" x14ac:dyDescent="0.2">
      <c r="B1144" s="14">
        <v>2049680</v>
      </c>
      <c r="C1144" s="4" t="s">
        <v>133</v>
      </c>
      <c r="D1144" s="15" t="str">
        <f>VLOOKUP(C1144,MatrizClientes,2,0)</f>
        <v>Rio de Janeiro</v>
      </c>
      <c r="E1144" s="16" t="str">
        <f>VLOOKUP(C1144,MatrizClientes,3,0)</f>
        <v>RJ</v>
      </c>
    </row>
    <row r="1145" spans="2:5" x14ac:dyDescent="0.2">
      <c r="B1145" s="14">
        <v>2049681</v>
      </c>
      <c r="C1145" s="4" t="s">
        <v>129</v>
      </c>
      <c r="D1145" s="15" t="str">
        <f>VLOOKUP(C1145,MatrizClientes,2,0)</f>
        <v>Fortaleza</v>
      </c>
      <c r="E1145" s="16" t="str">
        <f>VLOOKUP(C1145,MatrizClientes,3,0)</f>
        <v>CE</v>
      </c>
    </row>
    <row r="1146" spans="2:5" x14ac:dyDescent="0.2">
      <c r="B1146" s="14">
        <v>2049682</v>
      </c>
      <c r="C1146" s="4" t="s">
        <v>111</v>
      </c>
      <c r="D1146" s="15" t="str">
        <f>VLOOKUP(C1146,MatrizClientes,2,0)</f>
        <v>Rio de Janeiro</v>
      </c>
      <c r="E1146" s="16" t="str">
        <f>VLOOKUP(C1146,MatrizClientes,3,0)</f>
        <v>RJ</v>
      </c>
    </row>
    <row r="1147" spans="2:5" x14ac:dyDescent="0.2">
      <c r="B1147" s="14">
        <v>2049683</v>
      </c>
      <c r="C1147" s="4" t="s">
        <v>137</v>
      </c>
      <c r="D1147" s="15" t="str">
        <f>VLOOKUP(C1147,MatrizClientes,2,0)</f>
        <v>Porto Alegre</v>
      </c>
      <c r="E1147" s="16" t="str">
        <f>VLOOKUP(C1147,MatrizClientes,3,0)</f>
        <v>RS</v>
      </c>
    </row>
    <row r="1148" spans="2:5" x14ac:dyDescent="0.2">
      <c r="B1148" s="14">
        <v>2049684</v>
      </c>
      <c r="C1148" s="4" t="s">
        <v>136</v>
      </c>
      <c r="D1148" s="15" t="str">
        <f>VLOOKUP(C1148,MatrizClientes,2,0)</f>
        <v>Porto Alegre</v>
      </c>
      <c r="E1148" s="16" t="str">
        <f>VLOOKUP(C1148,MatrizClientes,3,0)</f>
        <v>RS</v>
      </c>
    </row>
    <row r="1149" spans="2:5" x14ac:dyDescent="0.2">
      <c r="B1149" s="14">
        <v>2049685</v>
      </c>
      <c r="C1149" s="4" t="s">
        <v>144</v>
      </c>
      <c r="D1149" s="15" t="str">
        <f>VLOOKUP(C1149,MatrizClientes,2,0)</f>
        <v>Brasília</v>
      </c>
      <c r="E1149" s="16" t="str">
        <f>VLOOKUP(C1149,MatrizClientes,3,0)</f>
        <v>DF</v>
      </c>
    </row>
  </sheetData>
  <customSheetViews>
    <customSheetView guid="{B713667F-6049-11D7-ABEF-AF614200DC6C}" showGridLines="0" showRuler="0">
      <selection sqref="A1:H1"/>
      <pageMargins left="0.78740157499999996" right="0.78740157499999996" top="0.984251969" bottom="0.984251969" header="0.49212598499999999" footer="0.49212598499999999"/>
      <pageSetup orientation="portrait" horizontalDpi="200" verticalDpi="200" r:id="rId1"/>
      <headerFooter alignWithMargins="0"/>
    </customSheetView>
  </customSheetViews>
  <mergeCells count="2">
    <mergeCell ref="B1:E1"/>
    <mergeCell ref="G1:I1"/>
  </mergeCells>
  <phoneticPr fontId="0" type="noConversion"/>
  <pageMargins left="0.78740157499999996" right="0.78740157499999996" top="0.984251969" bottom="0.984251969" header="0.49212598499999999" footer="0.49212598499999999"/>
  <pageSetup orientation="portrait" horizontalDpi="200" verticalDpi="2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4"/>
  <sheetViews>
    <sheetView showGridLines="0" zoomScale="110" zoomScaleNormal="110" workbookViewId="0">
      <selection activeCell="J28" sqref="J28"/>
    </sheetView>
  </sheetViews>
  <sheetFormatPr defaultRowHeight="12.75" x14ac:dyDescent="0.2"/>
  <cols>
    <col min="1" max="1" width="1" style="1" customWidth="1"/>
    <col min="2" max="2" width="12.28515625" style="1" bestFit="1" customWidth="1"/>
    <col min="3" max="3" width="7.28515625" style="1" bestFit="1" customWidth="1"/>
    <col min="4" max="4" width="21.42578125" style="1" bestFit="1" customWidth="1"/>
    <col min="5" max="5" width="11" style="1" bestFit="1" customWidth="1"/>
    <col min="6" max="6" width="11.5703125" style="1" customWidth="1"/>
    <col min="7" max="7" width="11.7109375" style="1" customWidth="1"/>
    <col min="8" max="8" width="6.7109375" style="1" customWidth="1"/>
    <col min="9" max="9" width="9.140625" style="1"/>
    <col min="10" max="10" width="23.85546875" style="1" bestFit="1" customWidth="1"/>
    <col min="11" max="11" width="11.7109375" style="1" bestFit="1" customWidth="1"/>
    <col min="12" max="12" width="4.140625" style="1" customWidth="1"/>
    <col min="13" max="13" width="12.7109375" style="1" customWidth="1"/>
    <col min="14" max="14" width="12" style="1" customWidth="1"/>
    <col min="15" max="16384" width="9.140625" style="1"/>
  </cols>
  <sheetData>
    <row r="1" spans="2:14" ht="37.5" x14ac:dyDescent="0.3">
      <c r="B1" s="63" t="s">
        <v>209</v>
      </c>
      <c r="C1" s="63"/>
      <c r="D1" s="63"/>
      <c r="E1" s="63"/>
      <c r="F1" s="63"/>
      <c r="G1" s="63"/>
      <c r="I1" s="40" t="s">
        <v>210</v>
      </c>
      <c r="J1" s="41"/>
      <c r="K1" s="41"/>
      <c r="M1" s="39" t="s">
        <v>211</v>
      </c>
      <c r="N1" s="39"/>
    </row>
    <row r="2" spans="2:14" x14ac:dyDescent="0.2">
      <c r="M2" s="30"/>
      <c r="N2" s="30"/>
    </row>
    <row r="3" spans="2:14" s="20" customFormat="1" ht="38.25" x14ac:dyDescent="0.2">
      <c r="B3" s="17" t="s">
        <v>0</v>
      </c>
      <c r="C3" s="18" t="s">
        <v>158</v>
      </c>
      <c r="D3" s="18" t="s">
        <v>159</v>
      </c>
      <c r="E3" s="19" t="s">
        <v>2</v>
      </c>
      <c r="F3" s="18" t="s">
        <v>160</v>
      </c>
      <c r="G3" s="18" t="s">
        <v>161</v>
      </c>
      <c r="I3" s="18" t="s">
        <v>158</v>
      </c>
      <c r="J3" s="18" t="s">
        <v>159</v>
      </c>
      <c r="K3" s="19" t="s">
        <v>2</v>
      </c>
      <c r="M3" s="18" t="s">
        <v>160</v>
      </c>
      <c r="N3" s="18" t="s">
        <v>161</v>
      </c>
    </row>
    <row r="4" spans="2:14" x14ac:dyDescent="0.2">
      <c r="B4" s="4" t="s">
        <v>11</v>
      </c>
      <c r="C4" s="3">
        <v>1</v>
      </c>
      <c r="D4" s="4" t="str">
        <f>VLOOKUP(C4,MatrizCargos,2,0)</f>
        <v>Analista de Salários</v>
      </c>
      <c r="E4" s="59">
        <f>VLOOKUP(C4,MatrizCargos,3,0)</f>
        <v>4201</v>
      </c>
      <c r="F4" s="3" t="s">
        <v>31</v>
      </c>
      <c r="G4" s="4" t="str">
        <f>VLOOKUP(F4,MatrizPeriodos,2,0)</f>
        <v>Diurno</v>
      </c>
      <c r="I4" s="3">
        <v>1</v>
      </c>
      <c r="J4" s="4" t="s">
        <v>162</v>
      </c>
      <c r="K4" s="59">
        <v>4201</v>
      </c>
      <c r="M4" s="3" t="s">
        <v>31</v>
      </c>
      <c r="N4" s="4" t="s">
        <v>163</v>
      </c>
    </row>
    <row r="5" spans="2:14" x14ac:dyDescent="0.2">
      <c r="B5" s="4" t="s">
        <v>164</v>
      </c>
      <c r="C5" s="3">
        <v>2</v>
      </c>
      <c r="D5" s="4" t="str">
        <f>VLOOKUP(C5,MatrizCargos,2,0)</f>
        <v>Auxiliar de Contabilidade</v>
      </c>
      <c r="E5" s="59">
        <f>VLOOKUP(C5,MatrizCargos,3,0)</f>
        <v>2300</v>
      </c>
      <c r="F5" s="3" t="s">
        <v>31</v>
      </c>
      <c r="G5" s="4" t="str">
        <f>VLOOKUP(F5,MatrizPeriodos,2,0)</f>
        <v>Diurno</v>
      </c>
      <c r="I5" s="3">
        <v>2</v>
      </c>
      <c r="J5" s="4" t="s">
        <v>165</v>
      </c>
      <c r="K5" s="59">
        <v>2300</v>
      </c>
      <c r="M5" s="3" t="s">
        <v>166</v>
      </c>
      <c r="N5" s="4" t="s">
        <v>167</v>
      </c>
    </row>
    <row r="6" spans="2:14" x14ac:dyDescent="0.2">
      <c r="B6" s="4" t="s">
        <v>168</v>
      </c>
      <c r="C6" s="3">
        <v>14</v>
      </c>
      <c r="D6" s="4" t="str">
        <f>VLOOKUP(C6,MatrizCargos,2,0)</f>
        <v>Gerente Financeiro</v>
      </c>
      <c r="E6" s="59">
        <f>VLOOKUP(C6,MatrizCargos,3,0)</f>
        <v>6345</v>
      </c>
      <c r="F6" s="3" t="s">
        <v>31</v>
      </c>
      <c r="G6" s="4" t="str">
        <f>VLOOKUP(F6,MatrizPeriodos,2,0)</f>
        <v>Diurno</v>
      </c>
      <c r="I6" s="3">
        <v>3</v>
      </c>
      <c r="J6" s="4" t="s">
        <v>169</v>
      </c>
      <c r="K6" s="59">
        <v>3900</v>
      </c>
    </row>
    <row r="7" spans="2:14" x14ac:dyDescent="0.2">
      <c r="B7" s="4" t="s">
        <v>170</v>
      </c>
      <c r="C7" s="3">
        <v>18</v>
      </c>
      <c r="D7" s="4" t="str">
        <f>VLOOKUP(C7,MatrizCargos,2,0)</f>
        <v>Segurança</v>
      </c>
      <c r="E7" s="59">
        <f>VLOOKUP(C7,MatrizCargos,3,0)</f>
        <v>1500</v>
      </c>
      <c r="F7" s="3" t="s">
        <v>31</v>
      </c>
      <c r="G7" s="4" t="str">
        <f>VLOOKUP(F7,MatrizPeriodos,2,0)</f>
        <v>Diurno</v>
      </c>
      <c r="I7" s="3">
        <v>4</v>
      </c>
      <c r="J7" s="4" t="s">
        <v>171</v>
      </c>
      <c r="K7" s="59">
        <v>3800</v>
      </c>
    </row>
    <row r="8" spans="2:14" x14ac:dyDescent="0.2">
      <c r="B8" s="4" t="s">
        <v>172</v>
      </c>
      <c r="C8" s="3">
        <v>11</v>
      </c>
      <c r="D8" s="4" t="str">
        <f>VLOOKUP(C8,MatrizCargos,2,0)</f>
        <v>Gerente de Divisão</v>
      </c>
      <c r="E8" s="59">
        <f>VLOOKUP(C8,MatrizCargos,3,0)</f>
        <v>5554</v>
      </c>
      <c r="F8" s="3" t="s">
        <v>166</v>
      </c>
      <c r="G8" s="4" t="str">
        <f>VLOOKUP(F8,MatrizPeriodos,2,0)</f>
        <v>Noturno</v>
      </c>
      <c r="I8" s="3">
        <v>5</v>
      </c>
      <c r="J8" s="4" t="s">
        <v>173</v>
      </c>
      <c r="K8" s="59">
        <v>5554</v>
      </c>
    </row>
    <row r="9" spans="2:14" x14ac:dyDescent="0.2">
      <c r="B9" s="4" t="s">
        <v>53</v>
      </c>
      <c r="C9" s="3">
        <v>7</v>
      </c>
      <c r="D9" s="4" t="str">
        <f>VLOOKUP(C9,MatrizCargos,2,0)</f>
        <v>Escriturário</v>
      </c>
      <c r="E9" s="59">
        <f>VLOOKUP(C9,MatrizCargos,3,0)</f>
        <v>2923</v>
      </c>
      <c r="F9" s="3" t="s">
        <v>31</v>
      </c>
      <c r="G9" s="4" t="str">
        <f>VLOOKUP(F9,MatrizPeriodos,2,0)</f>
        <v>Diurno</v>
      </c>
      <c r="I9" s="3">
        <v>6</v>
      </c>
      <c r="J9" s="4" t="s">
        <v>174</v>
      </c>
      <c r="K9" s="59">
        <v>1234</v>
      </c>
    </row>
    <row r="10" spans="2:14" x14ac:dyDescent="0.2">
      <c r="B10" s="4" t="s">
        <v>175</v>
      </c>
      <c r="C10" s="3">
        <v>3</v>
      </c>
      <c r="D10" s="4" t="str">
        <f>VLOOKUP(C10,MatrizCargos,2,0)</f>
        <v>Chefe de Cobrança</v>
      </c>
      <c r="E10" s="59">
        <f>VLOOKUP(C10,MatrizCargos,3,0)</f>
        <v>3900</v>
      </c>
      <c r="F10" s="3" t="s">
        <v>31</v>
      </c>
      <c r="G10" s="4" t="str">
        <f>VLOOKUP(F10,MatrizPeriodos,2,0)</f>
        <v>Diurno</v>
      </c>
      <c r="I10" s="3">
        <v>7</v>
      </c>
      <c r="J10" s="4" t="s">
        <v>176</v>
      </c>
      <c r="K10" s="59">
        <v>2923</v>
      </c>
    </row>
    <row r="11" spans="2:14" x14ac:dyDescent="0.2">
      <c r="B11" s="4" t="s">
        <v>177</v>
      </c>
      <c r="C11" s="3">
        <v>8</v>
      </c>
      <c r="D11" s="4" t="str">
        <f>VLOOKUP(C11,MatrizCargos,2,0)</f>
        <v>Faxineiro</v>
      </c>
      <c r="E11" s="59">
        <f>VLOOKUP(C11,MatrizCargos,3,0)</f>
        <v>1189</v>
      </c>
      <c r="F11" s="3" t="s">
        <v>166</v>
      </c>
      <c r="G11" s="4" t="str">
        <f>VLOOKUP(F11,MatrizPeriodos,2,0)</f>
        <v>Noturno</v>
      </c>
      <c r="I11" s="3">
        <v>8</v>
      </c>
      <c r="J11" s="4" t="s">
        <v>178</v>
      </c>
      <c r="K11" s="59">
        <v>1189</v>
      </c>
    </row>
    <row r="12" spans="2:14" x14ac:dyDescent="0.2">
      <c r="B12" s="4" t="s">
        <v>179</v>
      </c>
      <c r="C12" s="3">
        <v>4</v>
      </c>
      <c r="D12" s="4" t="str">
        <f>VLOOKUP(C12,MatrizCargos,2,0)</f>
        <v>Chefe de Expedição</v>
      </c>
      <c r="E12" s="59">
        <f>VLOOKUP(C12,MatrizCargos,3,0)</f>
        <v>3800</v>
      </c>
      <c r="F12" s="3" t="s">
        <v>31</v>
      </c>
      <c r="G12" s="4" t="str">
        <f>VLOOKUP(F12,MatrizPeriodos,2,0)</f>
        <v>Diurno</v>
      </c>
      <c r="I12" s="3">
        <v>9</v>
      </c>
      <c r="J12" s="4" t="s">
        <v>180</v>
      </c>
      <c r="K12" s="59">
        <v>5643</v>
      </c>
    </row>
    <row r="13" spans="2:14" x14ac:dyDescent="0.2">
      <c r="B13" s="4" t="s">
        <v>181</v>
      </c>
      <c r="C13" s="3">
        <v>5</v>
      </c>
      <c r="D13" s="4" t="str">
        <f>VLOOKUP(C13,MatrizCargos,2,0)</f>
        <v>Contador</v>
      </c>
      <c r="E13" s="59">
        <f>VLOOKUP(C13,MatrizCargos,3,0)</f>
        <v>5554</v>
      </c>
      <c r="F13" s="3" t="s">
        <v>31</v>
      </c>
      <c r="G13" s="4" t="str">
        <f>VLOOKUP(F13,MatrizPeriodos,2,0)</f>
        <v>Diurno</v>
      </c>
      <c r="I13" s="3">
        <v>10</v>
      </c>
      <c r="J13" s="4" t="s">
        <v>182</v>
      </c>
      <c r="K13" s="59">
        <v>6574</v>
      </c>
    </row>
    <row r="14" spans="2:14" x14ac:dyDescent="0.2">
      <c r="B14" s="4" t="s">
        <v>183</v>
      </c>
      <c r="C14" s="3">
        <v>6</v>
      </c>
      <c r="D14" s="4" t="str">
        <f>VLOOKUP(C14,MatrizCargos,2,0)</f>
        <v>Contínuo</v>
      </c>
      <c r="E14" s="59">
        <f>VLOOKUP(C14,MatrizCargos,3,0)</f>
        <v>1234</v>
      </c>
      <c r="F14" s="3" t="s">
        <v>31</v>
      </c>
      <c r="G14" s="4" t="str">
        <f>VLOOKUP(F14,MatrizPeriodos,2,0)</f>
        <v>Diurno</v>
      </c>
      <c r="I14" s="3">
        <v>11</v>
      </c>
      <c r="J14" s="4" t="s">
        <v>184</v>
      </c>
      <c r="K14" s="59">
        <v>5554</v>
      </c>
    </row>
    <row r="15" spans="2:14" x14ac:dyDescent="0.2">
      <c r="B15" s="4" t="s">
        <v>185</v>
      </c>
      <c r="C15" s="3">
        <v>15</v>
      </c>
      <c r="D15" s="4" t="str">
        <f>VLOOKUP(C15,MatrizCargos,2,0)</f>
        <v>Operador de Micro</v>
      </c>
      <c r="E15" s="59">
        <f>VLOOKUP(C15,MatrizCargos,3,0)</f>
        <v>1870</v>
      </c>
      <c r="F15" s="3" t="s">
        <v>31</v>
      </c>
      <c r="G15" s="4" t="str">
        <f>VLOOKUP(F15,MatrizPeriodos,2,0)</f>
        <v>Diurno</v>
      </c>
      <c r="I15" s="3">
        <v>12</v>
      </c>
      <c r="J15" s="4" t="s">
        <v>186</v>
      </c>
      <c r="K15" s="59">
        <v>5544</v>
      </c>
    </row>
    <row r="16" spans="2:14" x14ac:dyDescent="0.2">
      <c r="B16" s="4" t="s">
        <v>187</v>
      </c>
      <c r="C16" s="3">
        <v>10</v>
      </c>
      <c r="D16" s="4" t="str">
        <f>VLOOKUP(C16,MatrizCargos,2,0)</f>
        <v>Gerente Comercial</v>
      </c>
      <c r="E16" s="59">
        <f>VLOOKUP(C16,MatrizCargos,3,0)</f>
        <v>6574</v>
      </c>
      <c r="F16" s="3" t="s">
        <v>31</v>
      </c>
      <c r="G16" s="4" t="str">
        <f>VLOOKUP(F16,MatrizPeriodos,2,0)</f>
        <v>Diurno</v>
      </c>
      <c r="I16" s="3">
        <v>13</v>
      </c>
      <c r="J16" s="4" t="s">
        <v>188</v>
      </c>
      <c r="K16" s="59">
        <v>5220</v>
      </c>
    </row>
    <row r="17" spans="2:11" x14ac:dyDescent="0.2">
      <c r="B17" s="4" t="s">
        <v>189</v>
      </c>
      <c r="C17" s="3">
        <v>13</v>
      </c>
      <c r="D17" s="4" t="str">
        <f>VLOOKUP(C17,MatrizCargos,2,0)</f>
        <v>Gerente de Treinamento</v>
      </c>
      <c r="E17" s="59">
        <f>VLOOKUP(C17,MatrizCargos,3,0)</f>
        <v>5220</v>
      </c>
      <c r="F17" s="3" t="s">
        <v>31</v>
      </c>
      <c r="G17" s="4" t="str">
        <f>VLOOKUP(F17,MatrizPeriodos,2,0)</f>
        <v>Diurno</v>
      </c>
      <c r="I17" s="3">
        <v>14</v>
      </c>
      <c r="J17" s="4" t="s">
        <v>190</v>
      </c>
      <c r="K17" s="59">
        <v>6345</v>
      </c>
    </row>
    <row r="18" spans="2:11" x14ac:dyDescent="0.2">
      <c r="B18" s="4" t="s">
        <v>6</v>
      </c>
      <c r="C18" s="3">
        <v>9</v>
      </c>
      <c r="D18" s="4" t="str">
        <f>VLOOKUP(C18,MatrizCargos,2,0)</f>
        <v>Gerente Administrativo</v>
      </c>
      <c r="E18" s="59">
        <f>VLOOKUP(C18,MatrizCargos,3,0)</f>
        <v>5643</v>
      </c>
      <c r="F18" s="3" t="s">
        <v>31</v>
      </c>
      <c r="G18" s="4" t="str">
        <f>VLOOKUP(F18,MatrizPeriodos,2,0)</f>
        <v>Diurno</v>
      </c>
      <c r="I18" s="3">
        <v>15</v>
      </c>
      <c r="J18" s="4" t="s">
        <v>191</v>
      </c>
      <c r="K18" s="59">
        <v>1870</v>
      </c>
    </row>
    <row r="19" spans="2:11" x14ac:dyDescent="0.2">
      <c r="B19" s="4" t="s">
        <v>192</v>
      </c>
      <c r="C19" s="3">
        <v>18</v>
      </c>
      <c r="D19" s="4" t="str">
        <f>VLOOKUP(C19,MatrizCargos,2,0)</f>
        <v>Segurança</v>
      </c>
      <c r="E19" s="59">
        <f>VLOOKUP(C19,MatrizCargos,3,0)</f>
        <v>1500</v>
      </c>
      <c r="F19" s="3" t="s">
        <v>166</v>
      </c>
      <c r="G19" s="4" t="str">
        <f>VLOOKUP(F19,MatrizPeriodos,2,0)</f>
        <v>Noturno</v>
      </c>
      <c r="I19" s="3">
        <v>16</v>
      </c>
      <c r="J19" s="4" t="s">
        <v>193</v>
      </c>
      <c r="K19" s="59">
        <v>3200</v>
      </c>
    </row>
    <row r="20" spans="2:11" x14ac:dyDescent="0.2">
      <c r="B20" s="4" t="s">
        <v>194</v>
      </c>
      <c r="C20" s="3">
        <v>16</v>
      </c>
      <c r="D20" s="4" t="str">
        <f>VLOOKUP(C20,MatrizCargos,2,0)</f>
        <v>Programador</v>
      </c>
      <c r="E20" s="59">
        <f>VLOOKUP(C20,MatrizCargos,3,0)</f>
        <v>3200</v>
      </c>
      <c r="F20" s="3" t="s">
        <v>31</v>
      </c>
      <c r="G20" s="4" t="str">
        <f>VLOOKUP(F20,MatrizPeriodos,2,0)</f>
        <v>Diurno</v>
      </c>
      <c r="I20" s="3">
        <v>17</v>
      </c>
      <c r="J20" s="4" t="s">
        <v>195</v>
      </c>
      <c r="K20" s="59">
        <v>2700</v>
      </c>
    </row>
    <row r="21" spans="2:11" x14ac:dyDescent="0.2">
      <c r="B21" s="4" t="s">
        <v>196</v>
      </c>
      <c r="C21" s="3">
        <v>17</v>
      </c>
      <c r="D21" s="4" t="str">
        <f>VLOOKUP(C21,MatrizCargos,2,0)</f>
        <v>Secretária</v>
      </c>
      <c r="E21" s="59">
        <f>VLOOKUP(C21,MatrizCargos,3,0)</f>
        <v>2700</v>
      </c>
      <c r="F21" s="3" t="s">
        <v>31</v>
      </c>
      <c r="G21" s="4" t="str">
        <f>VLOOKUP(F21,MatrizPeriodos,2,0)</f>
        <v>Diurno</v>
      </c>
      <c r="I21" s="3">
        <v>18</v>
      </c>
      <c r="J21" s="4" t="s">
        <v>197</v>
      </c>
      <c r="K21" s="59">
        <v>1500</v>
      </c>
    </row>
    <row r="22" spans="2:11" x14ac:dyDescent="0.2">
      <c r="B22" s="4" t="s">
        <v>198</v>
      </c>
      <c r="C22" s="3">
        <v>18</v>
      </c>
      <c r="D22" s="4" t="str">
        <f>VLOOKUP(C22,MatrizCargos,2,0)</f>
        <v>Segurança</v>
      </c>
      <c r="E22" s="59">
        <f>VLOOKUP(C22,MatrizCargos,3,0)</f>
        <v>1500</v>
      </c>
      <c r="F22" s="3" t="s">
        <v>166</v>
      </c>
      <c r="G22" s="4" t="str">
        <f>VLOOKUP(F22,MatrizPeriodos,2,0)</f>
        <v>Noturno</v>
      </c>
    </row>
    <row r="23" spans="2:11" x14ac:dyDescent="0.2">
      <c r="B23" s="4" t="s">
        <v>199</v>
      </c>
      <c r="C23" s="3">
        <v>12</v>
      </c>
      <c r="D23" s="4" t="str">
        <f>VLOOKUP(C23,MatrizCargos,2,0)</f>
        <v>Gerente de Pessoal</v>
      </c>
      <c r="E23" s="59">
        <f>VLOOKUP(C23,MatrizCargos,3,0)</f>
        <v>5544</v>
      </c>
      <c r="F23" s="3" t="s">
        <v>31</v>
      </c>
      <c r="G23" s="4" t="str">
        <f>VLOOKUP(F23,MatrizPeriodos,2,0)</f>
        <v>Diurno</v>
      </c>
    </row>
    <row r="24" spans="2:11" ht="18.75" x14ac:dyDescent="0.3">
      <c r="G24" s="76" t="str">
        <f ca="1">_xlfn.FORMULATEXT(G4)</f>
        <v>=PROCV(F4;MatrizPeriodos;2;0)</v>
      </c>
    </row>
  </sheetData>
  <customSheetViews>
    <customSheetView guid="{B713667F-6049-11D7-ABEF-AF614200DC6C}" showGridLines="0" showRuler="0">
      <selection sqref="A1:H1"/>
      <pageMargins left="0.59055118110236227" right="0.59055118110236227" top="0.59055118110236227" bottom="0.59055118110236227" header="0.51181102362204722" footer="0.51181102362204722"/>
      <pageSetup paperSize="9" orientation="portrait" horizontalDpi="300" verticalDpi="300" copies="0" r:id="rId1"/>
      <headerFooter alignWithMargins="0"/>
    </customSheetView>
  </customSheetViews>
  <mergeCells count="1">
    <mergeCell ref="B1:G1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portrait" horizontalDpi="300" verticalDpi="300" copies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7"/>
  <sheetViews>
    <sheetView showGridLines="0" tabSelected="1" zoomScaleNormal="100" workbookViewId="0">
      <selection activeCell="K27" sqref="K27"/>
    </sheetView>
  </sheetViews>
  <sheetFormatPr defaultRowHeight="12.75" x14ac:dyDescent="0.2"/>
  <cols>
    <col min="1" max="1" width="0.85546875" style="42" customWidth="1"/>
    <col min="2" max="2" width="10.7109375" style="42" bestFit="1" customWidth="1"/>
    <col min="3" max="3" width="8.28515625" style="42" bestFit="1" customWidth="1"/>
    <col min="4" max="4" width="18.5703125" style="42" bestFit="1" customWidth="1"/>
    <col min="5" max="5" width="12" style="42" bestFit="1" customWidth="1"/>
    <col min="6" max="6" width="10.42578125" style="42" bestFit="1" customWidth="1"/>
    <col min="7" max="7" width="34.42578125" style="42" customWidth="1"/>
    <col min="8" max="8" width="29" style="42" bestFit="1" customWidth="1"/>
    <col min="9" max="9" width="1.7109375" style="42" customWidth="1"/>
    <col min="10" max="10" width="10.42578125" style="42" bestFit="1" customWidth="1"/>
    <col min="11" max="11" width="29" style="42" bestFit="1" customWidth="1"/>
    <col min="12" max="12" width="1" style="42" customWidth="1"/>
    <col min="13" max="13" width="12" style="42" bestFit="1" customWidth="1"/>
    <col min="14" max="14" width="23.5703125" style="42" bestFit="1" customWidth="1"/>
    <col min="15" max="16384" width="9.140625" style="42"/>
  </cols>
  <sheetData>
    <row r="1" spans="2:14" ht="4.5" customHeight="1" x14ac:dyDescent="0.2"/>
    <row r="2" spans="2:14" ht="12.75" customHeight="1" x14ac:dyDescent="0.2">
      <c r="B2" s="66" t="s">
        <v>212</v>
      </c>
      <c r="C2" s="66"/>
      <c r="D2" s="66"/>
      <c r="E2" s="66"/>
      <c r="F2" s="66"/>
      <c r="G2" s="66"/>
      <c r="H2" s="66"/>
    </row>
    <row r="3" spans="2:14" ht="12.75" customHeight="1" x14ac:dyDescent="0.2">
      <c r="B3" s="66"/>
      <c r="C3" s="66"/>
      <c r="D3" s="66"/>
      <c r="E3" s="66"/>
      <c r="F3" s="66"/>
      <c r="G3" s="66"/>
      <c r="H3" s="66"/>
    </row>
    <row r="4" spans="2:14" ht="12.75" customHeight="1" x14ac:dyDescent="0.2">
      <c r="B4" s="66"/>
      <c r="C4" s="66"/>
      <c r="D4" s="66"/>
      <c r="E4" s="66"/>
      <c r="F4" s="66"/>
      <c r="G4" s="66"/>
      <c r="H4" s="66"/>
    </row>
    <row r="5" spans="2:14" ht="8.25" customHeight="1" thickBot="1" x14ac:dyDescent="0.25"/>
    <row r="6" spans="2:14" ht="26.25" thickBot="1" x14ac:dyDescent="0.25">
      <c r="B6" s="43" t="s">
        <v>298</v>
      </c>
      <c r="C6" s="43" t="s">
        <v>213</v>
      </c>
      <c r="D6" s="43" t="s">
        <v>214</v>
      </c>
      <c r="E6" s="43" t="s">
        <v>215</v>
      </c>
      <c r="F6" s="43" t="s">
        <v>216</v>
      </c>
      <c r="G6" s="43" t="s">
        <v>217</v>
      </c>
      <c r="H6" s="43" t="s">
        <v>218</v>
      </c>
      <c r="J6" s="67" t="s">
        <v>223</v>
      </c>
      <c r="K6" s="68"/>
      <c r="M6" s="69" t="s">
        <v>224</v>
      </c>
      <c r="N6" s="70"/>
    </row>
    <row r="7" spans="2:14" x14ac:dyDescent="0.2">
      <c r="B7" s="44" t="s">
        <v>219</v>
      </c>
      <c r="C7" s="44">
        <v>5</v>
      </c>
      <c r="D7" s="45" t="str">
        <f>VLOOKUP(B7,TabelaUsuarios,2,0)</f>
        <v>Domingos Vaz</v>
      </c>
      <c r="E7" s="45" t="s">
        <v>220</v>
      </c>
      <c r="F7" s="46">
        <v>7.9166666666666607E-2</v>
      </c>
      <c r="G7" s="45" t="str">
        <f>VLOOKUP(C7,TabelaPrioridades,2,1)</f>
        <v>Médio</v>
      </c>
      <c r="H7" s="45" t="str">
        <f>VLOOKUP(F7,TabelaNivelServico,2)</f>
        <v>Nível de Serviço OK</v>
      </c>
      <c r="J7" s="47" t="s">
        <v>213</v>
      </c>
      <c r="K7" s="48" t="s">
        <v>227</v>
      </c>
      <c r="M7" s="49" t="s">
        <v>298</v>
      </c>
      <c r="N7" s="49" t="s">
        <v>214</v>
      </c>
    </row>
    <row r="8" spans="2:14" x14ac:dyDescent="0.2">
      <c r="B8" s="44" t="s">
        <v>221</v>
      </c>
      <c r="C8" s="44">
        <v>6</v>
      </c>
      <c r="D8" s="45" t="str">
        <f>VLOOKUP(B8,TabelaUsuarios,2,0)</f>
        <v>Joao Xavier</v>
      </c>
      <c r="E8" s="45" t="s">
        <v>222</v>
      </c>
      <c r="F8" s="46">
        <v>0.16527777777777786</v>
      </c>
      <c r="G8" s="45" t="str">
        <f>VLOOKUP(C8,TabelaPrioridades,2,1)</f>
        <v>Alto</v>
      </c>
      <c r="H8" s="45" t="str">
        <f>VLOOKUP(F8,TabelaNivelServico,2)</f>
        <v>Nível de Serviço OK</v>
      </c>
      <c r="J8" s="50">
        <v>0</v>
      </c>
      <c r="K8" s="51" t="s">
        <v>229</v>
      </c>
      <c r="M8" s="44" t="s">
        <v>219</v>
      </c>
      <c r="N8" s="45" t="s">
        <v>230</v>
      </c>
    </row>
    <row r="9" spans="2:14" x14ac:dyDescent="0.2">
      <c r="B9" s="44" t="s">
        <v>225</v>
      </c>
      <c r="C9" s="44">
        <v>7</v>
      </c>
      <c r="D9" s="45" t="str">
        <f>VLOOKUP(B9,TabelaUsuarios,2,0)</f>
        <v>Natercia Conde</v>
      </c>
      <c r="E9" s="45" t="s">
        <v>226</v>
      </c>
      <c r="F9" s="46">
        <v>0.17291666666666672</v>
      </c>
      <c r="G9" s="45" t="str">
        <f>VLOOKUP(C9,TabelaPrioridades,2,1)</f>
        <v>Alto</v>
      </c>
      <c r="H9" s="45" t="str">
        <f>VLOOKUP(F9,TabelaNivelServico,2)</f>
        <v>1 Nível de Serviço Quebrado</v>
      </c>
      <c r="J9" s="50">
        <v>3</v>
      </c>
      <c r="K9" s="51" t="s">
        <v>233</v>
      </c>
      <c r="M9" s="44" t="s">
        <v>221</v>
      </c>
      <c r="N9" s="45" t="s">
        <v>234</v>
      </c>
    </row>
    <row r="10" spans="2:14" x14ac:dyDescent="0.2">
      <c r="B10" s="44" t="s">
        <v>228</v>
      </c>
      <c r="C10" s="44">
        <v>1</v>
      </c>
      <c r="D10" s="45" t="str">
        <f>VLOOKUP(B10,TabelaUsuarios,2,0)</f>
        <v>Agostinho Pedro</v>
      </c>
      <c r="E10" s="45" t="s">
        <v>220</v>
      </c>
      <c r="F10" s="46">
        <v>0.17291666666666672</v>
      </c>
      <c r="G10" s="45" t="str">
        <f>VLOOKUP(C10,TabelaPrioridades,2,1)</f>
        <v>Baixo</v>
      </c>
      <c r="H10" s="45" t="str">
        <f>VLOOKUP(F10,TabelaNivelServico,2)</f>
        <v>1 Nível de Serviço Quebrado</v>
      </c>
      <c r="J10" s="50">
        <v>6</v>
      </c>
      <c r="K10" s="51" t="s">
        <v>236</v>
      </c>
      <c r="M10" s="44" t="s">
        <v>225</v>
      </c>
      <c r="N10" s="45" t="s">
        <v>237</v>
      </c>
    </row>
    <row r="11" spans="2:14" ht="13.5" thickBot="1" x14ac:dyDescent="0.25">
      <c r="B11" s="44" t="s">
        <v>231</v>
      </c>
      <c r="C11" s="44">
        <v>8</v>
      </c>
      <c r="D11" s="45" t="str">
        <f>VLOOKUP(B11,TabelaUsuarios,2,0)</f>
        <v>Ana Benjamin</v>
      </c>
      <c r="E11" s="45" t="s">
        <v>232</v>
      </c>
      <c r="F11" s="46">
        <v>3.6805555555555647E-2</v>
      </c>
      <c r="G11" s="45" t="str">
        <f>VLOOKUP(C11,TabelaPrioridades,2,1)</f>
        <v>Crítico</v>
      </c>
      <c r="H11" s="45" t="str">
        <f>VLOOKUP(F11,TabelaNivelServico,2)</f>
        <v>Nível de Serviço OK</v>
      </c>
      <c r="J11" s="52">
        <v>8</v>
      </c>
      <c r="K11" s="53" t="s">
        <v>239</v>
      </c>
      <c r="M11" s="44" t="s">
        <v>228</v>
      </c>
      <c r="N11" s="45" t="s">
        <v>240</v>
      </c>
    </row>
    <row r="12" spans="2:14" ht="13.5" thickBot="1" x14ac:dyDescent="0.25">
      <c r="B12" s="44" t="s">
        <v>235</v>
      </c>
      <c r="C12" s="44">
        <v>6</v>
      </c>
      <c r="D12" s="45" t="str">
        <f>VLOOKUP(B12,TabelaUsuarios,2,0)</f>
        <v>Teresa Gomes</v>
      </c>
      <c r="E12" s="45" t="s">
        <v>220</v>
      </c>
      <c r="F12" s="46">
        <v>0.29930555555555544</v>
      </c>
      <c r="G12" s="45" t="str">
        <f>VLOOKUP(C12,TabelaPrioridades,2,1)</f>
        <v>Alto</v>
      </c>
      <c r="H12" s="45" t="str">
        <f>VLOOKUP(F12,TabelaNivelServico,2)</f>
        <v>Todos Níveis de Serviço Quebrados</v>
      </c>
      <c r="M12" s="44" t="s">
        <v>231</v>
      </c>
      <c r="N12" s="45" t="s">
        <v>242</v>
      </c>
    </row>
    <row r="13" spans="2:14" ht="13.5" thickBot="1" x14ac:dyDescent="0.25">
      <c r="B13" s="44" t="s">
        <v>238</v>
      </c>
      <c r="C13" s="44">
        <v>1</v>
      </c>
      <c r="D13" s="45" t="str">
        <f>VLOOKUP(B13,TabelaUsuarios,2,0)</f>
        <v>Albertino Antonio</v>
      </c>
      <c r="E13" s="45" t="s">
        <v>222</v>
      </c>
      <c r="F13" s="46">
        <v>4.1666666666666519E-3</v>
      </c>
      <c r="G13" s="45" t="str">
        <f>VLOOKUP(C13,TabelaPrioridades,2,1)</f>
        <v>Baixo</v>
      </c>
      <c r="H13" s="45" t="str">
        <f>VLOOKUP(F13,TabelaNivelServico,2)</f>
        <v>Nível de Serviço OK</v>
      </c>
      <c r="J13" s="71" t="s">
        <v>244</v>
      </c>
      <c r="K13" s="72"/>
      <c r="M13" s="44" t="s">
        <v>235</v>
      </c>
      <c r="N13" s="45" t="s">
        <v>245</v>
      </c>
    </row>
    <row r="14" spans="2:14" x14ac:dyDescent="0.2">
      <c r="B14" s="44" t="s">
        <v>241</v>
      </c>
      <c r="C14" s="44">
        <v>8</v>
      </c>
      <c r="D14" s="45" t="str">
        <f>VLOOKUP(B14,TabelaUsuarios,2,0)</f>
        <v>Francisco Bartolomeu</v>
      </c>
      <c r="E14" s="45" t="s">
        <v>226</v>
      </c>
      <c r="F14" s="46">
        <v>7.2222222222222188E-2</v>
      </c>
      <c r="G14" s="45" t="str">
        <f>VLOOKUP(C14,TabelaPrioridades,2,1)</f>
        <v>Crítico</v>
      </c>
      <c r="H14" s="45" t="str">
        <f>VLOOKUP(F14,TabelaNivelServico,2)</f>
        <v>Nível de Serviço OK</v>
      </c>
      <c r="J14" s="56" t="s">
        <v>296</v>
      </c>
      <c r="K14" s="64" t="s">
        <v>227</v>
      </c>
      <c r="M14" s="44" t="s">
        <v>238</v>
      </c>
      <c r="N14" s="45" t="s">
        <v>247</v>
      </c>
    </row>
    <row r="15" spans="2:14" x14ac:dyDescent="0.2">
      <c r="B15" s="44" t="s">
        <v>243</v>
      </c>
      <c r="C15" s="44">
        <v>8</v>
      </c>
      <c r="D15" s="45" t="str">
        <f>VLOOKUP(B15,TabelaUsuarios,2,0)</f>
        <v>Ana Benjamin</v>
      </c>
      <c r="E15" s="45" t="s">
        <v>232</v>
      </c>
      <c r="F15" s="46">
        <v>0.33680555555555564</v>
      </c>
      <c r="G15" s="45" t="str">
        <f>VLOOKUP(C15,TabelaPrioridades,2,1)</f>
        <v>Crítico</v>
      </c>
      <c r="H15" s="45" t="str">
        <f>VLOOKUP(F15,TabelaNivelServico,2)</f>
        <v>Todos Níveis de Serviço Quebrados</v>
      </c>
      <c r="J15" s="57" t="s">
        <v>297</v>
      </c>
      <c r="K15" s="65"/>
      <c r="M15" s="44" t="s">
        <v>241</v>
      </c>
      <c r="N15" s="45" t="s">
        <v>250</v>
      </c>
    </row>
    <row r="16" spans="2:14" x14ac:dyDescent="0.2">
      <c r="B16" s="44" t="s">
        <v>246</v>
      </c>
      <c r="C16" s="44">
        <v>8</v>
      </c>
      <c r="D16" s="45" t="str">
        <f>VLOOKUP(B16,TabelaUsuarios,2,0)</f>
        <v>Jose Silva</v>
      </c>
      <c r="E16" s="45" t="s">
        <v>220</v>
      </c>
      <c r="F16" s="46">
        <v>0.39652777777777781</v>
      </c>
      <c r="G16" s="45" t="str">
        <f>VLOOKUP(C16,TabelaPrioridades,2,1)</f>
        <v>Crítico</v>
      </c>
      <c r="H16" s="45" t="str">
        <f>VLOOKUP(F16,TabelaNivelServico,2)</f>
        <v>Todos Níveis de Serviço Quebrados</v>
      </c>
      <c r="J16" s="54">
        <v>0</v>
      </c>
      <c r="K16" s="51" t="s">
        <v>249</v>
      </c>
      <c r="M16" s="44" t="s">
        <v>243</v>
      </c>
      <c r="N16" s="45" t="s">
        <v>242</v>
      </c>
    </row>
    <row r="17" spans="2:14" x14ac:dyDescent="0.2">
      <c r="B17" s="44" t="s">
        <v>248</v>
      </c>
      <c r="C17" s="44">
        <v>5</v>
      </c>
      <c r="D17" s="45" t="str">
        <f>VLOOKUP(B17,TabelaUsuarios,2,0)</f>
        <v>Hermenegildo Costa</v>
      </c>
      <c r="E17" s="45" t="s">
        <v>220</v>
      </c>
      <c r="F17" s="46">
        <v>0.20347222222222228</v>
      </c>
      <c r="G17" s="45" t="str">
        <f>VLOOKUP(C17,TabelaPrioridades,2,1)</f>
        <v>Médio</v>
      </c>
      <c r="H17" s="45" t="str">
        <f>VLOOKUP(F17,TabelaNivelServico,2)</f>
        <v>1 Nível de Serviço Quebrado</v>
      </c>
      <c r="J17" s="54">
        <v>0.16666666666666666</v>
      </c>
      <c r="K17" s="51" t="s">
        <v>252</v>
      </c>
      <c r="M17" s="44" t="s">
        <v>246</v>
      </c>
      <c r="N17" s="45" t="s">
        <v>255</v>
      </c>
    </row>
    <row r="18" spans="2:14" ht="13.5" thickBot="1" x14ac:dyDescent="0.25">
      <c r="B18" s="44" t="s">
        <v>251</v>
      </c>
      <c r="C18" s="44">
        <v>3</v>
      </c>
      <c r="D18" s="45" t="str">
        <f>VLOOKUP(B18,TabelaUsuarios,2,0)</f>
        <v>Prazeres Trony</v>
      </c>
      <c r="E18" s="45" t="s">
        <v>220</v>
      </c>
      <c r="F18" s="46">
        <v>6.9444444444444198E-4</v>
      </c>
      <c r="G18" s="45" t="str">
        <f>VLOOKUP(C18,TabelaPrioridades,2,1)</f>
        <v>Médio</v>
      </c>
      <c r="H18" s="45" t="str">
        <f>VLOOKUP(F18,TabelaNivelServico,2)</f>
        <v>Nível de Serviço OK</v>
      </c>
      <c r="J18" s="55">
        <v>0.29166666666666669</v>
      </c>
      <c r="K18" s="53" t="s">
        <v>254</v>
      </c>
      <c r="M18" s="44" t="s">
        <v>248</v>
      </c>
      <c r="N18" s="45" t="s">
        <v>257</v>
      </c>
    </row>
    <row r="19" spans="2:14" x14ac:dyDescent="0.2">
      <c r="B19" s="44" t="s">
        <v>253</v>
      </c>
      <c r="C19" s="44">
        <v>2</v>
      </c>
      <c r="D19" s="45" t="str">
        <f>VLOOKUP(B19,TabelaUsuarios,2,0)</f>
        <v>Sara Felipe</v>
      </c>
      <c r="E19" s="45" t="s">
        <v>226</v>
      </c>
      <c r="F19" s="46">
        <v>6.9444444444444198E-4</v>
      </c>
      <c r="G19" s="45" t="str">
        <f>VLOOKUP(C19,TabelaPrioridades,2,1)</f>
        <v>Baixo</v>
      </c>
      <c r="H19" s="45" t="str">
        <f>VLOOKUP(F19,TabelaNivelServico,2)</f>
        <v>Nível de Serviço OK</v>
      </c>
      <c r="M19" s="44" t="s">
        <v>251</v>
      </c>
      <c r="N19" s="45" t="s">
        <v>259</v>
      </c>
    </row>
    <row r="20" spans="2:14" x14ac:dyDescent="0.2">
      <c r="B20" s="44" t="s">
        <v>256</v>
      </c>
      <c r="C20" s="44">
        <v>1</v>
      </c>
      <c r="D20" s="45" t="str">
        <f>VLOOKUP(B20,TabelaUsuarios,2,0)</f>
        <v>Americo Costa</v>
      </c>
      <c r="E20" s="45" t="s">
        <v>222</v>
      </c>
      <c r="F20" s="46">
        <v>6.94444444444553E-4</v>
      </c>
      <c r="G20" s="45" t="str">
        <f>VLOOKUP(C20,TabelaPrioridades,2,1)</f>
        <v>Baixo</v>
      </c>
      <c r="H20" s="45" t="str">
        <f>VLOOKUP(F20,TabelaNivelServico,2)</f>
        <v>Nível de Serviço OK</v>
      </c>
      <c r="M20" s="44" t="s">
        <v>253</v>
      </c>
      <c r="N20" s="45" t="s">
        <v>261</v>
      </c>
    </row>
    <row r="21" spans="2:14" x14ac:dyDescent="0.2">
      <c r="B21" s="44" t="s">
        <v>258</v>
      </c>
      <c r="C21" s="44">
        <v>9</v>
      </c>
      <c r="D21" s="45" t="str">
        <f>VLOOKUP(B21,TabelaUsuarios,2,0)</f>
        <v>Junior Conde</v>
      </c>
      <c r="E21" s="45" t="s">
        <v>220</v>
      </c>
      <c r="F21" s="46">
        <v>0.14861111111111119</v>
      </c>
      <c r="G21" s="45" t="str">
        <f>VLOOKUP(C21,TabelaPrioridades,2,1)</f>
        <v>Crítico</v>
      </c>
      <c r="H21" s="45" t="str">
        <f>VLOOKUP(F21,TabelaNivelServico,2)</f>
        <v>Nível de Serviço OK</v>
      </c>
      <c r="M21" s="44" t="s">
        <v>256</v>
      </c>
      <c r="N21" s="45" t="s">
        <v>263</v>
      </c>
    </row>
    <row r="22" spans="2:14" x14ac:dyDescent="0.2">
      <c r="B22" s="44" t="s">
        <v>260</v>
      </c>
      <c r="C22" s="44">
        <v>3</v>
      </c>
      <c r="D22" s="45" t="str">
        <f>VLOOKUP(B22,TabelaUsuarios,2,0)</f>
        <v>Helena Teixeira</v>
      </c>
      <c r="E22" s="45" t="s">
        <v>220</v>
      </c>
      <c r="F22" s="46">
        <v>0.1979166666666668</v>
      </c>
      <c r="G22" s="45" t="str">
        <f>VLOOKUP(C22,TabelaPrioridades,2,1)</f>
        <v>Médio</v>
      </c>
      <c r="H22" s="45" t="str">
        <f>VLOOKUP(F22,TabelaNivelServico,2)</f>
        <v>1 Nível de Serviço Quebrado</v>
      </c>
      <c r="M22" s="44" t="s">
        <v>258</v>
      </c>
      <c r="N22" s="45" t="s">
        <v>265</v>
      </c>
    </row>
    <row r="23" spans="2:14" x14ac:dyDescent="0.2">
      <c r="B23" s="44" t="s">
        <v>262</v>
      </c>
      <c r="C23" s="44">
        <v>5</v>
      </c>
      <c r="D23" s="45" t="str">
        <f>VLOOKUP(B23,TabelaUsuarios,2,0)</f>
        <v>Orisia Abilio</v>
      </c>
      <c r="E23" s="45" t="s">
        <v>220</v>
      </c>
      <c r="F23" s="46">
        <v>0.10972222222222228</v>
      </c>
      <c r="G23" s="45" t="str">
        <f>VLOOKUP(C23,TabelaPrioridades,2,1)</f>
        <v>Médio</v>
      </c>
      <c r="H23" s="45" t="str">
        <f>VLOOKUP(F23,TabelaNivelServico,2)</f>
        <v>Nível de Serviço OK</v>
      </c>
      <c r="M23" s="44" t="s">
        <v>260</v>
      </c>
      <c r="N23" s="45" t="s">
        <v>267</v>
      </c>
    </row>
    <row r="24" spans="2:14" x14ac:dyDescent="0.2">
      <c r="B24" s="44" t="s">
        <v>264</v>
      </c>
      <c r="C24" s="44">
        <v>6</v>
      </c>
      <c r="D24" s="45" t="str">
        <f>VLOOKUP(B24,TabelaUsuarios,2,0)</f>
        <v>Rui Neto</v>
      </c>
      <c r="E24" s="45" t="s">
        <v>220</v>
      </c>
      <c r="F24" s="46">
        <v>0.24583333333333335</v>
      </c>
      <c r="G24" s="45" t="str">
        <f>VLOOKUP(C24,TabelaPrioridades,2,1)</f>
        <v>Alto</v>
      </c>
      <c r="H24" s="45" t="str">
        <f>VLOOKUP(F24,TabelaNivelServico,2)</f>
        <v>1 Nível de Serviço Quebrado</v>
      </c>
      <c r="M24" s="44" t="s">
        <v>262</v>
      </c>
      <c r="N24" s="45" t="s">
        <v>270</v>
      </c>
    </row>
    <row r="25" spans="2:14" x14ac:dyDescent="0.2">
      <c r="B25" s="44" t="s">
        <v>266</v>
      </c>
      <c r="C25" s="44">
        <v>8</v>
      </c>
      <c r="D25" s="45" t="str">
        <f>VLOOKUP(B25,TabelaUsuarios,2,0)</f>
        <v>Mario Vicente</v>
      </c>
      <c r="E25" s="45" t="s">
        <v>232</v>
      </c>
      <c r="F25" s="46">
        <v>0.17499999999999999</v>
      </c>
      <c r="G25" s="45" t="str">
        <f>VLOOKUP(C25,TabelaPrioridades,2,1)</f>
        <v>Crítico</v>
      </c>
      <c r="H25" s="45" t="str">
        <f>VLOOKUP(F25,TabelaNivelServico,2)</f>
        <v>1 Nível de Serviço Quebrado</v>
      </c>
      <c r="M25" s="44" t="s">
        <v>264</v>
      </c>
      <c r="N25" s="45" t="s">
        <v>273</v>
      </c>
    </row>
    <row r="26" spans="2:14" x14ac:dyDescent="0.2">
      <c r="B26" s="44" t="s">
        <v>268</v>
      </c>
      <c r="C26" s="44">
        <v>0</v>
      </c>
      <c r="D26" s="45" t="str">
        <f>VLOOKUP(B26,TabelaUsuarios,2,0)</f>
        <v>Lorena bumba</v>
      </c>
      <c r="E26" s="45" t="s">
        <v>269</v>
      </c>
      <c r="F26" s="46">
        <v>0.41319444444444442</v>
      </c>
      <c r="G26" s="45" t="str">
        <f>VLOOKUP(C26,TabelaPrioridades,2,1)</f>
        <v>Baixo</v>
      </c>
      <c r="H26" s="45" t="str">
        <f>VLOOKUP(F26,TabelaNivelServico,2)</f>
        <v>Todos Níveis de Serviço Quebrados</v>
      </c>
      <c r="M26" s="44" t="s">
        <v>266</v>
      </c>
      <c r="N26" s="45" t="s">
        <v>276</v>
      </c>
    </row>
    <row r="27" spans="2:14" x14ac:dyDescent="0.2">
      <c r="B27" s="44" t="s">
        <v>271</v>
      </c>
      <c r="C27" s="44">
        <v>3</v>
      </c>
      <c r="D27" s="45" t="str">
        <f>VLOOKUP(B27,TabelaUsuarios,2,0)</f>
        <v>Joaquim Matari</v>
      </c>
      <c r="E27" s="45" t="s">
        <v>272</v>
      </c>
      <c r="F27" s="46">
        <v>0.26597222222222222</v>
      </c>
      <c r="G27" s="45" t="str">
        <f>VLOOKUP(C27,TabelaPrioridades,2,1)</f>
        <v>Médio</v>
      </c>
      <c r="H27" s="45" t="str">
        <f>VLOOKUP(F27,TabelaNivelServico,2)</f>
        <v>1 Nível de Serviço Quebrado</v>
      </c>
      <c r="M27" s="44" t="s">
        <v>268</v>
      </c>
      <c r="N27" s="45" t="s">
        <v>278</v>
      </c>
    </row>
    <row r="28" spans="2:14" x14ac:dyDescent="0.2">
      <c r="B28" s="44" t="s">
        <v>274</v>
      </c>
      <c r="C28" s="44">
        <v>9</v>
      </c>
      <c r="D28" s="45" t="str">
        <f>VLOOKUP(B28,TabelaUsuarios,2,0)</f>
        <v>Michel Almeida</v>
      </c>
      <c r="E28" s="45" t="s">
        <v>275</v>
      </c>
      <c r="F28" s="46">
        <v>0.26250000000000001</v>
      </c>
      <c r="G28" s="45" t="str">
        <f>VLOOKUP(C28,TabelaPrioridades,2,1)</f>
        <v>Crítico</v>
      </c>
      <c r="H28" s="45" t="str">
        <f>VLOOKUP(F28,TabelaNivelServico,2)</f>
        <v>1 Nível de Serviço Quebrado</v>
      </c>
      <c r="M28" s="44" t="s">
        <v>271</v>
      </c>
      <c r="N28" s="45" t="s">
        <v>280</v>
      </c>
    </row>
    <row r="29" spans="2:14" x14ac:dyDescent="0.2">
      <c r="B29" s="44" t="s">
        <v>277</v>
      </c>
      <c r="C29" s="44">
        <v>6</v>
      </c>
      <c r="D29" s="45" t="str">
        <f>VLOOKUP(B29,TabelaUsuarios,2,0)</f>
        <v>Sidney Julio</v>
      </c>
      <c r="E29" s="45" t="s">
        <v>222</v>
      </c>
      <c r="F29" s="46">
        <v>0.17708333333333331</v>
      </c>
      <c r="G29" s="45" t="str">
        <f>VLOOKUP(C29,TabelaPrioridades,2,1)</f>
        <v>Alto</v>
      </c>
      <c r="H29" s="45" t="str">
        <f>VLOOKUP(F29,TabelaNivelServico,2)</f>
        <v>1 Nível de Serviço Quebrado</v>
      </c>
      <c r="M29" s="44" t="s">
        <v>274</v>
      </c>
      <c r="N29" s="45" t="s">
        <v>282</v>
      </c>
    </row>
    <row r="30" spans="2:14" x14ac:dyDescent="0.2">
      <c r="B30" s="44" t="s">
        <v>279</v>
      </c>
      <c r="C30" s="44">
        <v>3</v>
      </c>
      <c r="D30" s="45" t="str">
        <f>VLOOKUP(B30,TabelaUsuarios,2,0)</f>
        <v>Augusto Costa</v>
      </c>
      <c r="E30" s="45" t="s">
        <v>272</v>
      </c>
      <c r="F30" s="46">
        <v>5.3472222222222254E-2</v>
      </c>
      <c r="G30" s="45" t="str">
        <f>VLOOKUP(C30,TabelaPrioridades,2,1)</f>
        <v>Médio</v>
      </c>
      <c r="H30" s="45" t="str">
        <f>VLOOKUP(F30,TabelaNivelServico,2)</f>
        <v>Nível de Serviço OK</v>
      </c>
      <c r="M30" s="44" t="s">
        <v>277</v>
      </c>
      <c r="N30" s="45" t="s">
        <v>284</v>
      </c>
    </row>
    <row r="31" spans="2:14" x14ac:dyDescent="0.2">
      <c r="B31" s="44" t="s">
        <v>281</v>
      </c>
      <c r="C31" s="44">
        <v>3</v>
      </c>
      <c r="D31" s="45" t="str">
        <f>VLOOKUP(B31,TabelaUsuarios,2,0)</f>
        <v>Sidney Izata</v>
      </c>
      <c r="E31" s="45" t="s">
        <v>272</v>
      </c>
      <c r="F31" s="46">
        <v>3.1944444444444442E-2</v>
      </c>
      <c r="G31" s="45" t="str">
        <f>VLOOKUP(C31,TabelaPrioridades,2,1)</f>
        <v>Médio</v>
      </c>
      <c r="H31" s="45" t="str">
        <f>VLOOKUP(F31,TabelaNivelServico,2)</f>
        <v>Nível de Serviço OK</v>
      </c>
      <c r="M31" s="44" t="s">
        <v>279</v>
      </c>
      <c r="N31" s="45" t="s">
        <v>286</v>
      </c>
    </row>
    <row r="32" spans="2:14" x14ac:dyDescent="0.2">
      <c r="B32" s="44" t="s">
        <v>283</v>
      </c>
      <c r="C32" s="44">
        <v>8</v>
      </c>
      <c r="D32" s="45" t="str">
        <f>VLOOKUP(B32,TabelaUsuarios,2,0)</f>
        <v>David Costa</v>
      </c>
      <c r="E32" s="45" t="s">
        <v>220</v>
      </c>
      <c r="F32" s="46">
        <v>2.7083333333333404E-2</v>
      </c>
      <c r="G32" s="45" t="str">
        <f>VLOOKUP(C32,TabelaPrioridades,2,1)</f>
        <v>Crítico</v>
      </c>
      <c r="H32" s="45" t="str">
        <f>VLOOKUP(F32,TabelaNivelServico,2)</f>
        <v>Nível de Serviço OK</v>
      </c>
      <c r="M32" s="44" t="s">
        <v>281</v>
      </c>
      <c r="N32" s="45" t="s">
        <v>288</v>
      </c>
    </row>
    <row r="33" spans="2:14" x14ac:dyDescent="0.2">
      <c r="B33" s="44" t="s">
        <v>285</v>
      </c>
      <c r="C33" s="44">
        <v>7</v>
      </c>
      <c r="D33" s="45" t="str">
        <f>VLOOKUP(B33,TabelaUsuarios,2,0)</f>
        <v>Jaime Oliveira</v>
      </c>
      <c r="E33" s="45" t="s">
        <v>226</v>
      </c>
      <c r="F33" s="46">
        <v>0.40347222222222223</v>
      </c>
      <c r="G33" s="45" t="str">
        <f>VLOOKUP(C33,TabelaPrioridades,2,1)</f>
        <v>Alto</v>
      </c>
      <c r="H33" s="45" t="str">
        <f>VLOOKUP(F33,TabelaNivelServico,2)</f>
        <v>Todos Níveis de Serviço Quebrados</v>
      </c>
      <c r="M33" s="44" t="s">
        <v>283</v>
      </c>
      <c r="N33" s="45" t="s">
        <v>290</v>
      </c>
    </row>
    <row r="34" spans="2:14" x14ac:dyDescent="0.2">
      <c r="B34" s="44" t="s">
        <v>287</v>
      </c>
      <c r="C34" s="44">
        <v>3</v>
      </c>
      <c r="D34" s="45" t="str">
        <f>VLOOKUP(B34,TabelaUsuarios,2,0)</f>
        <v>Julia Monteiro</v>
      </c>
      <c r="E34" s="45" t="s">
        <v>272</v>
      </c>
      <c r="F34" s="46">
        <v>3.3333333333333381E-2</v>
      </c>
      <c r="G34" s="45" t="str">
        <f>VLOOKUP(C34,TabelaPrioridades,2,1)</f>
        <v>Médio</v>
      </c>
      <c r="H34" s="45" t="str">
        <f>VLOOKUP(F34,TabelaNivelServico,2)</f>
        <v>Nível de Serviço OK</v>
      </c>
      <c r="M34" s="44" t="s">
        <v>285</v>
      </c>
      <c r="N34" s="45" t="s">
        <v>292</v>
      </c>
    </row>
    <row r="35" spans="2:14" x14ac:dyDescent="0.2">
      <c r="B35" s="44" t="s">
        <v>289</v>
      </c>
      <c r="C35" s="44">
        <v>3</v>
      </c>
      <c r="D35" s="45" t="str">
        <f>VLOOKUP(B35,TabelaUsuarios,2,0)</f>
        <v>Emilio Geovetty</v>
      </c>
      <c r="E35" s="45" t="s">
        <v>272</v>
      </c>
      <c r="F35" s="46">
        <v>0.1166666666666667</v>
      </c>
      <c r="G35" s="45" t="str">
        <f>VLOOKUP(C35,TabelaPrioridades,2,1)</f>
        <v>Médio</v>
      </c>
      <c r="H35" s="45" t="str">
        <f>VLOOKUP(F35,TabelaNivelServico,2)</f>
        <v>Nível de Serviço OK</v>
      </c>
      <c r="M35" s="44" t="s">
        <v>287</v>
      </c>
      <c r="N35" s="45" t="s">
        <v>293</v>
      </c>
    </row>
    <row r="36" spans="2:14" x14ac:dyDescent="0.2">
      <c r="B36" s="44" t="s">
        <v>291</v>
      </c>
      <c r="C36" s="44">
        <v>5</v>
      </c>
      <c r="D36" s="45" t="str">
        <f>VLOOKUP(B36,TabelaUsuarios,2,0)</f>
        <v>Antonio Guido</v>
      </c>
      <c r="E36" s="45" t="s">
        <v>275</v>
      </c>
      <c r="F36" s="46">
        <v>0.12361111111111112</v>
      </c>
      <c r="G36" s="45" t="str">
        <f>VLOOKUP(C36,TabelaPrioridades,2,1)</f>
        <v>Médio</v>
      </c>
      <c r="H36" s="45" t="str">
        <f>VLOOKUP(F36,TabelaNivelServico,2)</f>
        <v>Nível de Serviço OK</v>
      </c>
      <c r="M36" s="44" t="s">
        <v>289</v>
      </c>
      <c r="N36" s="45" t="s">
        <v>294</v>
      </c>
    </row>
    <row r="37" spans="2:14" ht="15" x14ac:dyDescent="0.25">
      <c r="G37" s="75" t="str">
        <f ca="1">_xlfn.FORMULATEXT(G7)</f>
        <v>=PROCV(C7;TabelaPrioridades;2;1)</v>
      </c>
      <c r="H37" s="75" t="str">
        <f ca="1">_xlfn.FORMULATEXT(H7)</f>
        <v>=PROCV(F7;TabelaNivelServico;2)</v>
      </c>
      <c r="M37" s="44" t="s">
        <v>291</v>
      </c>
      <c r="N37" s="45" t="s">
        <v>295</v>
      </c>
    </row>
  </sheetData>
  <mergeCells count="5">
    <mergeCell ref="K14:K15"/>
    <mergeCell ref="B2:H4"/>
    <mergeCell ref="J6:K6"/>
    <mergeCell ref="M6:N6"/>
    <mergeCell ref="J13:K13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EX1</vt:lpstr>
      <vt:lpstr>EX2</vt:lpstr>
      <vt:lpstr>EX3</vt:lpstr>
      <vt:lpstr>EX4</vt:lpstr>
      <vt:lpstr>EX5</vt:lpstr>
      <vt:lpstr>MatrizCargos</vt:lpstr>
      <vt:lpstr>MatrizClientes</vt:lpstr>
      <vt:lpstr>MatrizPeriodos</vt:lpstr>
      <vt:lpstr>MatrizProdutos</vt:lpstr>
      <vt:lpstr>MatrizVendedores</vt:lpstr>
      <vt:lpstr>TabelaNivelServico</vt:lpstr>
      <vt:lpstr>TabelaPrioridades</vt:lpstr>
      <vt:lpstr>TabelaUsuarios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INGRID DA SILVA LOPES</cp:lastModifiedBy>
  <cp:lastPrinted>2002-06-06T16:50:10Z</cp:lastPrinted>
  <dcterms:created xsi:type="dcterms:W3CDTF">2002-06-06T15:20:21Z</dcterms:created>
  <dcterms:modified xsi:type="dcterms:W3CDTF">2024-12-02T22:52:56Z</dcterms:modified>
</cp:coreProperties>
</file>