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rid.slopes7\Desktop\GF_INGRID\03\"/>
    </mc:Choice>
  </mc:AlternateContent>
  <xr:revisionPtr revIDLastSave="0" documentId="13_ncr:1_{EF8F3468-B2FC-4E93-8439-7532E247BB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blioteca Circulante" sheetId="1" r:id="rId1"/>
    <sheet name="Cadastro" sheetId="2" r:id="rId2"/>
  </sheets>
  <definedNames>
    <definedName name="TabelaPreco">Cadastro!$D$16:$E$19</definedName>
    <definedName name="TabelaPrincipal">Cadastro!$A$1:$D$13</definedName>
    <definedName name="TabelaSocio">Cadastro!$A$16:$B$22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I8" i="1"/>
  <c r="I9" i="1"/>
  <c r="I10" i="1"/>
  <c r="I11" i="1"/>
  <c r="I12" i="1"/>
  <c r="I13" i="1"/>
  <c r="I14" i="1"/>
  <c r="I15" i="1"/>
  <c r="I16" i="1"/>
  <c r="I17" i="1"/>
  <c r="I18" i="1"/>
  <c r="I7" i="1"/>
  <c r="J7" i="1"/>
  <c r="F7" i="1"/>
  <c r="J8" i="1"/>
  <c r="J9" i="1"/>
  <c r="J10" i="1"/>
  <c r="J11" i="1"/>
  <c r="J12" i="1"/>
  <c r="J13" i="1"/>
  <c r="J14" i="1"/>
  <c r="J15" i="1"/>
  <c r="J16" i="1"/>
  <c r="J17" i="1"/>
  <c r="J18" i="1"/>
  <c r="D7" i="1"/>
  <c r="C7" i="1"/>
  <c r="B7" i="1"/>
  <c r="F8" i="1"/>
  <c r="F9" i="1"/>
  <c r="F10" i="1"/>
  <c r="F11" i="1"/>
  <c r="F12" i="1"/>
  <c r="F13" i="1"/>
  <c r="F14" i="1"/>
  <c r="F15" i="1"/>
  <c r="F16" i="1"/>
  <c r="F17" i="1"/>
  <c r="F18" i="1"/>
  <c r="D8" i="1"/>
  <c r="D9" i="1"/>
  <c r="D10" i="1"/>
  <c r="D11" i="1"/>
  <c r="D12" i="1"/>
  <c r="D13" i="1"/>
  <c r="D14" i="1"/>
  <c r="D15" i="1"/>
  <c r="D16" i="1"/>
  <c r="D17" i="1"/>
  <c r="D18" i="1"/>
  <c r="C8" i="1"/>
  <c r="C9" i="1"/>
  <c r="C10" i="1"/>
  <c r="C11" i="1"/>
  <c r="C12" i="1"/>
  <c r="C13" i="1"/>
  <c r="C14" i="1"/>
  <c r="C15" i="1"/>
  <c r="C16" i="1"/>
  <c r="C17" i="1"/>
  <c r="C18" i="1"/>
  <c r="B8" i="1"/>
  <c r="B9" i="1"/>
  <c r="B10" i="1"/>
  <c r="B11" i="1"/>
  <c r="B12" i="1"/>
  <c r="B13" i="1"/>
  <c r="B14" i="1"/>
  <c r="B15" i="1"/>
  <c r="B16" i="1"/>
  <c r="B17" i="1"/>
  <c r="B18" i="1"/>
  <c r="B4" i="1"/>
</calcChain>
</file>

<file path=xl/sharedStrings.xml><?xml version="1.0" encoding="utf-8"?>
<sst xmlns="http://schemas.openxmlformats.org/spreadsheetml/2006/main" count="69" uniqueCount="47">
  <si>
    <t>Biblioteca Circulante</t>
  </si>
  <si>
    <t>Controle do Acervo</t>
  </si>
  <si>
    <t>Data:</t>
  </si>
  <si>
    <t>Código do Livro</t>
  </si>
  <si>
    <t>Nome do Livro</t>
  </si>
  <si>
    <t>Autor</t>
  </si>
  <si>
    <t>Tipo</t>
  </si>
  <si>
    <t>Código do Sócio</t>
  </si>
  <si>
    <t>Nome do Sócio</t>
  </si>
  <si>
    <t>Data da Retirada</t>
  </si>
  <si>
    <t>Data da Devolução</t>
  </si>
  <si>
    <t>Atrasado (sim/não)</t>
  </si>
  <si>
    <t>Preço</t>
  </si>
  <si>
    <t>Total do Pagamento</t>
  </si>
  <si>
    <t>O Continente</t>
  </si>
  <si>
    <t>Viagem do Redor da Lua</t>
  </si>
  <si>
    <t>A Ilha do Tesouro</t>
  </si>
  <si>
    <t>Cem dias entre céu e mar</t>
  </si>
  <si>
    <t>Os Pilares da Terra</t>
  </si>
  <si>
    <t>O Presidente Comunista</t>
  </si>
  <si>
    <t>O Diário de um Mago</t>
  </si>
  <si>
    <t>Um Estranho no Espelho</t>
  </si>
  <si>
    <t>Inteligência Emocional</t>
  </si>
  <si>
    <t>O Outro Lado da Meia Noite</t>
  </si>
  <si>
    <t>Érico Veríssimo</t>
  </si>
  <si>
    <t>Júlio Verne</t>
  </si>
  <si>
    <t>Robert Louis Stevenson</t>
  </si>
  <si>
    <t>Amyr Klink</t>
  </si>
  <si>
    <t>Paulo Coelho</t>
  </si>
  <si>
    <t>Ken Follett</t>
  </si>
  <si>
    <t>Martin Gross</t>
  </si>
  <si>
    <t>Sidney Sheldon</t>
  </si>
  <si>
    <t>John Gottman</t>
  </si>
  <si>
    <t>Daniel Goleman</t>
  </si>
  <si>
    <t>Catálogo</t>
  </si>
  <si>
    <t>Best Seller</t>
  </si>
  <si>
    <t>Lançamento</t>
  </si>
  <si>
    <t>Rafael Ortega</t>
  </si>
  <si>
    <t>Manoel Basílio Cruz</t>
  </si>
  <si>
    <t>Francisco de Alencar Oliveira</t>
  </si>
  <si>
    <t>Gustavo Blinsom</t>
  </si>
  <si>
    <t>Catarina Souza Vieira</t>
  </si>
  <si>
    <t>Thaís Junqueira</t>
  </si>
  <si>
    <t>Preço R$</t>
  </si>
  <si>
    <t>O Alquimista</t>
  </si>
  <si>
    <r>
      <t xml:space="preserve">Se a data de entrega ultrapassar 10 dias consecutivos o aluno entregou </t>
    </r>
    <r>
      <rPr>
        <b/>
        <sz val="10"/>
        <rFont val="Arial"/>
        <family val="2"/>
      </rPr>
      <t>com atraso</t>
    </r>
  </si>
  <si>
    <r>
      <t xml:space="preserve">Se o aluno entregou o livro com atraso ele pagará uma </t>
    </r>
    <r>
      <rPr>
        <b/>
        <sz val="10"/>
        <rFont val="Arial"/>
        <family val="2"/>
      </rPr>
      <t>multa de 40% sobre o preço do livro</t>
    </r>
    <r>
      <rPr>
        <sz val="10"/>
        <rFont val="Arial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</si>
</sst>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$&quot;* #,##0.00_);_(&quot;R$&quot;* \(#,##0.00\);_(&quot;R$&quot;* &quot;-&quot;??_);_(@_)"/>
    <numFmt numFmtId="165" formatCode="000"/>
  </numFmts>
  <fonts count="7" x14ac:knownFonts="1">
    <font>
      <sz val="10"/>
      <name val="Arial"/>
    </font>
    <font>
      <sz val="10"/>
      <name val="Arial"/>
    </font>
    <font>
      <sz val="1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0" xfId="0" applyFill="1"/>
    <xf numFmtId="0" fontId="3" fillId="3" borderId="1" xfId="0" applyFont="1" applyFill="1" applyBorder="1"/>
    <xf numFmtId="0" fontId="0" fillId="3" borderId="0" xfId="0" applyFill="1" applyAlignment="1">
      <alignment wrapText="1"/>
    </xf>
    <xf numFmtId="0" fontId="0" fillId="3" borderId="1" xfId="0" applyFill="1" applyBorder="1"/>
    <xf numFmtId="165" fontId="0" fillId="0" borderId="1" xfId="0" applyNumberFormat="1" applyBorder="1"/>
    <xf numFmtId="14" fontId="3" fillId="3" borderId="1" xfId="0" applyNumberFormat="1" applyFont="1" applyFill="1" applyBorder="1"/>
    <xf numFmtId="164" fontId="0" fillId="0" borderId="1" xfId="1" applyFont="1" applyBorder="1"/>
    <xf numFmtId="0" fontId="5" fillId="3" borderId="1" xfId="0" applyFont="1" applyFill="1" applyBorder="1"/>
    <xf numFmtId="0" fontId="5" fillId="3" borderId="0" xfId="0" applyFont="1" applyFill="1"/>
    <xf numFmtId="164" fontId="5" fillId="3" borderId="1" xfId="1" applyFont="1" applyFill="1" applyBorder="1"/>
    <xf numFmtId="0" fontId="6" fillId="3" borderId="1" xfId="0" applyFont="1" applyFill="1" applyBorder="1"/>
    <xf numFmtId="14" fontId="4" fillId="3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zoomScale="110" zoomScaleNormal="110" workbookViewId="0">
      <selection activeCell="K8" sqref="K8"/>
    </sheetView>
  </sheetViews>
  <sheetFormatPr defaultRowHeight="12.75" x14ac:dyDescent="0.2"/>
  <cols>
    <col min="1" max="1" width="9.140625" style="4"/>
    <col min="2" max="2" width="22.5703125" style="4" customWidth="1"/>
    <col min="3" max="3" width="20.85546875" style="4" bestFit="1" customWidth="1"/>
    <col min="4" max="4" width="14.42578125" style="4" customWidth="1"/>
    <col min="5" max="5" width="10.28515625" style="4" customWidth="1"/>
    <col min="6" max="6" width="25.7109375" style="4" bestFit="1" customWidth="1"/>
    <col min="7" max="8" width="10.5703125" style="4" bestFit="1" customWidth="1"/>
    <col min="9" max="9" width="17.140625" style="4" bestFit="1" customWidth="1"/>
    <col min="10" max="10" width="12.7109375" style="4" customWidth="1"/>
    <col min="11" max="11" width="10.7109375" style="4" customWidth="1"/>
    <col min="12" max="16384" width="9.140625" style="4"/>
  </cols>
  <sheetData>
    <row r="1" spans="1:12" ht="23.25" x14ac:dyDescent="0.3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2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4" spans="1:12" x14ac:dyDescent="0.2">
      <c r="A4" s="5" t="s">
        <v>2</v>
      </c>
      <c r="B4" s="9">
        <f ca="1">TODAY()</f>
        <v>45628</v>
      </c>
    </row>
    <row r="6" spans="1:12" ht="25.5" x14ac:dyDescent="0.2">
      <c r="A6" s="1" t="s">
        <v>3</v>
      </c>
      <c r="B6" s="2" t="s">
        <v>4</v>
      </c>
      <c r="C6" s="2" t="s">
        <v>5</v>
      </c>
      <c r="D6" s="2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  <c r="K6" s="1" t="s">
        <v>13</v>
      </c>
      <c r="L6" s="6"/>
    </row>
    <row r="7" spans="1:12" x14ac:dyDescent="0.2">
      <c r="A7" s="14">
        <v>1</v>
      </c>
      <c r="B7" s="11" t="str">
        <f>VLOOKUP(A7,TabelaPrincipal,2,0)</f>
        <v>O Continente</v>
      </c>
      <c r="C7" s="11" t="str">
        <f>VLOOKUP(A7,TabelaPrincipal,3,0)</f>
        <v>Érico Veríssimo</v>
      </c>
      <c r="D7" s="11" t="str">
        <f>VLOOKUP(A7,TabelaPrincipal,4,0)</f>
        <v>Catálogo</v>
      </c>
      <c r="E7" s="14">
        <v>5</v>
      </c>
      <c r="F7" s="11" t="str">
        <f>VLOOKUP(E7,TabelaSocio,2,0)</f>
        <v>Catarina Souza Vieira</v>
      </c>
      <c r="G7" s="15">
        <v>37408</v>
      </c>
      <c r="H7" s="15">
        <v>37427</v>
      </c>
      <c r="I7" s="16" t="str">
        <f>IF(H7-G7&gt;10,"SIM","Não")</f>
        <v>SIM</v>
      </c>
      <c r="J7" s="13">
        <f>VLOOKUP(D7,TabelaPreco,2,0)</f>
        <v>2</v>
      </c>
      <c r="K7" s="13">
        <f>IF(I7="SIM",J7+J7*40%,J7)</f>
        <v>2.8</v>
      </c>
    </row>
    <row r="8" spans="1:12" x14ac:dyDescent="0.2">
      <c r="A8" s="14">
        <v>2</v>
      </c>
      <c r="B8" s="11" t="str">
        <f>VLOOKUP(A8,TabelaPrincipal,2,0)</f>
        <v>Viagem do Redor da Lua</v>
      </c>
      <c r="C8" s="11" t="str">
        <f>VLOOKUP(A8,TabelaPrincipal,3,0)</f>
        <v>Júlio Verne</v>
      </c>
      <c r="D8" s="11" t="str">
        <f>VLOOKUP(A8,TabelaPrincipal,4,0)</f>
        <v>Best Seller</v>
      </c>
      <c r="E8" s="14">
        <v>6</v>
      </c>
      <c r="F8" s="11" t="str">
        <f>VLOOKUP(E8,TabelaSocio,2,0)</f>
        <v>Thaís Junqueira</v>
      </c>
      <c r="G8" s="15">
        <v>37409</v>
      </c>
      <c r="H8" s="15">
        <v>37411</v>
      </c>
      <c r="I8" s="16" t="str">
        <f t="shared" ref="I8:I18" si="0">IF(H8-G8&gt;10,"SIM","Não")</f>
        <v>Não</v>
      </c>
      <c r="J8" s="13">
        <f>VLOOKUP(D8,TabelaPreco,2,0)</f>
        <v>3.5</v>
      </c>
      <c r="K8" s="13">
        <f t="shared" ref="K8:K18" si="1">IF(I8="SIM",J8+J8*40%,J8)</f>
        <v>3.5</v>
      </c>
    </row>
    <row r="9" spans="1:12" x14ac:dyDescent="0.2">
      <c r="A9" s="14">
        <v>3</v>
      </c>
      <c r="B9" s="11" t="str">
        <f>VLOOKUP(A9,TabelaPrincipal,2,0)</f>
        <v>A Ilha do Tesouro</v>
      </c>
      <c r="C9" s="11" t="str">
        <f>VLOOKUP(A9,TabelaPrincipal,3,0)</f>
        <v>Robert Louis Stevenson</v>
      </c>
      <c r="D9" s="11" t="str">
        <f>VLOOKUP(A9,TabelaPrincipal,4,0)</f>
        <v>Catálogo</v>
      </c>
      <c r="E9" s="14">
        <v>2</v>
      </c>
      <c r="F9" s="11" t="str">
        <f>VLOOKUP(E9,TabelaSocio,2,0)</f>
        <v>Manoel Basílio Cruz</v>
      </c>
      <c r="G9" s="15">
        <v>37410</v>
      </c>
      <c r="H9" s="15">
        <v>37412</v>
      </c>
      <c r="I9" s="16" t="str">
        <f t="shared" si="0"/>
        <v>Não</v>
      </c>
      <c r="J9" s="13">
        <f>VLOOKUP(D9,TabelaPreco,2,0)</f>
        <v>2</v>
      </c>
      <c r="K9" s="13">
        <f t="shared" si="1"/>
        <v>2</v>
      </c>
    </row>
    <row r="10" spans="1:12" x14ac:dyDescent="0.2">
      <c r="A10" s="14">
        <v>4</v>
      </c>
      <c r="B10" s="11" t="str">
        <f>VLOOKUP(A10,TabelaPrincipal,2,0)</f>
        <v>Cem dias entre céu e mar</v>
      </c>
      <c r="C10" s="11" t="str">
        <f>VLOOKUP(A10,TabelaPrincipal,3,0)</f>
        <v>Amyr Klink</v>
      </c>
      <c r="D10" s="11" t="str">
        <f>VLOOKUP(A10,TabelaPrincipal,4,0)</f>
        <v>Catálogo</v>
      </c>
      <c r="E10" s="14">
        <v>1</v>
      </c>
      <c r="F10" s="11" t="str">
        <f>VLOOKUP(E10,TabelaSocio,2,0)</f>
        <v>Rafael Ortega</v>
      </c>
      <c r="G10" s="15">
        <v>37411</v>
      </c>
      <c r="H10" s="15">
        <v>37422</v>
      </c>
      <c r="I10" s="16" t="str">
        <f t="shared" si="0"/>
        <v>SIM</v>
      </c>
      <c r="J10" s="13">
        <f>VLOOKUP(D10,TabelaPreco,2,0)</f>
        <v>2</v>
      </c>
      <c r="K10" s="13">
        <f t="shared" si="1"/>
        <v>2.8</v>
      </c>
    </row>
    <row r="11" spans="1:12" x14ac:dyDescent="0.2">
      <c r="A11" s="14">
        <v>5</v>
      </c>
      <c r="B11" s="11" t="str">
        <f>VLOOKUP(A11,TabelaPrincipal,2,0)</f>
        <v>O Alquimista</v>
      </c>
      <c r="C11" s="11" t="str">
        <f>VLOOKUP(A11,TabelaPrincipal,3,0)</f>
        <v>Paulo Coelho</v>
      </c>
      <c r="D11" s="11" t="str">
        <f>VLOOKUP(A11,TabelaPrincipal,4,0)</f>
        <v>Best Seller</v>
      </c>
      <c r="E11" s="14">
        <v>3</v>
      </c>
      <c r="F11" s="11" t="str">
        <f>VLOOKUP(E11,TabelaSocio,2,0)</f>
        <v>Francisco de Alencar Oliveira</v>
      </c>
      <c r="G11" s="15">
        <v>37412</v>
      </c>
      <c r="H11" s="15">
        <v>37425</v>
      </c>
      <c r="I11" s="16" t="str">
        <f t="shared" si="0"/>
        <v>SIM</v>
      </c>
      <c r="J11" s="13">
        <f>VLOOKUP(D11,TabelaPreco,2,0)</f>
        <v>3.5</v>
      </c>
      <c r="K11" s="13">
        <f t="shared" si="1"/>
        <v>4.9000000000000004</v>
      </c>
    </row>
    <row r="12" spans="1:12" x14ac:dyDescent="0.2">
      <c r="A12" s="14">
        <v>6</v>
      </c>
      <c r="B12" s="11" t="str">
        <f>VLOOKUP(A12,TabelaPrincipal,2,0)</f>
        <v>Os Pilares da Terra</v>
      </c>
      <c r="C12" s="11" t="str">
        <f>VLOOKUP(A12,TabelaPrincipal,3,0)</f>
        <v>Ken Follett</v>
      </c>
      <c r="D12" s="11" t="str">
        <f>VLOOKUP(A12,TabelaPrincipal,4,0)</f>
        <v>Catálogo</v>
      </c>
      <c r="E12" s="14">
        <v>4</v>
      </c>
      <c r="F12" s="11" t="str">
        <f>VLOOKUP(E12,TabelaSocio,2,0)</f>
        <v>Gustavo Blinsom</v>
      </c>
      <c r="G12" s="15">
        <v>37413</v>
      </c>
      <c r="H12" s="15">
        <v>37415</v>
      </c>
      <c r="I12" s="16" t="str">
        <f t="shared" si="0"/>
        <v>Não</v>
      </c>
      <c r="J12" s="13">
        <f>VLOOKUP(D12,TabelaPreco,2,0)</f>
        <v>2</v>
      </c>
      <c r="K12" s="13">
        <f t="shared" si="1"/>
        <v>2</v>
      </c>
    </row>
    <row r="13" spans="1:12" x14ac:dyDescent="0.2">
      <c r="A13" s="14">
        <v>7</v>
      </c>
      <c r="B13" s="11" t="str">
        <f>VLOOKUP(A13,TabelaPrincipal,2,0)</f>
        <v>O Presidente Comunista</v>
      </c>
      <c r="C13" s="11" t="str">
        <f>VLOOKUP(A13,TabelaPrincipal,3,0)</f>
        <v>Martin Gross</v>
      </c>
      <c r="D13" s="11" t="str">
        <f>VLOOKUP(A13,TabelaPrincipal,4,0)</f>
        <v>Catálogo</v>
      </c>
      <c r="E13" s="14">
        <v>5</v>
      </c>
      <c r="F13" s="11" t="str">
        <f>VLOOKUP(E13,TabelaSocio,2,0)</f>
        <v>Catarina Souza Vieira</v>
      </c>
      <c r="G13" s="15">
        <v>37414</v>
      </c>
      <c r="H13" s="15">
        <v>37416</v>
      </c>
      <c r="I13" s="16" t="str">
        <f t="shared" si="0"/>
        <v>Não</v>
      </c>
      <c r="J13" s="13">
        <f>VLOOKUP(D13,TabelaPreco,2,0)</f>
        <v>2</v>
      </c>
      <c r="K13" s="13">
        <f t="shared" si="1"/>
        <v>2</v>
      </c>
    </row>
    <row r="14" spans="1:12" x14ac:dyDescent="0.2">
      <c r="A14" s="14">
        <v>8</v>
      </c>
      <c r="B14" s="11" t="str">
        <f>VLOOKUP(A14,TabelaPrincipal,2,0)</f>
        <v>O Diário de um Mago</v>
      </c>
      <c r="C14" s="11" t="str">
        <f>VLOOKUP(A14,TabelaPrincipal,3,0)</f>
        <v>Paulo Coelho</v>
      </c>
      <c r="D14" s="11" t="str">
        <f>VLOOKUP(A14,TabelaPrincipal,4,0)</f>
        <v>Best Seller</v>
      </c>
      <c r="E14" s="14">
        <v>2</v>
      </c>
      <c r="F14" s="11" t="str">
        <f>VLOOKUP(E14,TabelaSocio,2,0)</f>
        <v>Manoel Basílio Cruz</v>
      </c>
      <c r="G14" s="15">
        <v>37415</v>
      </c>
      <c r="H14" s="15">
        <v>37424</v>
      </c>
      <c r="I14" s="16" t="str">
        <f t="shared" si="0"/>
        <v>Não</v>
      </c>
      <c r="J14" s="13">
        <f>VLOOKUP(D14,TabelaPreco,2,0)</f>
        <v>3.5</v>
      </c>
      <c r="K14" s="13">
        <f t="shared" si="1"/>
        <v>3.5</v>
      </c>
    </row>
    <row r="15" spans="1:12" x14ac:dyDescent="0.2">
      <c r="A15" s="14">
        <v>9</v>
      </c>
      <c r="B15" s="11" t="str">
        <f>VLOOKUP(A15,TabelaPrincipal,2,0)</f>
        <v>Um Estranho no Espelho</v>
      </c>
      <c r="C15" s="11" t="str">
        <f>VLOOKUP(A15,TabelaPrincipal,3,0)</f>
        <v>Sidney Sheldon</v>
      </c>
      <c r="D15" s="11" t="str">
        <f>VLOOKUP(A15,TabelaPrincipal,4,0)</f>
        <v>Lançamento</v>
      </c>
      <c r="E15" s="14">
        <v>1</v>
      </c>
      <c r="F15" s="11" t="str">
        <f>VLOOKUP(E15,TabelaSocio,2,0)</f>
        <v>Rafael Ortega</v>
      </c>
      <c r="G15" s="15">
        <v>37416</v>
      </c>
      <c r="H15" s="15">
        <v>37432</v>
      </c>
      <c r="I15" s="16" t="str">
        <f t="shared" si="0"/>
        <v>SIM</v>
      </c>
      <c r="J15" s="13">
        <f>VLOOKUP(D15,TabelaPreco,2,0)</f>
        <v>5</v>
      </c>
      <c r="K15" s="13">
        <f t="shared" si="1"/>
        <v>7</v>
      </c>
    </row>
    <row r="16" spans="1:12" x14ac:dyDescent="0.2">
      <c r="A16" s="14">
        <v>10</v>
      </c>
      <c r="B16" s="11" t="str">
        <f>VLOOKUP(A16,TabelaPrincipal,2,0)</f>
        <v>Inteligência Emocional</v>
      </c>
      <c r="C16" s="11" t="str">
        <f>VLOOKUP(A16,TabelaPrincipal,3,0)</f>
        <v>John Gottman</v>
      </c>
      <c r="D16" s="11" t="str">
        <f>VLOOKUP(A16,TabelaPrincipal,4,0)</f>
        <v>Catálogo</v>
      </c>
      <c r="E16" s="14">
        <v>1</v>
      </c>
      <c r="F16" s="11" t="str">
        <f>VLOOKUP(E16,TabelaSocio,2,0)</f>
        <v>Rafael Ortega</v>
      </c>
      <c r="G16" s="15">
        <v>37417</v>
      </c>
      <c r="H16" s="15">
        <v>37802</v>
      </c>
      <c r="I16" s="16" t="str">
        <f t="shared" si="0"/>
        <v>SIM</v>
      </c>
      <c r="J16" s="13">
        <f>VLOOKUP(D16,TabelaPreco,2,0)</f>
        <v>2</v>
      </c>
      <c r="K16" s="13">
        <f t="shared" si="1"/>
        <v>2.8</v>
      </c>
    </row>
    <row r="17" spans="1:11" x14ac:dyDescent="0.2">
      <c r="A17" s="14">
        <v>11</v>
      </c>
      <c r="B17" s="11" t="str">
        <f>VLOOKUP(A17,TabelaPrincipal,2,0)</f>
        <v>O Outro Lado da Meia Noite</v>
      </c>
      <c r="C17" s="11" t="str">
        <f>VLOOKUP(A17,TabelaPrincipal,3,0)</f>
        <v>Sidney Sheldon</v>
      </c>
      <c r="D17" s="11" t="str">
        <f>VLOOKUP(A17,TabelaPrincipal,4,0)</f>
        <v>Best Seller</v>
      </c>
      <c r="E17" s="14">
        <v>3</v>
      </c>
      <c r="F17" s="11" t="str">
        <f>VLOOKUP(E17,TabelaSocio,2,0)</f>
        <v>Francisco de Alencar Oliveira</v>
      </c>
      <c r="G17" s="15">
        <v>37418</v>
      </c>
      <c r="H17" s="15">
        <v>37420</v>
      </c>
      <c r="I17" s="16" t="str">
        <f t="shared" si="0"/>
        <v>Não</v>
      </c>
      <c r="J17" s="13">
        <f>VLOOKUP(D17,TabelaPreco,2,0)</f>
        <v>3.5</v>
      </c>
      <c r="K17" s="13">
        <f t="shared" si="1"/>
        <v>3.5</v>
      </c>
    </row>
    <row r="18" spans="1:11" x14ac:dyDescent="0.2">
      <c r="A18" s="14">
        <v>12</v>
      </c>
      <c r="B18" s="11" t="str">
        <f>VLOOKUP(A18,TabelaPrincipal,2,0)</f>
        <v>Inteligência Emocional</v>
      </c>
      <c r="C18" s="11" t="str">
        <f>VLOOKUP(A18,TabelaPrincipal,3,0)</f>
        <v>Daniel Goleman</v>
      </c>
      <c r="D18" s="11" t="str">
        <f>VLOOKUP(A18,TabelaPrincipal,4,0)</f>
        <v>Lançamento</v>
      </c>
      <c r="E18" s="14">
        <v>4</v>
      </c>
      <c r="F18" s="11" t="str">
        <f>VLOOKUP(E18,TabelaSocio,2,0)</f>
        <v>Gustavo Blinsom</v>
      </c>
      <c r="G18" s="15">
        <v>37419</v>
      </c>
      <c r="H18" s="15">
        <v>37792</v>
      </c>
      <c r="I18" s="16" t="str">
        <f t="shared" si="0"/>
        <v>SIM</v>
      </c>
      <c r="J18" s="13">
        <f>VLOOKUP(D18,TabelaPreco,2,0)</f>
        <v>5</v>
      </c>
      <c r="K18" s="13">
        <f t="shared" si="1"/>
        <v>7</v>
      </c>
    </row>
    <row r="19" spans="1:11" x14ac:dyDescent="0.2">
      <c r="F19" s="12"/>
    </row>
    <row r="21" spans="1:11" x14ac:dyDescent="0.2">
      <c r="A21" s="4" t="s">
        <v>45</v>
      </c>
    </row>
    <row r="22" spans="1:11" x14ac:dyDescent="0.2">
      <c r="A22" s="4" t="s">
        <v>46</v>
      </c>
    </row>
  </sheetData>
  <mergeCells count="2">
    <mergeCell ref="A1:K1"/>
    <mergeCell ref="A2:K2"/>
  </mergeCells>
  <phoneticPr fontId="0" type="noConversion"/>
  <pageMargins left="0.78740157499999996" right="0.78740157499999996" top="0.984251969" bottom="0.984251969" header="0.49212598499999999" footer="0.49212598499999999"/>
  <pageSetup orientation="portrait" horizontalDpi="30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D16" sqref="D16:E19"/>
    </sheetView>
  </sheetViews>
  <sheetFormatPr defaultRowHeight="12.75" x14ac:dyDescent="0.2"/>
  <cols>
    <col min="2" max="2" width="28" customWidth="1"/>
    <col min="3" max="3" width="22.42578125" customWidth="1"/>
    <col min="4" max="4" width="14.42578125" customWidth="1"/>
  </cols>
  <sheetData>
    <row r="1" spans="1:5" ht="25.5" x14ac:dyDescent="0.2">
      <c r="A1" s="1" t="s">
        <v>3</v>
      </c>
      <c r="B1" s="2" t="s">
        <v>4</v>
      </c>
      <c r="C1" s="2" t="s">
        <v>5</v>
      </c>
      <c r="D1" s="2" t="s">
        <v>6</v>
      </c>
    </row>
    <row r="2" spans="1:5" x14ac:dyDescent="0.2">
      <c r="A2" s="8">
        <v>1</v>
      </c>
      <c r="B2" s="3" t="s">
        <v>14</v>
      </c>
      <c r="C2" s="3" t="s">
        <v>24</v>
      </c>
      <c r="D2" s="3" t="s">
        <v>34</v>
      </c>
    </row>
    <row r="3" spans="1:5" x14ac:dyDescent="0.2">
      <c r="A3" s="8">
        <v>2</v>
      </c>
      <c r="B3" s="3" t="s">
        <v>15</v>
      </c>
      <c r="C3" s="3" t="s">
        <v>25</v>
      </c>
      <c r="D3" s="3" t="s">
        <v>35</v>
      </c>
    </row>
    <row r="4" spans="1:5" x14ac:dyDescent="0.2">
      <c r="A4" s="8">
        <v>3</v>
      </c>
      <c r="B4" s="3" t="s">
        <v>16</v>
      </c>
      <c r="C4" s="3" t="s">
        <v>26</v>
      </c>
      <c r="D4" s="3" t="s">
        <v>34</v>
      </c>
    </row>
    <row r="5" spans="1:5" x14ac:dyDescent="0.2">
      <c r="A5" s="8">
        <v>4</v>
      </c>
      <c r="B5" s="3" t="s">
        <v>17</v>
      </c>
      <c r="C5" s="3" t="s">
        <v>27</v>
      </c>
      <c r="D5" s="3" t="s">
        <v>34</v>
      </c>
    </row>
    <row r="6" spans="1:5" x14ac:dyDescent="0.2">
      <c r="A6" s="8">
        <v>5</v>
      </c>
      <c r="B6" s="3" t="s">
        <v>44</v>
      </c>
      <c r="C6" s="3" t="s">
        <v>28</v>
      </c>
      <c r="D6" s="3" t="s">
        <v>35</v>
      </c>
    </row>
    <row r="7" spans="1:5" x14ac:dyDescent="0.2">
      <c r="A7" s="8">
        <v>6</v>
      </c>
      <c r="B7" s="3" t="s">
        <v>18</v>
      </c>
      <c r="C7" s="3" t="s">
        <v>29</v>
      </c>
      <c r="D7" s="3" t="s">
        <v>34</v>
      </c>
    </row>
    <row r="8" spans="1:5" x14ac:dyDescent="0.2">
      <c r="A8" s="8">
        <v>7</v>
      </c>
      <c r="B8" s="3" t="s">
        <v>19</v>
      </c>
      <c r="C8" s="3" t="s">
        <v>30</v>
      </c>
      <c r="D8" s="3" t="s">
        <v>34</v>
      </c>
    </row>
    <row r="9" spans="1:5" x14ac:dyDescent="0.2">
      <c r="A9" s="8">
        <v>8</v>
      </c>
      <c r="B9" s="3" t="s">
        <v>20</v>
      </c>
      <c r="C9" s="3" t="s">
        <v>28</v>
      </c>
      <c r="D9" s="3" t="s">
        <v>35</v>
      </c>
    </row>
    <row r="10" spans="1:5" x14ac:dyDescent="0.2">
      <c r="A10" s="8">
        <v>9</v>
      </c>
      <c r="B10" s="3" t="s">
        <v>21</v>
      </c>
      <c r="C10" s="3" t="s">
        <v>31</v>
      </c>
      <c r="D10" s="3" t="s">
        <v>36</v>
      </c>
    </row>
    <row r="11" spans="1:5" x14ac:dyDescent="0.2">
      <c r="A11" s="8">
        <v>10</v>
      </c>
      <c r="B11" s="3" t="s">
        <v>22</v>
      </c>
      <c r="C11" s="3" t="s">
        <v>32</v>
      </c>
      <c r="D11" s="3" t="s">
        <v>34</v>
      </c>
    </row>
    <row r="12" spans="1:5" x14ac:dyDescent="0.2">
      <c r="A12" s="8">
        <v>11</v>
      </c>
      <c r="B12" s="3" t="s">
        <v>23</v>
      </c>
      <c r="C12" s="3" t="s">
        <v>31</v>
      </c>
      <c r="D12" s="3" t="s">
        <v>35</v>
      </c>
    </row>
    <row r="13" spans="1:5" x14ac:dyDescent="0.2">
      <c r="A13" s="8">
        <v>12</v>
      </c>
      <c r="B13" s="3" t="s">
        <v>22</v>
      </c>
      <c r="C13" s="3" t="s">
        <v>33</v>
      </c>
      <c r="D13" s="3" t="s">
        <v>36</v>
      </c>
    </row>
    <row r="16" spans="1:5" ht="25.5" x14ac:dyDescent="0.2">
      <c r="A16" s="1" t="s">
        <v>7</v>
      </c>
      <c r="B16" s="2" t="s">
        <v>8</v>
      </c>
      <c r="D16" s="2" t="s">
        <v>6</v>
      </c>
      <c r="E16" s="2" t="s">
        <v>43</v>
      </c>
    </row>
    <row r="17" spans="1:5" x14ac:dyDescent="0.2">
      <c r="A17" s="3">
        <v>1</v>
      </c>
      <c r="B17" s="3" t="s">
        <v>37</v>
      </c>
      <c r="D17" s="7" t="s">
        <v>35</v>
      </c>
      <c r="E17" s="10">
        <v>3.5</v>
      </c>
    </row>
    <row r="18" spans="1:5" x14ac:dyDescent="0.2">
      <c r="A18" s="3">
        <v>2</v>
      </c>
      <c r="B18" s="3" t="s">
        <v>38</v>
      </c>
      <c r="D18" s="3" t="s">
        <v>34</v>
      </c>
      <c r="E18" s="10">
        <v>2</v>
      </c>
    </row>
    <row r="19" spans="1:5" x14ac:dyDescent="0.2">
      <c r="A19" s="3">
        <v>3</v>
      </c>
      <c r="B19" s="3" t="s">
        <v>39</v>
      </c>
      <c r="D19" s="3" t="s">
        <v>36</v>
      </c>
      <c r="E19" s="10">
        <v>5</v>
      </c>
    </row>
    <row r="20" spans="1:5" x14ac:dyDescent="0.2">
      <c r="A20" s="3">
        <v>4</v>
      </c>
      <c r="B20" s="3" t="s">
        <v>40</v>
      </c>
    </row>
    <row r="21" spans="1:5" x14ac:dyDescent="0.2">
      <c r="A21" s="3">
        <v>5</v>
      </c>
      <c r="B21" s="3" t="s">
        <v>41</v>
      </c>
    </row>
    <row r="22" spans="1:5" x14ac:dyDescent="0.2">
      <c r="A22" s="3">
        <v>6</v>
      </c>
      <c r="B22" s="3" t="s">
        <v>42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Biblioteca Circulante</vt:lpstr>
      <vt:lpstr>Cadastro</vt:lpstr>
      <vt:lpstr>TabelaPreco</vt:lpstr>
      <vt:lpstr>TabelaPrincipal</vt:lpstr>
      <vt:lpstr>TabelaSocio</vt:lpstr>
    </vt:vector>
  </TitlesOfParts>
  <Company>Sandra Designer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INGRID DA SILVA LOPES</cp:lastModifiedBy>
  <dcterms:created xsi:type="dcterms:W3CDTF">2002-06-03T23:16:54Z</dcterms:created>
  <dcterms:modified xsi:type="dcterms:W3CDTF">2024-12-03T01:24:36Z</dcterms:modified>
</cp:coreProperties>
</file>