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grid.slopes7\Desktop\GF_INGRID\04\"/>
    </mc:Choice>
  </mc:AlternateContent>
  <xr:revisionPtr revIDLastSave="0" documentId="13_ncr:1_{0EEA15AE-49E4-4B72-A04B-8AC7CA1BA7F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adastro de Compradores" sheetId="1" r:id="rId1"/>
    <sheet name="Resumos" sheetId="5" r:id="rId2"/>
  </sheets>
  <definedNames>
    <definedName name="_xlnm._FilterDatabase" localSheetId="0" hidden="1">'Cadastro de Compradores'!$A$2:$K$63</definedName>
    <definedName name="ano">'Cadastro de Compradores'!$F:$F</definedName>
    <definedName name="ar_condicionado">'Cadastro de Compradores'!$H:$H</definedName>
    <definedName name="automovel">'Cadastro de Compradores'!$D:$D</definedName>
    <definedName name="comprador">'Cadastro de Compradores'!$B:$B</definedName>
    <definedName name="cor">'Cadastro de Compradores'!$G:$G</definedName>
    <definedName name="direcao_hidr">'Cadastro de Compradores'!$I:$I</definedName>
    <definedName name="estado">'Cadastro de Compradores'!$C:$C</definedName>
    <definedName name="fabricante">'Cadastro de Compradores'!$E:$E</definedName>
    <definedName name="km">'Cadastro de Compradores'!$J:$J</definedName>
    <definedName name="mês">'Cadastro de Compradores'!$A:$A</definedName>
    <definedName name="preco_base">'Cadastro de Compradores'!$K:$K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5" l="1"/>
  <c r="H18" i="5"/>
  <c r="H16" i="5"/>
  <c r="E17" i="5"/>
  <c r="E18" i="5"/>
  <c r="E19" i="5"/>
  <c r="E20" i="5"/>
  <c r="E21" i="5"/>
  <c r="E22" i="5"/>
  <c r="E23" i="5"/>
  <c r="E24" i="5"/>
  <c r="E25" i="5"/>
  <c r="E16" i="5"/>
  <c r="B17" i="5"/>
  <c r="B18" i="5"/>
  <c r="B19" i="5"/>
  <c r="B20" i="5"/>
  <c r="B21" i="5"/>
  <c r="B22" i="5"/>
  <c r="B16" i="5"/>
  <c r="H4" i="5"/>
  <c r="H5" i="5"/>
  <c r="H6" i="5"/>
  <c r="H7" i="5"/>
  <c r="H8" i="5"/>
  <c r="H9" i="5"/>
  <c r="H3" i="5"/>
  <c r="E4" i="5"/>
  <c r="E5" i="5"/>
  <c r="E6" i="5"/>
  <c r="E7" i="5"/>
  <c r="E8" i="5"/>
  <c r="E9" i="5"/>
  <c r="E10" i="5"/>
  <c r="E11" i="5"/>
  <c r="E12" i="5"/>
  <c r="E3" i="5"/>
  <c r="B4" i="5"/>
  <c r="B5" i="5"/>
  <c r="B3" i="5"/>
  <c r="E13" i="5"/>
  <c r="B6" i="5"/>
  <c r="H10" i="5"/>
  <c r="H19" i="5"/>
  <c r="E26" i="5"/>
  <c r="B23" i="5"/>
</calcChain>
</file>

<file path=xl/sharedStrings.xml><?xml version="1.0" encoding="utf-8"?>
<sst xmlns="http://schemas.openxmlformats.org/spreadsheetml/2006/main" count="552" uniqueCount="112">
  <si>
    <t>Estado</t>
  </si>
  <si>
    <t>automóvel</t>
  </si>
  <si>
    <t>Fabricante</t>
  </si>
  <si>
    <t>Ano</t>
  </si>
  <si>
    <t>MG</t>
  </si>
  <si>
    <t>VW</t>
  </si>
  <si>
    <t>RJ</t>
  </si>
  <si>
    <t>FIAT</t>
  </si>
  <si>
    <t>SP</t>
  </si>
  <si>
    <t>Mônica Pacheco</t>
  </si>
  <si>
    <t>Joaquim Barbosa</t>
  </si>
  <si>
    <t>Simone Tavares</t>
  </si>
  <si>
    <t>Juliana Menezes</t>
  </si>
  <si>
    <t>Júlio Cesar Santos</t>
  </si>
  <si>
    <t>Natália Nascimento</t>
  </si>
  <si>
    <t>Silvia Dias</t>
  </si>
  <si>
    <t>Vinicius Doravante</t>
  </si>
  <si>
    <t>Rosa Florense</t>
  </si>
  <si>
    <t>Gol</t>
  </si>
  <si>
    <t>Vectra</t>
  </si>
  <si>
    <t>Palio</t>
  </si>
  <si>
    <t>Fiat</t>
  </si>
  <si>
    <t>Uno</t>
  </si>
  <si>
    <t>Logus</t>
  </si>
  <si>
    <t>Siena</t>
  </si>
  <si>
    <t>Xsara Picasso</t>
  </si>
  <si>
    <t>Citroen</t>
  </si>
  <si>
    <t>EcoSport</t>
  </si>
  <si>
    <t>Ford</t>
  </si>
  <si>
    <t>Ka</t>
  </si>
  <si>
    <t>Classe A</t>
  </si>
  <si>
    <t>Mercedes</t>
  </si>
  <si>
    <t>Corola</t>
  </si>
  <si>
    <t>Toyota</t>
  </si>
  <si>
    <t>Fit</t>
  </si>
  <si>
    <t>Honda</t>
  </si>
  <si>
    <t>Doblô</t>
  </si>
  <si>
    <t>Scort</t>
  </si>
  <si>
    <t>Meriva</t>
  </si>
  <si>
    <t>Chevrolet</t>
  </si>
  <si>
    <t>XsaraPicasso</t>
  </si>
  <si>
    <t>Ar condicionado</t>
  </si>
  <si>
    <t>Direção Hidráulica</t>
  </si>
  <si>
    <t>Sim</t>
  </si>
  <si>
    <t>Não</t>
  </si>
  <si>
    <t>Andreia Novaes</t>
  </si>
  <si>
    <t>Andreia Barros</t>
  </si>
  <si>
    <t>Andreia S. Nogueira</t>
  </si>
  <si>
    <t>Andreia Navarro</t>
  </si>
  <si>
    <t>Bruno Figueira</t>
  </si>
  <si>
    <t>Bruno Simões</t>
  </si>
  <si>
    <t>Bruno Santos</t>
  </si>
  <si>
    <t>Eduardo Z. Borges</t>
  </si>
  <si>
    <t>Eduardo B. Monteiro</t>
  </si>
  <si>
    <t>Eduardo Prado</t>
  </si>
  <si>
    <t>Gabriel Siqueira</t>
  </si>
  <si>
    <t>Gabriel P. Mendes</t>
  </si>
  <si>
    <t>Gabriel Novaes</t>
  </si>
  <si>
    <t>Gabriel Monteiro Cunha</t>
  </si>
  <si>
    <t>Fábio Garcia Prado</t>
  </si>
  <si>
    <t>Fábio Monções</t>
  </si>
  <si>
    <t>Fábio Nunes</t>
  </si>
  <si>
    <t>Fábio Goulart</t>
  </si>
  <si>
    <t>Joaquim Cunha</t>
  </si>
  <si>
    <t>Joaquim Tomas Carvalho</t>
  </si>
  <si>
    <t>Joaquim Santos</t>
  </si>
  <si>
    <t>Lucas Melo Alves</t>
  </si>
  <si>
    <t>Lucas M. Tavares</t>
  </si>
  <si>
    <t>Lucas Pedro Soares</t>
  </si>
  <si>
    <t>Lucas Spinosa</t>
  </si>
  <si>
    <t>Margarida</t>
  </si>
  <si>
    <t>Paulo Junqueira</t>
  </si>
  <si>
    <t>Rodrigo Junqueira</t>
  </si>
  <si>
    <t>Rubens Junqueira</t>
  </si>
  <si>
    <t>Nelma Dias</t>
  </si>
  <si>
    <t>Solange Dias</t>
  </si>
  <si>
    <t>Mercedes Dias</t>
  </si>
  <si>
    <t>Roberto Andrade</t>
  </si>
  <si>
    <t>Benedito Borges</t>
  </si>
  <si>
    <t>Rubens Junqueira Carvalho</t>
  </si>
  <si>
    <t>Joaquim Barbosa Milão</t>
  </si>
  <si>
    <t>Gabriel Monteiro</t>
  </si>
  <si>
    <t>Lucas Spinosa Leite</t>
  </si>
  <si>
    <t>Juliana Mendes</t>
  </si>
  <si>
    <t>Silvia Dias Barreto</t>
  </si>
  <si>
    <t>Júlio Cesar Alves</t>
  </si>
  <si>
    <t>Rosa Florense Dias</t>
  </si>
  <si>
    <t>Fábio Goulart Nunes</t>
  </si>
  <si>
    <t>Comprador</t>
  </si>
  <si>
    <t>Cor</t>
  </si>
  <si>
    <t>Preço Base</t>
  </si>
  <si>
    <t>Km rodado</t>
  </si>
  <si>
    <t>Cadastro de Vendas</t>
  </si>
  <si>
    <t>Janeiro</t>
  </si>
  <si>
    <t>Fevereiro</t>
  </si>
  <si>
    <t>Março</t>
  </si>
  <si>
    <t>Mês</t>
  </si>
  <si>
    <t>Azul</t>
  </si>
  <si>
    <t>Verde</t>
  </si>
  <si>
    <t>Vermelho</t>
  </si>
  <si>
    <t>Cinza</t>
  </si>
  <si>
    <t>Branco</t>
  </si>
  <si>
    <t>Preto</t>
  </si>
  <si>
    <t>Número de Compradores</t>
  </si>
  <si>
    <t>Automóveis por modelo</t>
  </si>
  <si>
    <t>Automóvel por marca</t>
  </si>
  <si>
    <t>Quantidade</t>
  </si>
  <si>
    <t>Modelo</t>
  </si>
  <si>
    <t>Marca</t>
  </si>
  <si>
    <t>Valor total por modelo</t>
  </si>
  <si>
    <t>Valor total por estado</t>
  </si>
  <si>
    <t>Valor total por Fabricante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</si>
</sst>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R$ &quot;* #,##0.00_);_(&quot;R$ &quot;* \(#,##0.00\);_(&quot;R$ &quot;* &quot;-&quot;??_);_(@_)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4"/>
      <color indexed="9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4"/>
      <color rgb="FFFF0000"/>
      <name val="Arial"/>
      <family val="2"/>
    </font>
    <font>
      <b/>
      <sz val="11"/>
      <color rgb="FFFF0000"/>
      <name val="Arial"/>
      <family val="2"/>
    </font>
    <font>
      <b/>
      <sz val="14"/>
      <color rgb="FFFF0000"/>
      <name val="Arial"/>
      <family val="2"/>
    </font>
    <font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164" fontId="0" fillId="0" borderId="0" xfId="1" applyFont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5" fillId="0" borderId="0" xfId="0" applyFont="1"/>
    <xf numFmtId="0" fontId="6" fillId="0" borderId="0" xfId="0" applyFont="1"/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7" fillId="0" borderId="1" xfId="0" applyFont="1" applyBorder="1"/>
    <xf numFmtId="164" fontId="8" fillId="0" borderId="1" xfId="1" applyFont="1" applyBorder="1"/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1" xfId="0" applyBorder="1"/>
    <xf numFmtId="164" fontId="0" fillId="0" borderId="1" xfId="1" applyFont="1" applyBorder="1"/>
    <xf numFmtId="0" fontId="4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9" fillId="0" borderId="0" xfId="0" applyFont="1"/>
    <xf numFmtId="164" fontId="9" fillId="0" borderId="4" xfId="1" applyFont="1" applyFill="1" applyBorder="1"/>
    <xf numFmtId="0" fontId="10" fillId="0" borderId="0" xfId="0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4"/>
  <sheetViews>
    <sheetView tabSelected="1" zoomScale="110" zoomScaleNormal="110" workbookViewId="0">
      <selection activeCell="M12" sqref="M12"/>
    </sheetView>
  </sheetViews>
  <sheetFormatPr defaultRowHeight="12.75" x14ac:dyDescent="0.2"/>
  <cols>
    <col min="1" max="1" width="12" customWidth="1"/>
    <col min="2" max="2" width="23.7109375" bestFit="1" customWidth="1"/>
    <col min="3" max="3" width="7" bestFit="1" customWidth="1"/>
    <col min="4" max="4" width="12.85546875" bestFit="1" customWidth="1"/>
    <col min="5" max="5" width="10.7109375" bestFit="1" customWidth="1"/>
    <col min="6" max="6" width="5" bestFit="1" customWidth="1"/>
    <col min="7" max="7" width="8.85546875" bestFit="1" customWidth="1"/>
    <col min="8" max="8" width="13.5703125" customWidth="1"/>
    <col min="9" max="9" width="11.85546875" customWidth="1"/>
    <col min="10" max="10" width="10" customWidth="1"/>
    <col min="11" max="11" width="14.5703125" customWidth="1"/>
  </cols>
  <sheetData>
    <row r="1" spans="1:11" ht="18" x14ac:dyDescent="0.25">
      <c r="A1" s="19" t="s">
        <v>92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2" spans="1:11" ht="25.5" customHeight="1" x14ac:dyDescent="0.2">
      <c r="A2" s="12" t="s">
        <v>96</v>
      </c>
      <c r="B2" s="13" t="s">
        <v>88</v>
      </c>
      <c r="C2" s="4" t="s">
        <v>0</v>
      </c>
      <c r="D2" s="4" t="s">
        <v>1</v>
      </c>
      <c r="E2" s="4" t="s">
        <v>2</v>
      </c>
      <c r="F2" s="4" t="s">
        <v>3</v>
      </c>
      <c r="G2" s="4" t="s">
        <v>89</v>
      </c>
      <c r="H2" s="5" t="s">
        <v>41</v>
      </c>
      <c r="I2" s="5" t="s">
        <v>42</v>
      </c>
      <c r="J2" s="5" t="s">
        <v>91</v>
      </c>
      <c r="K2" s="4" t="s">
        <v>90</v>
      </c>
    </row>
    <row r="3" spans="1:11" x14ac:dyDescent="0.2">
      <c r="A3" s="14" t="s">
        <v>93</v>
      </c>
      <c r="B3" s="15" t="s">
        <v>46</v>
      </c>
      <c r="C3" s="16" t="s">
        <v>8</v>
      </c>
      <c r="D3" s="15" t="s">
        <v>40</v>
      </c>
      <c r="E3" s="16" t="s">
        <v>26</v>
      </c>
      <c r="F3" s="16">
        <v>2003</v>
      </c>
      <c r="G3" s="16" t="s">
        <v>101</v>
      </c>
      <c r="H3" s="16" t="s">
        <v>43</v>
      </c>
      <c r="I3" s="16" t="s">
        <v>44</v>
      </c>
      <c r="J3" s="17">
        <v>49000</v>
      </c>
      <c r="K3" s="18">
        <v>27000</v>
      </c>
    </row>
    <row r="4" spans="1:11" x14ac:dyDescent="0.2">
      <c r="A4" s="14" t="s">
        <v>95</v>
      </c>
      <c r="B4" s="15" t="s">
        <v>48</v>
      </c>
      <c r="C4" s="16" t="s">
        <v>8</v>
      </c>
      <c r="D4" s="15" t="s">
        <v>40</v>
      </c>
      <c r="E4" s="16" t="s">
        <v>26</v>
      </c>
      <c r="F4" s="16">
        <v>2003</v>
      </c>
      <c r="G4" s="16" t="s">
        <v>98</v>
      </c>
      <c r="H4" s="16" t="s">
        <v>43</v>
      </c>
      <c r="I4" s="16" t="s">
        <v>44</v>
      </c>
      <c r="J4" s="17">
        <v>49000</v>
      </c>
      <c r="K4" s="18">
        <v>27000</v>
      </c>
    </row>
    <row r="5" spans="1:11" x14ac:dyDescent="0.2">
      <c r="A5" s="14" t="s">
        <v>94</v>
      </c>
      <c r="B5" s="15" t="s">
        <v>45</v>
      </c>
      <c r="C5" s="16" t="s">
        <v>8</v>
      </c>
      <c r="D5" s="15" t="s">
        <v>40</v>
      </c>
      <c r="E5" s="16" t="s">
        <v>26</v>
      </c>
      <c r="F5" s="16">
        <v>2003</v>
      </c>
      <c r="G5" s="16" t="s">
        <v>101</v>
      </c>
      <c r="H5" s="16" t="s">
        <v>43</v>
      </c>
      <c r="I5" s="16" t="s">
        <v>44</v>
      </c>
      <c r="J5" s="17">
        <v>49000</v>
      </c>
      <c r="K5" s="18">
        <v>27000</v>
      </c>
    </row>
    <row r="6" spans="1:11" x14ac:dyDescent="0.2">
      <c r="A6" s="14" t="s">
        <v>94</v>
      </c>
      <c r="B6" s="15" t="s">
        <v>47</v>
      </c>
      <c r="C6" s="16" t="s">
        <v>8</v>
      </c>
      <c r="D6" s="15" t="s">
        <v>40</v>
      </c>
      <c r="E6" s="16" t="s">
        <v>26</v>
      </c>
      <c r="F6" s="16">
        <v>2003</v>
      </c>
      <c r="G6" s="16" t="s">
        <v>98</v>
      </c>
      <c r="H6" s="16" t="s">
        <v>43</v>
      </c>
      <c r="I6" s="16" t="s">
        <v>44</v>
      </c>
      <c r="J6" s="17">
        <v>49000</v>
      </c>
      <c r="K6" s="18">
        <v>27000</v>
      </c>
    </row>
    <row r="7" spans="1:11" x14ac:dyDescent="0.2">
      <c r="A7" s="14" t="s">
        <v>94</v>
      </c>
      <c r="B7" s="15" t="s">
        <v>78</v>
      </c>
      <c r="C7" s="16" t="s">
        <v>4</v>
      </c>
      <c r="D7" s="15" t="s">
        <v>20</v>
      </c>
      <c r="E7" s="16" t="s">
        <v>21</v>
      </c>
      <c r="F7" s="16">
        <v>1997</v>
      </c>
      <c r="G7" s="16" t="s">
        <v>100</v>
      </c>
      <c r="H7" s="16" t="s">
        <v>43</v>
      </c>
      <c r="I7" s="16" t="s">
        <v>44</v>
      </c>
      <c r="J7" s="17">
        <v>90000</v>
      </c>
      <c r="K7" s="18">
        <v>8000</v>
      </c>
    </row>
    <row r="8" spans="1:11" x14ac:dyDescent="0.2">
      <c r="A8" s="14" t="s">
        <v>95</v>
      </c>
      <c r="B8" s="15" t="s">
        <v>49</v>
      </c>
      <c r="C8" s="16" t="s">
        <v>4</v>
      </c>
      <c r="D8" s="15" t="s">
        <v>20</v>
      </c>
      <c r="E8" s="16" t="s">
        <v>21</v>
      </c>
      <c r="F8" s="16">
        <v>1997</v>
      </c>
      <c r="G8" s="16" t="s">
        <v>99</v>
      </c>
      <c r="H8" s="16" t="s">
        <v>43</v>
      </c>
      <c r="I8" s="16" t="s">
        <v>44</v>
      </c>
      <c r="J8" s="17">
        <v>90000</v>
      </c>
      <c r="K8" s="18">
        <v>8000</v>
      </c>
    </row>
    <row r="9" spans="1:11" x14ac:dyDescent="0.2">
      <c r="A9" s="14" t="s">
        <v>95</v>
      </c>
      <c r="B9" s="15" t="s">
        <v>51</v>
      </c>
      <c r="C9" s="16" t="s">
        <v>4</v>
      </c>
      <c r="D9" s="15" t="s">
        <v>20</v>
      </c>
      <c r="E9" s="16" t="s">
        <v>21</v>
      </c>
      <c r="F9" s="16">
        <v>1997</v>
      </c>
      <c r="G9" s="16" t="s">
        <v>100</v>
      </c>
      <c r="H9" s="16" t="s">
        <v>43</v>
      </c>
      <c r="I9" s="16" t="s">
        <v>44</v>
      </c>
      <c r="J9" s="17">
        <v>90000</v>
      </c>
      <c r="K9" s="18">
        <v>8000</v>
      </c>
    </row>
    <row r="10" spans="1:11" x14ac:dyDescent="0.2">
      <c r="A10" s="14" t="s">
        <v>94</v>
      </c>
      <c r="B10" s="15" t="s">
        <v>50</v>
      </c>
      <c r="C10" s="16" t="s">
        <v>4</v>
      </c>
      <c r="D10" s="15" t="s">
        <v>20</v>
      </c>
      <c r="E10" s="16" t="s">
        <v>21</v>
      </c>
      <c r="F10" s="16">
        <v>1997</v>
      </c>
      <c r="G10" s="16" t="s">
        <v>97</v>
      </c>
      <c r="H10" s="16" t="s">
        <v>43</v>
      </c>
      <c r="I10" s="16" t="s">
        <v>44</v>
      </c>
      <c r="J10" s="17">
        <v>90000</v>
      </c>
      <c r="K10" s="18">
        <v>8000</v>
      </c>
    </row>
    <row r="11" spans="1:11" x14ac:dyDescent="0.2">
      <c r="A11" s="14" t="s">
        <v>94</v>
      </c>
      <c r="B11" s="15" t="s">
        <v>53</v>
      </c>
      <c r="C11" s="16" t="s">
        <v>4</v>
      </c>
      <c r="D11" s="15" t="s">
        <v>19</v>
      </c>
      <c r="E11" s="16" t="s">
        <v>5</v>
      </c>
      <c r="F11" s="16">
        <v>2000</v>
      </c>
      <c r="G11" s="16" t="s">
        <v>102</v>
      </c>
      <c r="H11" s="16" t="s">
        <v>44</v>
      </c>
      <c r="I11" s="16" t="s">
        <v>43</v>
      </c>
      <c r="J11" s="17">
        <v>71000</v>
      </c>
      <c r="K11" s="18">
        <v>15000</v>
      </c>
    </row>
    <row r="12" spans="1:11" x14ac:dyDescent="0.2">
      <c r="A12" s="14" t="s">
        <v>95</v>
      </c>
      <c r="B12" s="15" t="s">
        <v>54</v>
      </c>
      <c r="C12" s="16" t="s">
        <v>4</v>
      </c>
      <c r="D12" s="15" t="s">
        <v>19</v>
      </c>
      <c r="E12" s="16" t="s">
        <v>5</v>
      </c>
      <c r="F12" s="16">
        <v>2000</v>
      </c>
      <c r="G12" s="16" t="s">
        <v>99</v>
      </c>
      <c r="H12" s="16" t="s">
        <v>44</v>
      </c>
      <c r="I12" s="16" t="s">
        <v>43</v>
      </c>
      <c r="J12" s="17">
        <v>73000</v>
      </c>
      <c r="K12" s="18">
        <v>15000</v>
      </c>
    </row>
    <row r="13" spans="1:11" x14ac:dyDescent="0.2">
      <c r="A13" s="14" t="s">
        <v>94</v>
      </c>
      <c r="B13" s="15" t="s">
        <v>52</v>
      </c>
      <c r="C13" s="16" t="s">
        <v>4</v>
      </c>
      <c r="D13" s="15" t="s">
        <v>19</v>
      </c>
      <c r="E13" s="16" t="s">
        <v>5</v>
      </c>
      <c r="F13" s="16">
        <v>2000</v>
      </c>
      <c r="G13" s="16" t="s">
        <v>98</v>
      </c>
      <c r="H13" s="16" t="s">
        <v>44</v>
      </c>
      <c r="I13" s="16" t="s">
        <v>43</v>
      </c>
      <c r="J13" s="17">
        <v>70000</v>
      </c>
      <c r="K13" s="18">
        <v>15000</v>
      </c>
    </row>
    <row r="14" spans="1:11" x14ac:dyDescent="0.2">
      <c r="A14" s="14" t="s">
        <v>94</v>
      </c>
      <c r="B14" s="15" t="s">
        <v>59</v>
      </c>
      <c r="C14" s="16" t="s">
        <v>8</v>
      </c>
      <c r="D14" s="15" t="s">
        <v>27</v>
      </c>
      <c r="E14" s="16" t="s">
        <v>28</v>
      </c>
      <c r="F14" s="16">
        <v>2003</v>
      </c>
      <c r="G14" s="16" t="s">
        <v>100</v>
      </c>
      <c r="H14" s="16" t="s">
        <v>44</v>
      </c>
      <c r="I14" s="16" t="s">
        <v>43</v>
      </c>
      <c r="J14" s="17">
        <v>55000</v>
      </c>
      <c r="K14" s="18">
        <v>52000</v>
      </c>
    </row>
    <row r="15" spans="1:11" x14ac:dyDescent="0.2">
      <c r="A15" s="14" t="s">
        <v>95</v>
      </c>
      <c r="B15" s="15" t="s">
        <v>62</v>
      </c>
      <c r="C15" s="16" t="s">
        <v>8</v>
      </c>
      <c r="D15" s="15" t="s">
        <v>27</v>
      </c>
      <c r="E15" s="16" t="s">
        <v>28</v>
      </c>
      <c r="F15" s="16">
        <v>2003</v>
      </c>
      <c r="G15" s="16" t="s">
        <v>97</v>
      </c>
      <c r="H15" s="16" t="s">
        <v>44</v>
      </c>
      <c r="I15" s="16" t="s">
        <v>43</v>
      </c>
      <c r="J15" s="17">
        <v>55000</v>
      </c>
      <c r="K15" s="18">
        <v>52000</v>
      </c>
    </row>
    <row r="16" spans="1:11" x14ac:dyDescent="0.2">
      <c r="A16" s="14" t="s">
        <v>93</v>
      </c>
      <c r="B16" s="15" t="s">
        <v>87</v>
      </c>
      <c r="C16" s="16" t="s">
        <v>8</v>
      </c>
      <c r="D16" s="15" t="s">
        <v>27</v>
      </c>
      <c r="E16" s="16" t="s">
        <v>28</v>
      </c>
      <c r="F16" s="16">
        <v>2003</v>
      </c>
      <c r="G16" s="16" t="s">
        <v>102</v>
      </c>
      <c r="H16" s="16" t="s">
        <v>44</v>
      </c>
      <c r="I16" s="16" t="s">
        <v>43</v>
      </c>
      <c r="J16" s="17">
        <v>55000</v>
      </c>
      <c r="K16" s="18">
        <v>52000</v>
      </c>
    </row>
    <row r="17" spans="1:11" x14ac:dyDescent="0.2">
      <c r="A17" s="14" t="s">
        <v>93</v>
      </c>
      <c r="B17" s="15" t="s">
        <v>60</v>
      </c>
      <c r="C17" s="16" t="s">
        <v>8</v>
      </c>
      <c r="D17" s="15" t="s">
        <v>27</v>
      </c>
      <c r="E17" s="16" t="s">
        <v>28</v>
      </c>
      <c r="F17" s="16">
        <v>2003</v>
      </c>
      <c r="G17" s="16" t="s">
        <v>100</v>
      </c>
      <c r="H17" s="16" t="s">
        <v>44</v>
      </c>
      <c r="I17" s="16" t="s">
        <v>43</v>
      </c>
      <c r="J17" s="17">
        <v>55000</v>
      </c>
      <c r="K17" s="18">
        <v>52000</v>
      </c>
    </row>
    <row r="18" spans="1:11" x14ac:dyDescent="0.2">
      <c r="A18" s="14" t="s">
        <v>94</v>
      </c>
      <c r="B18" s="15" t="s">
        <v>61</v>
      </c>
      <c r="C18" s="16" t="s">
        <v>8</v>
      </c>
      <c r="D18" s="15" t="s">
        <v>27</v>
      </c>
      <c r="E18" s="16" t="s">
        <v>28</v>
      </c>
      <c r="F18" s="16">
        <v>2003</v>
      </c>
      <c r="G18" s="16" t="s">
        <v>97</v>
      </c>
      <c r="H18" s="16" t="s">
        <v>44</v>
      </c>
      <c r="I18" s="16" t="s">
        <v>43</v>
      </c>
      <c r="J18" s="17">
        <v>55000</v>
      </c>
      <c r="K18" s="18">
        <v>52000</v>
      </c>
    </row>
    <row r="19" spans="1:11" x14ac:dyDescent="0.2">
      <c r="A19" s="14" t="s">
        <v>94</v>
      </c>
      <c r="B19" s="15" t="s">
        <v>81</v>
      </c>
      <c r="C19" s="16" t="s">
        <v>8</v>
      </c>
      <c r="D19" s="15" t="s">
        <v>24</v>
      </c>
      <c r="E19" s="16" t="s">
        <v>21</v>
      </c>
      <c r="F19" s="16">
        <v>2001</v>
      </c>
      <c r="G19" s="16" t="s">
        <v>97</v>
      </c>
      <c r="H19" s="16" t="s">
        <v>44</v>
      </c>
      <c r="I19" s="16" t="s">
        <v>43</v>
      </c>
      <c r="J19" s="17">
        <v>85000</v>
      </c>
      <c r="K19" s="18">
        <v>18000</v>
      </c>
    </row>
    <row r="20" spans="1:11" x14ac:dyDescent="0.2">
      <c r="A20" s="14" t="s">
        <v>95</v>
      </c>
      <c r="B20" s="15" t="s">
        <v>58</v>
      </c>
      <c r="C20" s="16" t="s">
        <v>8</v>
      </c>
      <c r="D20" s="15" t="s">
        <v>24</v>
      </c>
      <c r="E20" s="16" t="s">
        <v>21</v>
      </c>
      <c r="F20" s="16">
        <v>2001</v>
      </c>
      <c r="G20" s="16" t="s">
        <v>97</v>
      </c>
      <c r="H20" s="16" t="s">
        <v>44</v>
      </c>
      <c r="I20" s="16" t="s">
        <v>43</v>
      </c>
      <c r="J20" s="17">
        <v>85000</v>
      </c>
      <c r="K20" s="18">
        <v>18000</v>
      </c>
    </row>
    <row r="21" spans="1:11" x14ac:dyDescent="0.2">
      <c r="A21" s="14" t="s">
        <v>94</v>
      </c>
      <c r="B21" s="15" t="s">
        <v>57</v>
      </c>
      <c r="C21" s="16" t="s">
        <v>8</v>
      </c>
      <c r="D21" s="15" t="s">
        <v>24</v>
      </c>
      <c r="E21" s="16" t="s">
        <v>21</v>
      </c>
      <c r="F21" s="16">
        <v>2001</v>
      </c>
      <c r="G21" s="16" t="s">
        <v>97</v>
      </c>
      <c r="H21" s="16" t="s">
        <v>44</v>
      </c>
      <c r="I21" s="16" t="s">
        <v>43</v>
      </c>
      <c r="J21" s="17">
        <v>85000</v>
      </c>
      <c r="K21" s="18">
        <v>18000</v>
      </c>
    </row>
    <row r="22" spans="1:11" x14ac:dyDescent="0.2">
      <c r="A22" s="14" t="s">
        <v>94</v>
      </c>
      <c r="B22" s="15" t="s">
        <v>56</v>
      </c>
      <c r="C22" s="16" t="s">
        <v>8</v>
      </c>
      <c r="D22" s="15" t="s">
        <v>24</v>
      </c>
      <c r="E22" s="16" t="s">
        <v>21</v>
      </c>
      <c r="F22" s="16">
        <v>2001</v>
      </c>
      <c r="G22" s="16" t="s">
        <v>100</v>
      </c>
      <c r="H22" s="16" t="s">
        <v>44</v>
      </c>
      <c r="I22" s="16" t="s">
        <v>43</v>
      </c>
      <c r="J22" s="17">
        <v>85000</v>
      </c>
      <c r="K22" s="18">
        <v>18000</v>
      </c>
    </row>
    <row r="23" spans="1:11" x14ac:dyDescent="0.2">
      <c r="A23" s="14" t="s">
        <v>93</v>
      </c>
      <c r="B23" s="15" t="s">
        <v>55</v>
      </c>
      <c r="C23" s="16" t="s">
        <v>8</v>
      </c>
      <c r="D23" s="15" t="s">
        <v>24</v>
      </c>
      <c r="E23" s="16" t="s">
        <v>21</v>
      </c>
      <c r="F23" s="16">
        <v>2001</v>
      </c>
      <c r="G23" s="16" t="s">
        <v>102</v>
      </c>
      <c r="H23" s="16" t="s">
        <v>44</v>
      </c>
      <c r="I23" s="16" t="s">
        <v>43</v>
      </c>
      <c r="J23" s="17">
        <v>85000</v>
      </c>
      <c r="K23" s="18">
        <v>18000</v>
      </c>
    </row>
    <row r="24" spans="1:11" x14ac:dyDescent="0.2">
      <c r="A24" s="14" t="s">
        <v>95</v>
      </c>
      <c r="B24" s="15" t="s">
        <v>10</v>
      </c>
      <c r="C24" s="16" t="s">
        <v>4</v>
      </c>
      <c r="D24" s="15" t="s">
        <v>23</v>
      </c>
      <c r="E24" s="16" t="s">
        <v>5</v>
      </c>
      <c r="F24" s="16">
        <v>2000</v>
      </c>
      <c r="G24" s="16" t="s">
        <v>102</v>
      </c>
      <c r="H24" s="16" t="s">
        <v>43</v>
      </c>
      <c r="I24" s="16" t="s">
        <v>44</v>
      </c>
      <c r="J24" s="17">
        <v>75000</v>
      </c>
      <c r="K24" s="18">
        <v>8000</v>
      </c>
    </row>
    <row r="25" spans="1:11" x14ac:dyDescent="0.2">
      <c r="A25" s="14" t="s">
        <v>94</v>
      </c>
      <c r="B25" s="15" t="s">
        <v>80</v>
      </c>
      <c r="C25" s="16" t="s">
        <v>4</v>
      </c>
      <c r="D25" s="15" t="s">
        <v>23</v>
      </c>
      <c r="E25" s="16" t="s">
        <v>5</v>
      </c>
      <c r="F25" s="16">
        <v>2000</v>
      </c>
      <c r="G25" s="16" t="s">
        <v>102</v>
      </c>
      <c r="H25" s="16" t="s">
        <v>43</v>
      </c>
      <c r="I25" s="16" t="s">
        <v>44</v>
      </c>
      <c r="J25" s="17">
        <v>75000</v>
      </c>
      <c r="K25" s="18">
        <v>8000</v>
      </c>
    </row>
    <row r="26" spans="1:11" x14ac:dyDescent="0.2">
      <c r="A26" s="14" t="s">
        <v>93</v>
      </c>
      <c r="B26" s="15" t="s">
        <v>63</v>
      </c>
      <c r="C26" s="16" t="s">
        <v>4</v>
      </c>
      <c r="D26" s="15" t="s">
        <v>23</v>
      </c>
      <c r="E26" s="16" t="s">
        <v>5</v>
      </c>
      <c r="F26" s="16">
        <v>2000</v>
      </c>
      <c r="G26" s="16" t="s">
        <v>101</v>
      </c>
      <c r="H26" s="16" t="s">
        <v>43</v>
      </c>
      <c r="I26" s="16" t="s">
        <v>44</v>
      </c>
      <c r="J26" s="17">
        <v>75000</v>
      </c>
      <c r="K26" s="18">
        <v>8000</v>
      </c>
    </row>
    <row r="27" spans="1:11" x14ac:dyDescent="0.2">
      <c r="A27" s="14" t="s">
        <v>93</v>
      </c>
      <c r="B27" s="15" t="s">
        <v>65</v>
      </c>
      <c r="C27" s="16" t="s">
        <v>4</v>
      </c>
      <c r="D27" s="15" t="s">
        <v>23</v>
      </c>
      <c r="E27" s="16" t="s">
        <v>5</v>
      </c>
      <c r="F27" s="16">
        <v>2000</v>
      </c>
      <c r="G27" s="16" t="s">
        <v>102</v>
      </c>
      <c r="H27" s="16" t="s">
        <v>43</v>
      </c>
      <c r="I27" s="16" t="s">
        <v>44</v>
      </c>
      <c r="J27" s="17">
        <v>75000</v>
      </c>
      <c r="K27" s="18">
        <v>8000</v>
      </c>
    </row>
    <row r="28" spans="1:11" x14ac:dyDescent="0.2">
      <c r="A28" s="14" t="s">
        <v>94</v>
      </c>
      <c r="B28" s="15" t="s">
        <v>64</v>
      </c>
      <c r="C28" s="16" t="s">
        <v>4</v>
      </c>
      <c r="D28" s="15" t="s">
        <v>23</v>
      </c>
      <c r="E28" s="16" t="s">
        <v>5</v>
      </c>
      <c r="F28" s="16">
        <v>2000</v>
      </c>
      <c r="G28" s="16" t="s">
        <v>99</v>
      </c>
      <c r="H28" s="16" t="s">
        <v>43</v>
      </c>
      <c r="I28" s="16" t="s">
        <v>44</v>
      </c>
      <c r="J28" s="17">
        <v>75000</v>
      </c>
      <c r="K28" s="18">
        <v>8000</v>
      </c>
    </row>
    <row r="29" spans="1:11" x14ac:dyDescent="0.2">
      <c r="A29" s="14" t="s">
        <v>94</v>
      </c>
      <c r="B29" s="15" t="s">
        <v>83</v>
      </c>
      <c r="C29" s="16" t="s">
        <v>8</v>
      </c>
      <c r="D29" s="15" t="s">
        <v>29</v>
      </c>
      <c r="E29" s="16" t="s">
        <v>28</v>
      </c>
      <c r="F29" s="16">
        <v>2002</v>
      </c>
      <c r="G29" s="16" t="s">
        <v>99</v>
      </c>
      <c r="H29" s="16" t="s">
        <v>43</v>
      </c>
      <c r="I29" s="16" t="s">
        <v>44</v>
      </c>
      <c r="J29" s="17">
        <v>35000</v>
      </c>
      <c r="K29" s="18">
        <v>64000</v>
      </c>
    </row>
    <row r="30" spans="1:11" x14ac:dyDescent="0.2">
      <c r="A30" s="14" t="s">
        <v>94</v>
      </c>
      <c r="B30" s="15" t="s">
        <v>12</v>
      </c>
      <c r="C30" s="16" t="s">
        <v>8</v>
      </c>
      <c r="D30" s="15" t="s">
        <v>29</v>
      </c>
      <c r="E30" s="16" t="s">
        <v>28</v>
      </c>
      <c r="F30" s="16">
        <v>2002</v>
      </c>
      <c r="G30" s="16" t="s">
        <v>99</v>
      </c>
      <c r="H30" s="16" t="s">
        <v>43</v>
      </c>
      <c r="I30" s="16" t="s">
        <v>44</v>
      </c>
      <c r="J30" s="17">
        <v>35000</v>
      </c>
      <c r="K30" s="18">
        <v>64000</v>
      </c>
    </row>
    <row r="31" spans="1:11" x14ac:dyDescent="0.2">
      <c r="A31" s="14" t="s">
        <v>94</v>
      </c>
      <c r="B31" s="15" t="s">
        <v>12</v>
      </c>
      <c r="C31" s="16" t="s">
        <v>8</v>
      </c>
      <c r="D31" s="15" t="s">
        <v>29</v>
      </c>
      <c r="E31" s="16" t="s">
        <v>28</v>
      </c>
      <c r="F31" s="16">
        <v>2002</v>
      </c>
      <c r="G31" s="16" t="s">
        <v>99</v>
      </c>
      <c r="H31" s="16" t="s">
        <v>43</v>
      </c>
      <c r="I31" s="16" t="s">
        <v>44</v>
      </c>
      <c r="J31" s="17">
        <v>35000</v>
      </c>
      <c r="K31" s="18">
        <v>64000</v>
      </c>
    </row>
    <row r="32" spans="1:11" x14ac:dyDescent="0.2">
      <c r="A32" s="14" t="s">
        <v>93</v>
      </c>
      <c r="B32" s="15" t="s">
        <v>12</v>
      </c>
      <c r="C32" s="16" t="s">
        <v>8</v>
      </c>
      <c r="D32" s="15" t="s">
        <v>29</v>
      </c>
      <c r="E32" s="16" t="s">
        <v>28</v>
      </c>
      <c r="F32" s="16">
        <v>2002</v>
      </c>
      <c r="G32" s="16" t="s">
        <v>102</v>
      </c>
      <c r="H32" s="16" t="s">
        <v>43</v>
      </c>
      <c r="I32" s="16" t="s">
        <v>44</v>
      </c>
      <c r="J32" s="17">
        <v>35000</v>
      </c>
      <c r="K32" s="18">
        <v>64000</v>
      </c>
    </row>
    <row r="33" spans="1:11" x14ac:dyDescent="0.2">
      <c r="A33" s="14" t="s">
        <v>95</v>
      </c>
      <c r="B33" s="15" t="s">
        <v>12</v>
      </c>
      <c r="C33" s="16" t="s">
        <v>8</v>
      </c>
      <c r="D33" s="15" t="s">
        <v>29</v>
      </c>
      <c r="E33" s="16" t="s">
        <v>28</v>
      </c>
      <c r="F33" s="16">
        <v>2002</v>
      </c>
      <c r="G33" s="16" t="s">
        <v>99</v>
      </c>
      <c r="H33" s="16" t="s">
        <v>43</v>
      </c>
      <c r="I33" s="16" t="s">
        <v>44</v>
      </c>
      <c r="J33" s="17">
        <v>35000</v>
      </c>
      <c r="K33" s="18">
        <v>64000</v>
      </c>
    </row>
    <row r="34" spans="1:11" x14ac:dyDescent="0.2">
      <c r="A34" s="14" t="s">
        <v>94</v>
      </c>
      <c r="B34" s="15" t="s">
        <v>85</v>
      </c>
      <c r="C34" s="16" t="s">
        <v>8</v>
      </c>
      <c r="D34" s="15" t="s">
        <v>32</v>
      </c>
      <c r="E34" s="16" t="s">
        <v>33</v>
      </c>
      <c r="F34" s="16">
        <v>2003</v>
      </c>
      <c r="G34" s="16" t="s">
        <v>101</v>
      </c>
      <c r="H34" s="16" t="s">
        <v>43</v>
      </c>
      <c r="I34" s="16" t="s">
        <v>44</v>
      </c>
      <c r="J34" s="17">
        <v>57000</v>
      </c>
      <c r="K34" s="18">
        <v>25000</v>
      </c>
    </row>
    <row r="35" spans="1:11" x14ac:dyDescent="0.2">
      <c r="A35" s="14" t="s">
        <v>94</v>
      </c>
      <c r="B35" s="15" t="s">
        <v>13</v>
      </c>
      <c r="C35" s="16" t="s">
        <v>8</v>
      </c>
      <c r="D35" s="15" t="s">
        <v>32</v>
      </c>
      <c r="E35" s="16" t="s">
        <v>33</v>
      </c>
      <c r="F35" s="16">
        <v>2003</v>
      </c>
      <c r="G35" s="16" t="s">
        <v>101</v>
      </c>
      <c r="H35" s="16" t="s">
        <v>43</v>
      </c>
      <c r="I35" s="16" t="s">
        <v>44</v>
      </c>
      <c r="J35" s="17">
        <v>57000</v>
      </c>
      <c r="K35" s="18">
        <v>25000</v>
      </c>
    </row>
    <row r="36" spans="1:11" x14ac:dyDescent="0.2">
      <c r="A36" s="14" t="s">
        <v>93</v>
      </c>
      <c r="B36" s="15" t="s">
        <v>13</v>
      </c>
      <c r="C36" s="16" t="s">
        <v>8</v>
      </c>
      <c r="D36" s="15" t="s">
        <v>32</v>
      </c>
      <c r="E36" s="16" t="s">
        <v>33</v>
      </c>
      <c r="F36" s="16">
        <v>2003</v>
      </c>
      <c r="G36" s="16" t="s">
        <v>98</v>
      </c>
      <c r="H36" s="16" t="s">
        <v>43</v>
      </c>
      <c r="I36" s="16" t="s">
        <v>44</v>
      </c>
      <c r="J36" s="17">
        <v>57000</v>
      </c>
      <c r="K36" s="18">
        <v>25000</v>
      </c>
    </row>
    <row r="37" spans="1:11" x14ac:dyDescent="0.2">
      <c r="A37" s="14" t="s">
        <v>95</v>
      </c>
      <c r="B37" s="15" t="s">
        <v>13</v>
      </c>
      <c r="C37" s="16" t="s">
        <v>8</v>
      </c>
      <c r="D37" s="15" t="s">
        <v>32</v>
      </c>
      <c r="E37" s="16" t="s">
        <v>33</v>
      </c>
      <c r="F37" s="16">
        <v>2003</v>
      </c>
      <c r="G37" s="16" t="s">
        <v>101</v>
      </c>
      <c r="H37" s="16" t="s">
        <v>43</v>
      </c>
      <c r="I37" s="16" t="s">
        <v>44</v>
      </c>
      <c r="J37" s="17">
        <v>57000</v>
      </c>
      <c r="K37" s="18">
        <v>25000</v>
      </c>
    </row>
    <row r="38" spans="1:11" x14ac:dyDescent="0.2">
      <c r="A38" s="14" t="s">
        <v>95</v>
      </c>
      <c r="B38" s="15" t="s">
        <v>13</v>
      </c>
      <c r="C38" s="16" t="s">
        <v>8</v>
      </c>
      <c r="D38" s="15" t="s">
        <v>32</v>
      </c>
      <c r="E38" s="16" t="s">
        <v>33</v>
      </c>
      <c r="F38" s="16">
        <v>2003</v>
      </c>
      <c r="G38" s="16" t="s">
        <v>101</v>
      </c>
      <c r="H38" s="16" t="s">
        <v>43</v>
      </c>
      <c r="I38" s="16" t="s">
        <v>44</v>
      </c>
      <c r="J38" s="17">
        <v>57000</v>
      </c>
      <c r="K38" s="18">
        <v>25000</v>
      </c>
    </row>
    <row r="39" spans="1:11" x14ac:dyDescent="0.2">
      <c r="A39" s="14" t="s">
        <v>93</v>
      </c>
      <c r="B39" s="15" t="s">
        <v>67</v>
      </c>
      <c r="C39" s="16" t="s">
        <v>8</v>
      </c>
      <c r="D39" s="15" t="s">
        <v>27</v>
      </c>
      <c r="E39" s="16" t="s">
        <v>28</v>
      </c>
      <c r="F39" s="16">
        <v>2003</v>
      </c>
      <c r="G39" s="16" t="s">
        <v>101</v>
      </c>
      <c r="H39" s="16" t="s">
        <v>44</v>
      </c>
      <c r="I39" s="16" t="s">
        <v>43</v>
      </c>
      <c r="J39" s="17">
        <v>52000</v>
      </c>
      <c r="K39" s="18">
        <v>52000</v>
      </c>
    </row>
    <row r="40" spans="1:11" x14ac:dyDescent="0.2">
      <c r="A40" s="14" t="s">
        <v>94</v>
      </c>
      <c r="B40" s="15" t="s">
        <v>66</v>
      </c>
      <c r="C40" s="16" t="s">
        <v>8</v>
      </c>
      <c r="D40" s="15" t="s">
        <v>27</v>
      </c>
      <c r="E40" s="16" t="s">
        <v>28</v>
      </c>
      <c r="F40" s="16">
        <v>2003</v>
      </c>
      <c r="G40" s="16" t="s">
        <v>98</v>
      </c>
      <c r="H40" s="16" t="s">
        <v>44</v>
      </c>
      <c r="I40" s="16" t="s">
        <v>43</v>
      </c>
      <c r="J40" s="17">
        <v>52000</v>
      </c>
      <c r="K40" s="18">
        <v>52000</v>
      </c>
    </row>
    <row r="41" spans="1:11" x14ac:dyDescent="0.2">
      <c r="A41" s="14" t="s">
        <v>94</v>
      </c>
      <c r="B41" s="15" t="s">
        <v>68</v>
      </c>
      <c r="C41" s="16" t="s">
        <v>8</v>
      </c>
      <c r="D41" s="15" t="s">
        <v>27</v>
      </c>
      <c r="E41" s="16" t="s">
        <v>28</v>
      </c>
      <c r="F41" s="16">
        <v>2003</v>
      </c>
      <c r="G41" s="16" t="s">
        <v>98</v>
      </c>
      <c r="H41" s="16" t="s">
        <v>44</v>
      </c>
      <c r="I41" s="16" t="s">
        <v>43</v>
      </c>
      <c r="J41" s="17">
        <v>52000</v>
      </c>
      <c r="K41" s="18">
        <v>52000</v>
      </c>
    </row>
    <row r="42" spans="1:11" x14ac:dyDescent="0.2">
      <c r="A42" s="14" t="s">
        <v>95</v>
      </c>
      <c r="B42" s="15" t="s">
        <v>69</v>
      </c>
      <c r="C42" s="16" t="s">
        <v>8</v>
      </c>
      <c r="D42" s="15" t="s">
        <v>27</v>
      </c>
      <c r="E42" s="16" t="s">
        <v>28</v>
      </c>
      <c r="F42" s="16">
        <v>2003</v>
      </c>
      <c r="G42" s="16" t="s">
        <v>98</v>
      </c>
      <c r="H42" s="16" t="s">
        <v>44</v>
      </c>
      <c r="I42" s="16" t="s">
        <v>43</v>
      </c>
      <c r="J42" s="17">
        <v>52000</v>
      </c>
      <c r="K42" s="18">
        <v>52000</v>
      </c>
    </row>
    <row r="43" spans="1:11" x14ac:dyDescent="0.2">
      <c r="A43" s="14" t="s">
        <v>94</v>
      </c>
      <c r="B43" s="15" t="s">
        <v>82</v>
      </c>
      <c r="C43" s="16" t="s">
        <v>8</v>
      </c>
      <c r="D43" s="15" t="s">
        <v>27</v>
      </c>
      <c r="E43" s="16" t="s">
        <v>28</v>
      </c>
      <c r="F43" s="16">
        <v>2003</v>
      </c>
      <c r="G43" s="16" t="s">
        <v>98</v>
      </c>
      <c r="H43" s="16" t="s">
        <v>44</v>
      </c>
      <c r="I43" s="16" t="s">
        <v>43</v>
      </c>
      <c r="J43" s="17">
        <v>52000</v>
      </c>
      <c r="K43" s="18">
        <v>52000</v>
      </c>
    </row>
    <row r="44" spans="1:11" x14ac:dyDescent="0.2">
      <c r="A44" s="14" t="s">
        <v>95</v>
      </c>
      <c r="B44" s="15" t="s">
        <v>70</v>
      </c>
      <c r="C44" s="16" t="s">
        <v>6</v>
      </c>
      <c r="D44" s="15" t="s">
        <v>37</v>
      </c>
      <c r="E44" s="16" t="s">
        <v>28</v>
      </c>
      <c r="F44" s="16">
        <v>2000</v>
      </c>
      <c r="G44" s="16" t="s">
        <v>98</v>
      </c>
      <c r="H44" s="16" t="s">
        <v>44</v>
      </c>
      <c r="I44" s="16" t="s">
        <v>43</v>
      </c>
      <c r="J44" s="17">
        <v>82000</v>
      </c>
      <c r="K44" s="18">
        <v>95000</v>
      </c>
    </row>
    <row r="45" spans="1:11" x14ac:dyDescent="0.2">
      <c r="A45" s="14" t="s">
        <v>94</v>
      </c>
      <c r="B45" s="15" t="s">
        <v>76</v>
      </c>
      <c r="C45" s="16" t="s">
        <v>6</v>
      </c>
      <c r="D45" s="15" t="s">
        <v>30</v>
      </c>
      <c r="E45" s="16" t="s">
        <v>31</v>
      </c>
      <c r="F45" s="16">
        <v>2001</v>
      </c>
      <c r="G45" s="16" t="s">
        <v>100</v>
      </c>
      <c r="H45" s="16" t="s">
        <v>44</v>
      </c>
      <c r="I45" s="16" t="s">
        <v>43</v>
      </c>
      <c r="J45" s="17">
        <v>78000</v>
      </c>
      <c r="K45" s="18">
        <v>68000</v>
      </c>
    </row>
    <row r="46" spans="1:11" x14ac:dyDescent="0.2">
      <c r="A46" s="14" t="s">
        <v>93</v>
      </c>
      <c r="B46" s="15" t="s">
        <v>9</v>
      </c>
      <c r="C46" s="16" t="s">
        <v>6</v>
      </c>
      <c r="D46" s="15" t="s">
        <v>18</v>
      </c>
      <c r="E46" s="16" t="s">
        <v>5</v>
      </c>
      <c r="F46" s="16">
        <v>1998</v>
      </c>
      <c r="G46" s="16" t="s">
        <v>97</v>
      </c>
      <c r="H46" s="16" t="s">
        <v>43</v>
      </c>
      <c r="I46" s="16" t="s">
        <v>44</v>
      </c>
      <c r="J46" s="17">
        <v>150000</v>
      </c>
      <c r="K46" s="18">
        <v>12000</v>
      </c>
    </row>
    <row r="47" spans="1:11" x14ac:dyDescent="0.2">
      <c r="A47" s="14" t="s">
        <v>95</v>
      </c>
      <c r="B47" s="15" t="s">
        <v>14</v>
      </c>
      <c r="C47" s="16" t="s">
        <v>8</v>
      </c>
      <c r="D47" s="15" t="s">
        <v>34</v>
      </c>
      <c r="E47" s="16" t="s">
        <v>35</v>
      </c>
      <c r="F47" s="16">
        <v>2003</v>
      </c>
      <c r="G47" s="16" t="s">
        <v>102</v>
      </c>
      <c r="H47" s="16" t="s">
        <v>44</v>
      </c>
      <c r="I47" s="16" t="s">
        <v>43</v>
      </c>
      <c r="J47" s="17">
        <v>55000</v>
      </c>
      <c r="K47" s="18">
        <v>27000</v>
      </c>
    </row>
    <row r="48" spans="1:11" x14ac:dyDescent="0.2">
      <c r="A48" s="14" t="s">
        <v>95</v>
      </c>
      <c r="B48" s="15" t="s">
        <v>74</v>
      </c>
      <c r="C48" s="16" t="s">
        <v>6</v>
      </c>
      <c r="D48" s="15" t="s">
        <v>30</v>
      </c>
      <c r="E48" s="16" t="s">
        <v>31</v>
      </c>
      <c r="F48" s="16">
        <v>2001</v>
      </c>
      <c r="G48" s="16" t="s">
        <v>100</v>
      </c>
      <c r="H48" s="16" t="s">
        <v>44</v>
      </c>
      <c r="I48" s="16" t="s">
        <v>43</v>
      </c>
      <c r="J48" s="17">
        <v>78000</v>
      </c>
      <c r="K48" s="18">
        <v>62000</v>
      </c>
    </row>
    <row r="49" spans="1:11" x14ac:dyDescent="0.2">
      <c r="A49" s="14" t="s">
        <v>93</v>
      </c>
      <c r="B49" s="15" t="s">
        <v>71</v>
      </c>
      <c r="C49" s="16" t="s">
        <v>4</v>
      </c>
      <c r="D49" s="15" t="s">
        <v>22</v>
      </c>
      <c r="E49" s="16" t="s">
        <v>21</v>
      </c>
      <c r="F49" s="16">
        <v>1997</v>
      </c>
      <c r="G49" s="16" t="s">
        <v>100</v>
      </c>
      <c r="H49" s="16" t="s">
        <v>44</v>
      </c>
      <c r="I49" s="16" t="s">
        <v>43</v>
      </c>
      <c r="J49" s="17">
        <v>120000</v>
      </c>
      <c r="K49" s="18">
        <v>9000</v>
      </c>
    </row>
    <row r="50" spans="1:11" x14ac:dyDescent="0.2">
      <c r="A50" s="14" t="s">
        <v>94</v>
      </c>
      <c r="B50" s="15" t="s">
        <v>77</v>
      </c>
      <c r="C50" s="16" t="s">
        <v>4</v>
      </c>
      <c r="D50" s="15" t="s">
        <v>19</v>
      </c>
      <c r="E50" s="16" t="s">
        <v>5</v>
      </c>
      <c r="F50" s="16">
        <v>2000</v>
      </c>
      <c r="G50" s="16" t="s">
        <v>99</v>
      </c>
      <c r="H50" s="16" t="s">
        <v>44</v>
      </c>
      <c r="I50" s="16" t="s">
        <v>43</v>
      </c>
      <c r="J50" s="17">
        <v>72000</v>
      </c>
      <c r="K50" s="18">
        <v>15000</v>
      </c>
    </row>
    <row r="51" spans="1:11" x14ac:dyDescent="0.2">
      <c r="A51" s="14" t="s">
        <v>94</v>
      </c>
      <c r="B51" s="15" t="s">
        <v>72</v>
      </c>
      <c r="C51" s="16" t="s">
        <v>4</v>
      </c>
      <c r="D51" s="15" t="s">
        <v>22</v>
      </c>
      <c r="E51" s="16" t="s">
        <v>21</v>
      </c>
      <c r="F51" s="16">
        <v>1997</v>
      </c>
      <c r="G51" s="16" t="s">
        <v>98</v>
      </c>
      <c r="H51" s="16" t="s">
        <v>44</v>
      </c>
      <c r="I51" s="16" t="s">
        <v>43</v>
      </c>
      <c r="J51" s="17">
        <v>120000</v>
      </c>
      <c r="K51" s="18">
        <v>9000</v>
      </c>
    </row>
    <row r="52" spans="1:11" x14ac:dyDescent="0.2">
      <c r="A52" s="14" t="s">
        <v>94</v>
      </c>
      <c r="B52" s="15" t="s">
        <v>17</v>
      </c>
      <c r="C52" s="16" t="s">
        <v>8</v>
      </c>
      <c r="D52" s="15" t="s">
        <v>38</v>
      </c>
      <c r="E52" s="16" t="s">
        <v>39</v>
      </c>
      <c r="F52" s="16">
        <v>2002</v>
      </c>
      <c r="G52" s="16" t="s">
        <v>102</v>
      </c>
      <c r="H52" s="16" t="s">
        <v>43</v>
      </c>
      <c r="I52" s="16" t="s">
        <v>44</v>
      </c>
      <c r="J52" s="17">
        <v>36000</v>
      </c>
      <c r="K52" s="18">
        <v>64000</v>
      </c>
    </row>
    <row r="53" spans="1:11" x14ac:dyDescent="0.2">
      <c r="A53" s="14" t="s">
        <v>93</v>
      </c>
      <c r="B53" s="15" t="s">
        <v>17</v>
      </c>
      <c r="C53" s="16" t="s">
        <v>8</v>
      </c>
      <c r="D53" s="15" t="s">
        <v>38</v>
      </c>
      <c r="E53" s="16" t="s">
        <v>39</v>
      </c>
      <c r="F53" s="16">
        <v>2002</v>
      </c>
      <c r="G53" s="16" t="s">
        <v>99</v>
      </c>
      <c r="H53" s="16" t="s">
        <v>43</v>
      </c>
      <c r="I53" s="16" t="s">
        <v>44</v>
      </c>
      <c r="J53" s="17">
        <v>36000</v>
      </c>
      <c r="K53" s="18">
        <v>64000</v>
      </c>
    </row>
    <row r="54" spans="1:11" x14ac:dyDescent="0.2">
      <c r="A54" s="14" t="s">
        <v>95</v>
      </c>
      <c r="B54" s="15" t="s">
        <v>17</v>
      </c>
      <c r="C54" s="16" t="s">
        <v>8</v>
      </c>
      <c r="D54" s="15" t="s">
        <v>38</v>
      </c>
      <c r="E54" s="16" t="s">
        <v>39</v>
      </c>
      <c r="F54" s="16">
        <v>2002</v>
      </c>
      <c r="G54" s="16" t="s">
        <v>99</v>
      </c>
      <c r="H54" s="16" t="s">
        <v>43</v>
      </c>
      <c r="I54" s="16" t="s">
        <v>44</v>
      </c>
      <c r="J54" s="17">
        <v>36000</v>
      </c>
      <c r="K54" s="18">
        <v>64000</v>
      </c>
    </row>
    <row r="55" spans="1:11" x14ac:dyDescent="0.2">
      <c r="A55" s="14" t="s">
        <v>95</v>
      </c>
      <c r="B55" s="15" t="s">
        <v>17</v>
      </c>
      <c r="C55" s="16" t="s">
        <v>8</v>
      </c>
      <c r="D55" s="15" t="s">
        <v>38</v>
      </c>
      <c r="E55" s="16" t="s">
        <v>39</v>
      </c>
      <c r="F55" s="16">
        <v>2002</v>
      </c>
      <c r="G55" s="16" t="s">
        <v>102</v>
      </c>
      <c r="H55" s="16" t="s">
        <v>43</v>
      </c>
      <c r="I55" s="16" t="s">
        <v>44</v>
      </c>
      <c r="J55" s="17">
        <v>36000</v>
      </c>
      <c r="K55" s="18">
        <v>64000</v>
      </c>
    </row>
    <row r="56" spans="1:11" x14ac:dyDescent="0.2">
      <c r="A56" s="14" t="s">
        <v>94</v>
      </c>
      <c r="B56" s="15" t="s">
        <v>86</v>
      </c>
      <c r="C56" s="16" t="s">
        <v>8</v>
      </c>
      <c r="D56" s="15" t="s">
        <v>38</v>
      </c>
      <c r="E56" s="16" t="s">
        <v>39</v>
      </c>
      <c r="F56" s="16">
        <v>2002</v>
      </c>
      <c r="G56" s="16" t="s">
        <v>102</v>
      </c>
      <c r="H56" s="16" t="s">
        <v>43</v>
      </c>
      <c r="I56" s="16" t="s">
        <v>44</v>
      </c>
      <c r="J56" s="17">
        <v>36000</v>
      </c>
      <c r="K56" s="18">
        <v>64000</v>
      </c>
    </row>
    <row r="57" spans="1:11" x14ac:dyDescent="0.2">
      <c r="A57" s="14" t="s">
        <v>95</v>
      </c>
      <c r="B57" s="15" t="s">
        <v>73</v>
      </c>
      <c r="C57" s="16" t="s">
        <v>4</v>
      </c>
      <c r="D57" s="15" t="s">
        <v>22</v>
      </c>
      <c r="E57" s="16" t="s">
        <v>21</v>
      </c>
      <c r="F57" s="16">
        <v>1997</v>
      </c>
      <c r="G57" s="16" t="s">
        <v>101</v>
      </c>
      <c r="H57" s="16" t="s">
        <v>44</v>
      </c>
      <c r="I57" s="16" t="s">
        <v>43</v>
      </c>
      <c r="J57" s="17">
        <v>120000</v>
      </c>
      <c r="K57" s="18">
        <v>9000</v>
      </c>
    </row>
    <row r="58" spans="1:11" x14ac:dyDescent="0.2">
      <c r="A58" s="14" t="s">
        <v>94</v>
      </c>
      <c r="B58" s="15" t="s">
        <v>79</v>
      </c>
      <c r="C58" s="16" t="s">
        <v>4</v>
      </c>
      <c r="D58" s="15" t="s">
        <v>22</v>
      </c>
      <c r="E58" s="16" t="s">
        <v>21</v>
      </c>
      <c r="F58" s="16">
        <v>1997</v>
      </c>
      <c r="G58" s="16" t="s">
        <v>101</v>
      </c>
      <c r="H58" s="16" t="s">
        <v>44</v>
      </c>
      <c r="I58" s="16" t="s">
        <v>43</v>
      </c>
      <c r="J58" s="17">
        <v>120000</v>
      </c>
      <c r="K58" s="18">
        <v>9000</v>
      </c>
    </row>
    <row r="59" spans="1:11" x14ac:dyDescent="0.2">
      <c r="A59" s="14" t="s">
        <v>95</v>
      </c>
      <c r="B59" s="15" t="s">
        <v>15</v>
      </c>
      <c r="C59" s="16" t="s">
        <v>6</v>
      </c>
      <c r="D59" s="15" t="s">
        <v>30</v>
      </c>
      <c r="E59" s="16" t="s">
        <v>31</v>
      </c>
      <c r="F59" s="16">
        <v>2001</v>
      </c>
      <c r="G59" s="16" t="s">
        <v>100</v>
      </c>
      <c r="H59" s="16" t="s">
        <v>44</v>
      </c>
      <c r="I59" s="16" t="s">
        <v>43</v>
      </c>
      <c r="J59" s="17">
        <v>78000</v>
      </c>
      <c r="K59" s="18">
        <v>70000</v>
      </c>
    </row>
    <row r="60" spans="1:11" x14ac:dyDescent="0.2">
      <c r="A60" s="14" t="s">
        <v>94</v>
      </c>
      <c r="B60" s="15" t="s">
        <v>84</v>
      </c>
      <c r="C60" s="16" t="s">
        <v>6</v>
      </c>
      <c r="D60" s="15" t="s">
        <v>30</v>
      </c>
      <c r="E60" s="16" t="s">
        <v>31</v>
      </c>
      <c r="F60" s="16">
        <v>2001</v>
      </c>
      <c r="G60" s="16" t="s">
        <v>100</v>
      </c>
      <c r="H60" s="16" t="s">
        <v>44</v>
      </c>
      <c r="I60" s="16" t="s">
        <v>43</v>
      </c>
      <c r="J60" s="17">
        <v>78000</v>
      </c>
      <c r="K60" s="18">
        <v>60000</v>
      </c>
    </row>
    <row r="61" spans="1:11" x14ac:dyDescent="0.2">
      <c r="A61" s="14" t="s">
        <v>93</v>
      </c>
      <c r="B61" s="15" t="s">
        <v>11</v>
      </c>
      <c r="C61" s="16" t="s">
        <v>6</v>
      </c>
      <c r="D61" s="15" t="s">
        <v>25</v>
      </c>
      <c r="E61" s="16" t="s">
        <v>26</v>
      </c>
      <c r="F61" s="16">
        <v>2003</v>
      </c>
      <c r="G61" s="16" t="s">
        <v>97</v>
      </c>
      <c r="H61" s="16" t="s">
        <v>43</v>
      </c>
      <c r="I61" s="16" t="s">
        <v>44</v>
      </c>
      <c r="J61" s="17">
        <v>50000</v>
      </c>
      <c r="K61" s="18">
        <v>22000</v>
      </c>
    </row>
    <row r="62" spans="1:11" x14ac:dyDescent="0.2">
      <c r="A62" s="14" t="s">
        <v>93</v>
      </c>
      <c r="B62" s="15" t="s">
        <v>75</v>
      </c>
      <c r="C62" s="16" t="s">
        <v>6</v>
      </c>
      <c r="D62" s="15" t="s">
        <v>30</v>
      </c>
      <c r="E62" s="16" t="s">
        <v>31</v>
      </c>
      <c r="F62" s="16">
        <v>2001</v>
      </c>
      <c r="G62" s="16" t="s">
        <v>97</v>
      </c>
      <c r="H62" s="16" t="s">
        <v>44</v>
      </c>
      <c r="I62" s="16" t="s">
        <v>43</v>
      </c>
      <c r="J62" s="17">
        <v>78000</v>
      </c>
      <c r="K62" s="18">
        <v>66000</v>
      </c>
    </row>
    <row r="63" spans="1:11" x14ac:dyDescent="0.2">
      <c r="A63" s="14" t="s">
        <v>95</v>
      </c>
      <c r="B63" s="15" t="s">
        <v>16</v>
      </c>
      <c r="C63" s="16" t="s">
        <v>6</v>
      </c>
      <c r="D63" s="15" t="s">
        <v>36</v>
      </c>
      <c r="E63" s="16" t="s">
        <v>7</v>
      </c>
      <c r="F63" s="16">
        <v>2002</v>
      </c>
      <c r="G63" s="16" t="s">
        <v>97</v>
      </c>
      <c r="H63" s="16" t="s">
        <v>43</v>
      </c>
      <c r="I63" s="16" t="s">
        <v>44</v>
      </c>
      <c r="J63" s="17">
        <v>42000</v>
      </c>
      <c r="K63" s="18">
        <v>64000</v>
      </c>
    </row>
    <row r="64" spans="1:11" x14ac:dyDescent="0.2">
      <c r="B64" s="2"/>
      <c r="C64" s="1"/>
      <c r="D64" s="2"/>
      <c r="E64" s="1"/>
      <c r="F64" s="1"/>
      <c r="G64" s="1"/>
      <c r="H64" s="1"/>
      <c r="I64" s="1"/>
      <c r="K64" s="3"/>
    </row>
  </sheetData>
  <mergeCells count="1">
    <mergeCell ref="A1:K1"/>
  </mergeCells>
  <phoneticPr fontId="0" type="noConversion"/>
  <printOptions horizontalCentered="1"/>
  <pageMargins left="0.78740157480314965" right="0.78740157480314965" top="0.98425196850393704" bottom="0.98425196850393704" header="0.51181102362204722" footer="0.51181102362204722"/>
  <pageSetup paperSize="9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6"/>
  <sheetViews>
    <sheetView showGridLines="0" zoomScale="80" zoomScaleNormal="80" workbookViewId="0">
      <selection activeCell="L14" sqref="L14"/>
    </sheetView>
  </sheetViews>
  <sheetFormatPr defaultRowHeight="12.75" x14ac:dyDescent="0.2"/>
  <cols>
    <col min="1" max="1" width="13.28515625" customWidth="1"/>
    <col min="2" max="2" width="20.140625" customWidth="1"/>
    <col min="3" max="3" width="33" customWidth="1"/>
    <col min="4" max="4" width="15.140625" bestFit="1" customWidth="1"/>
    <col min="5" max="5" width="16.7109375" bestFit="1" customWidth="1"/>
    <col min="6" max="6" width="6.140625" customWidth="1"/>
    <col min="7" max="7" width="14" customWidth="1"/>
    <col min="8" max="8" width="23.28515625" customWidth="1"/>
  </cols>
  <sheetData>
    <row r="1" spans="1:12" ht="15" x14ac:dyDescent="0.2">
      <c r="A1" s="20" t="s">
        <v>103</v>
      </c>
      <c r="B1" s="20"/>
      <c r="C1" s="7"/>
      <c r="D1" s="20" t="s">
        <v>104</v>
      </c>
      <c r="E1" s="20"/>
      <c r="F1" s="7"/>
      <c r="G1" s="20" t="s">
        <v>105</v>
      </c>
      <c r="H1" s="20"/>
      <c r="I1" s="6"/>
    </row>
    <row r="2" spans="1:12" ht="15" x14ac:dyDescent="0.2">
      <c r="A2" s="8" t="s">
        <v>0</v>
      </c>
      <c r="B2" s="8" t="s">
        <v>106</v>
      </c>
      <c r="C2" s="7"/>
      <c r="D2" s="8" t="s">
        <v>107</v>
      </c>
      <c r="E2" s="8" t="s">
        <v>106</v>
      </c>
      <c r="F2" s="7"/>
      <c r="G2" s="8" t="s">
        <v>108</v>
      </c>
      <c r="H2" s="8" t="s">
        <v>106</v>
      </c>
      <c r="I2" s="6"/>
    </row>
    <row r="3" spans="1:12" ht="18" x14ac:dyDescent="0.25">
      <c r="A3" s="9" t="s">
        <v>4</v>
      </c>
      <c r="B3" s="10">
        <f>COUNTIF(estado,A3)</f>
        <v>17</v>
      </c>
      <c r="C3" s="7"/>
      <c r="D3" s="9" t="s">
        <v>19</v>
      </c>
      <c r="E3" s="10">
        <f>COUNTIF(automovel,D3)</f>
        <v>4</v>
      </c>
      <c r="F3" s="7"/>
      <c r="G3" s="9" t="s">
        <v>5</v>
      </c>
      <c r="H3" s="10">
        <f>COUNTIF(fabricante,G3)</f>
        <v>10</v>
      </c>
      <c r="I3" s="6"/>
    </row>
    <row r="4" spans="1:12" ht="18" x14ac:dyDescent="0.25">
      <c r="A4" s="9" t="s">
        <v>8</v>
      </c>
      <c r="B4" s="10">
        <f>COUNTIF(estado,A4)</f>
        <v>35</v>
      </c>
      <c r="C4" s="7"/>
      <c r="D4" s="9" t="s">
        <v>27</v>
      </c>
      <c r="E4" s="10">
        <f>COUNTIF(automovel,D4)</f>
        <v>10</v>
      </c>
      <c r="F4" s="7"/>
      <c r="G4" s="9" t="s">
        <v>28</v>
      </c>
      <c r="H4" s="10">
        <f>COUNTIF(fabricante,G4)</f>
        <v>16</v>
      </c>
      <c r="I4" s="6"/>
    </row>
    <row r="5" spans="1:12" ht="18" x14ac:dyDescent="0.25">
      <c r="A5" s="9" t="s">
        <v>6</v>
      </c>
      <c r="B5" s="10">
        <f>COUNTIF(estado,A5)</f>
        <v>9</v>
      </c>
      <c r="C5" s="7"/>
      <c r="D5" s="9" t="s">
        <v>29</v>
      </c>
      <c r="E5" s="10">
        <f>COUNTIF(automovel,D5)</f>
        <v>5</v>
      </c>
      <c r="F5" s="7"/>
      <c r="G5" s="9" t="s">
        <v>26</v>
      </c>
      <c r="H5" s="10">
        <f>COUNTIF(fabricante,G5)</f>
        <v>5</v>
      </c>
      <c r="I5" s="6"/>
    </row>
    <row r="6" spans="1:12" ht="18" x14ac:dyDescent="0.25">
      <c r="A6" s="7"/>
      <c r="B6" s="23" t="str">
        <f ca="1">_xlfn.FORMULATEXT(B3)</f>
        <v>=CONT.SE(estado;A3)</v>
      </c>
      <c r="C6" s="7"/>
      <c r="D6" s="9" t="s">
        <v>40</v>
      </c>
      <c r="E6" s="10">
        <f>COUNTIF(automovel,D6)</f>
        <v>4</v>
      </c>
      <c r="F6" s="7"/>
      <c r="G6" s="9" t="s">
        <v>21</v>
      </c>
      <c r="H6" s="10">
        <f>COUNTIF(fabricante,G6)</f>
        <v>14</v>
      </c>
      <c r="I6" s="6"/>
    </row>
    <row r="7" spans="1:12" ht="18" x14ac:dyDescent="0.25">
      <c r="A7" s="7"/>
      <c r="B7" s="7"/>
      <c r="C7" s="7"/>
      <c r="D7" s="9" t="s">
        <v>20</v>
      </c>
      <c r="E7" s="10">
        <f>COUNTIF(automovel,D7)</f>
        <v>4</v>
      </c>
      <c r="F7" s="7"/>
      <c r="G7" s="9" t="s">
        <v>31</v>
      </c>
      <c r="H7" s="10">
        <f>COUNTIF(fabricante,G7)</f>
        <v>5</v>
      </c>
      <c r="I7" s="6"/>
    </row>
    <row r="8" spans="1:12" ht="18" x14ac:dyDescent="0.25">
      <c r="A8" s="7"/>
      <c r="B8" s="7"/>
      <c r="C8" s="7"/>
      <c r="D8" s="9" t="s">
        <v>22</v>
      </c>
      <c r="E8" s="10">
        <f>COUNTIF(automovel,D8)</f>
        <v>4</v>
      </c>
      <c r="F8" s="7"/>
      <c r="G8" s="9" t="s">
        <v>33</v>
      </c>
      <c r="H8" s="10">
        <f>COUNTIF(fabricante,G8)</f>
        <v>5</v>
      </c>
      <c r="I8" s="6"/>
    </row>
    <row r="9" spans="1:12" ht="18" x14ac:dyDescent="0.25">
      <c r="A9" s="7"/>
      <c r="B9" s="7"/>
      <c r="C9" s="7"/>
      <c r="D9" s="9" t="s">
        <v>23</v>
      </c>
      <c r="E9" s="10">
        <f>COUNTIF(automovel,D9)</f>
        <v>5</v>
      </c>
      <c r="F9" s="7"/>
      <c r="G9" s="9" t="s">
        <v>35</v>
      </c>
      <c r="H9" s="10">
        <f>COUNTIF(fabricante,G9)</f>
        <v>1</v>
      </c>
      <c r="I9" s="6"/>
    </row>
    <row r="10" spans="1:12" ht="18" x14ac:dyDescent="0.25">
      <c r="A10" s="7"/>
      <c r="B10" s="7"/>
      <c r="C10" s="7"/>
      <c r="D10" s="9" t="s">
        <v>24</v>
      </c>
      <c r="E10" s="10">
        <f>COUNTIF(automovel,D10)</f>
        <v>5</v>
      </c>
      <c r="F10" s="7"/>
      <c r="G10" s="7"/>
      <c r="H10" s="23" t="str">
        <f ca="1">_xlfn.FORMULATEXT(H3)</f>
        <v>=CONT.SE(fabricante;G3)</v>
      </c>
    </row>
    <row r="11" spans="1:12" ht="18" x14ac:dyDescent="0.25">
      <c r="A11" s="7"/>
      <c r="B11" s="7"/>
      <c r="C11" s="7"/>
      <c r="D11" s="9" t="s">
        <v>30</v>
      </c>
      <c r="E11" s="10">
        <f>COUNTIF(automovel,D11)</f>
        <v>5</v>
      </c>
      <c r="F11" s="7"/>
      <c r="G11" s="7"/>
      <c r="H11" s="7"/>
    </row>
    <row r="12" spans="1:12" ht="18" x14ac:dyDescent="0.25">
      <c r="A12" s="7"/>
      <c r="B12" s="7"/>
      <c r="C12" s="7"/>
      <c r="D12" s="9" t="s">
        <v>32</v>
      </c>
      <c r="E12" s="10">
        <f>COUNTIF(automovel,D12)</f>
        <v>5</v>
      </c>
      <c r="F12" s="7"/>
      <c r="G12" s="7"/>
      <c r="H12" s="7"/>
    </row>
    <row r="13" spans="1:12" ht="18" x14ac:dyDescent="0.25">
      <c r="A13" s="7"/>
      <c r="B13" s="7"/>
      <c r="C13" s="7"/>
      <c r="D13" s="7"/>
      <c r="E13" s="23" t="str">
        <f ca="1">_xlfn.FORMULATEXT(E3)</f>
        <v>=CONT.SE(automovel;D3)</v>
      </c>
      <c r="F13" s="7"/>
      <c r="G13" s="7"/>
      <c r="H13" s="7"/>
    </row>
    <row r="14" spans="1:12" ht="14.25" x14ac:dyDescent="0.2">
      <c r="A14" s="7"/>
      <c r="B14" s="7"/>
      <c r="C14" s="7"/>
      <c r="D14" s="7"/>
      <c r="E14" s="7"/>
      <c r="F14" s="7"/>
      <c r="G14" s="7"/>
      <c r="H14" s="7"/>
      <c r="L14" s="25"/>
    </row>
    <row r="15" spans="1:12" ht="14.25" x14ac:dyDescent="0.2">
      <c r="A15" s="21" t="s">
        <v>111</v>
      </c>
      <c r="B15" s="22"/>
      <c r="C15" s="7"/>
      <c r="D15" s="21" t="s">
        <v>109</v>
      </c>
      <c r="E15" s="22"/>
      <c r="F15" s="7"/>
      <c r="G15" s="21" t="s">
        <v>110</v>
      </c>
      <c r="H15" s="22"/>
    </row>
    <row r="16" spans="1:12" ht="15" x14ac:dyDescent="0.25">
      <c r="A16" s="9" t="s">
        <v>5</v>
      </c>
      <c r="B16" s="11">
        <f>SUMIF(fabricante,A16,preco_base)</f>
        <v>112000</v>
      </c>
      <c r="C16" s="7"/>
      <c r="D16" s="9" t="s">
        <v>19</v>
      </c>
      <c r="E16" s="11">
        <f>SUMIF(automovel,D16,preco_base)</f>
        <v>60000</v>
      </c>
      <c r="F16" s="7"/>
      <c r="G16" s="9" t="s">
        <v>4</v>
      </c>
      <c r="H16" s="11">
        <f>SUMIF(estado,G16,preco_base)</f>
        <v>168000</v>
      </c>
    </row>
    <row r="17" spans="1:8" ht="15" x14ac:dyDescent="0.25">
      <c r="A17" s="9" t="s">
        <v>28</v>
      </c>
      <c r="B17" s="11">
        <f>SUMIF(fabricante,A17,preco_base)</f>
        <v>935000</v>
      </c>
      <c r="C17" s="7"/>
      <c r="D17" s="9" t="s">
        <v>27</v>
      </c>
      <c r="E17" s="11">
        <f>SUMIF(automovel,D17,preco_base)</f>
        <v>520000</v>
      </c>
      <c r="F17" s="7"/>
      <c r="G17" s="9" t="s">
        <v>8</v>
      </c>
      <c r="H17" s="11">
        <f>SUMIF(estado,G17,preco_base)</f>
        <v>1510000</v>
      </c>
    </row>
    <row r="18" spans="1:8" ht="15" x14ac:dyDescent="0.25">
      <c r="A18" s="9" t="s">
        <v>26</v>
      </c>
      <c r="B18" s="11">
        <f>SUMIF(fabricante,A18,preco_base)</f>
        <v>130000</v>
      </c>
      <c r="C18" s="7"/>
      <c r="D18" s="9" t="s">
        <v>29</v>
      </c>
      <c r="E18" s="11">
        <f>SUMIF(automovel,D18,preco_base)</f>
        <v>320000</v>
      </c>
      <c r="F18" s="7"/>
      <c r="G18" s="9" t="s">
        <v>6</v>
      </c>
      <c r="H18" s="11">
        <f>SUMIF(estado,G18,preco_base)</f>
        <v>519000</v>
      </c>
    </row>
    <row r="19" spans="1:8" ht="18" x14ac:dyDescent="0.25">
      <c r="A19" s="9" t="s">
        <v>21</v>
      </c>
      <c r="B19" s="11">
        <f>SUMIF(fabricante,A19,preco_base)</f>
        <v>222000</v>
      </c>
      <c r="C19" s="7"/>
      <c r="D19" s="9" t="s">
        <v>40</v>
      </c>
      <c r="E19" s="11">
        <f>SUMIF(automovel,D19,preco_base)</f>
        <v>108000</v>
      </c>
      <c r="F19" s="7"/>
      <c r="G19" s="7"/>
      <c r="H19" s="23" t="str">
        <f ca="1">_xlfn.FORMULATEXT(H16)</f>
        <v>=SOMASE(estado;G16;preco_base)</v>
      </c>
    </row>
    <row r="20" spans="1:8" ht="15" x14ac:dyDescent="0.25">
      <c r="A20" s="9" t="s">
        <v>31</v>
      </c>
      <c r="B20" s="11">
        <f>SUMIF(fabricante,A20,preco_base)</f>
        <v>326000</v>
      </c>
      <c r="C20" s="7"/>
      <c r="D20" s="9" t="s">
        <v>20</v>
      </c>
      <c r="E20" s="11">
        <f>SUMIF(automovel,D20,preco_base)</f>
        <v>32000</v>
      </c>
      <c r="F20" s="7"/>
      <c r="G20" s="7"/>
      <c r="H20" s="7"/>
    </row>
    <row r="21" spans="1:8" ht="15" x14ac:dyDescent="0.25">
      <c r="A21" s="9" t="s">
        <v>33</v>
      </c>
      <c r="B21" s="11">
        <f>SUMIF(fabricante,A21,preco_base)</f>
        <v>125000</v>
      </c>
      <c r="C21" s="7"/>
      <c r="D21" s="9" t="s">
        <v>22</v>
      </c>
      <c r="E21" s="11">
        <f>SUMIF(automovel,D21,preco_base)</f>
        <v>36000</v>
      </c>
      <c r="F21" s="7"/>
      <c r="G21" s="7"/>
      <c r="H21" s="7"/>
    </row>
    <row r="22" spans="1:8" ht="15" x14ac:dyDescent="0.25">
      <c r="A22" s="9" t="s">
        <v>35</v>
      </c>
      <c r="B22" s="11">
        <f>SUMIF(fabricante,A22,preco_base)</f>
        <v>27000</v>
      </c>
      <c r="C22" s="7"/>
      <c r="D22" s="9" t="s">
        <v>23</v>
      </c>
      <c r="E22" s="11">
        <f>SUMIF(automovel,D22,preco_base)</f>
        <v>40000</v>
      </c>
      <c r="F22" s="7"/>
      <c r="G22" s="7"/>
      <c r="H22" s="7"/>
    </row>
    <row r="23" spans="1:8" ht="18" x14ac:dyDescent="0.25">
      <c r="B23" s="24" t="str">
        <f ca="1">_xlfn.FORMULATEXT(B16)</f>
        <v>=SOMASE(fabricante;A16;preco_base)</v>
      </c>
      <c r="C23" s="7"/>
      <c r="D23" s="9" t="s">
        <v>24</v>
      </c>
      <c r="E23" s="11">
        <f>SUMIF(automovel,D23,preco_base)</f>
        <v>90000</v>
      </c>
      <c r="F23" s="7"/>
      <c r="G23" s="7"/>
      <c r="H23" s="7"/>
    </row>
    <row r="24" spans="1:8" ht="15" x14ac:dyDescent="0.25">
      <c r="A24" s="7"/>
      <c r="B24" s="7"/>
      <c r="C24" s="7"/>
      <c r="D24" s="9" t="s">
        <v>30</v>
      </c>
      <c r="E24" s="11">
        <f>SUMIF(automovel,D24,preco_base)</f>
        <v>326000</v>
      </c>
      <c r="F24" s="7"/>
      <c r="G24" s="7"/>
      <c r="H24" s="7"/>
    </row>
    <row r="25" spans="1:8" ht="15" x14ac:dyDescent="0.25">
      <c r="A25" s="7"/>
      <c r="B25" s="7"/>
      <c r="C25" s="7"/>
      <c r="D25" s="9" t="s">
        <v>32</v>
      </c>
      <c r="E25" s="11">
        <f>SUMIF(automovel,D25,preco_base)</f>
        <v>125000</v>
      </c>
      <c r="F25" s="7"/>
      <c r="G25" s="7"/>
      <c r="H25" s="7"/>
    </row>
    <row r="26" spans="1:8" ht="18" x14ac:dyDescent="0.25">
      <c r="A26" s="7"/>
      <c r="B26" s="7"/>
      <c r="C26" s="7"/>
      <c r="D26" s="7"/>
      <c r="E26" s="23" t="str">
        <f ca="1">_xlfn.FORMULATEXT(E16)</f>
        <v>=SOMASE(automovel;D16;preco_base)</v>
      </c>
      <c r="F26" s="7"/>
      <c r="G26" s="7"/>
      <c r="H26" s="7"/>
    </row>
  </sheetData>
  <mergeCells count="6">
    <mergeCell ref="A1:B1"/>
    <mergeCell ref="D1:E1"/>
    <mergeCell ref="G1:H1"/>
    <mergeCell ref="A15:B15"/>
    <mergeCell ref="D15:E15"/>
    <mergeCell ref="G15:H15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11</vt:i4>
      </vt:variant>
    </vt:vector>
  </HeadingPairs>
  <TitlesOfParts>
    <vt:vector size="13" baseType="lpstr">
      <vt:lpstr>Cadastro de Compradores</vt:lpstr>
      <vt:lpstr>Resumos</vt:lpstr>
      <vt:lpstr>ano</vt:lpstr>
      <vt:lpstr>ar_condicionado</vt:lpstr>
      <vt:lpstr>automovel</vt:lpstr>
      <vt:lpstr>comprador</vt:lpstr>
      <vt:lpstr>cor</vt:lpstr>
      <vt:lpstr>direcao_hidr</vt:lpstr>
      <vt:lpstr>estado</vt:lpstr>
      <vt:lpstr>fabricante</vt:lpstr>
      <vt:lpstr>km</vt:lpstr>
      <vt:lpstr>mês</vt:lpstr>
      <vt:lpstr>preco_base</vt:lpstr>
    </vt:vector>
  </TitlesOfParts>
  <Company>NET SCHOOL INFORMÁTICA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 School Informática</dc:creator>
  <cp:lastModifiedBy>INGRID DA SILVA LOPES</cp:lastModifiedBy>
  <cp:lastPrinted>2007-04-30T23:27:21Z</cp:lastPrinted>
  <dcterms:created xsi:type="dcterms:W3CDTF">2000-03-18T17:52:05Z</dcterms:created>
  <dcterms:modified xsi:type="dcterms:W3CDTF">2024-12-04T22:57:46Z</dcterms:modified>
</cp:coreProperties>
</file>