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IdeaProjects\Limitation\src\file\"/>
    </mc:Choice>
  </mc:AlternateContent>
  <xr:revisionPtr revIDLastSave="0" documentId="13_ncr:1_{0CBD176B-43D0-4E3E-BB39-7E425448DBF6}" xr6:coauthVersionLast="47" xr6:coauthVersionMax="47" xr10:uidLastSave="{00000000-0000-0000-0000-000000000000}"/>
  <bookViews>
    <workbookView xWindow="-28920" yWindow="-120" windowWidth="29040" windowHeight="15840" activeTab="17" xr2:uid="{00000000-000D-0000-FFFF-FFFF00000000}"/>
  </bookViews>
  <sheets>
    <sheet name="Trang tính2" sheetId="2" state="hidden" r:id="rId1"/>
    <sheet name="Pricing" sheetId="3" state="hidden" r:id="rId2"/>
    <sheet name="Additional pricing" sheetId="4" state="hidden" r:id="rId3"/>
    <sheet name="EXTRA FEE VN" sheetId="5" state="hidden" r:id="rId4"/>
    <sheet name="HARDWARE PRICING" sheetId="6" state="hidden" r:id="rId5"/>
    <sheet name="START UP + PRO (vietnamese)" sheetId="7" state="hidden" r:id="rId6"/>
    <sheet name="VNese Pricing" sheetId="8" state="hidden" r:id="rId7"/>
    <sheet name="VNese pricing " sheetId="9" state="hidden" r:id="rId8"/>
    <sheet name="Bản sao của VNese pricing " sheetId="10" state="hidden" r:id="rId9"/>
    <sheet name="PRO + OAO (vietnamese)" sheetId="11" state="hidden" r:id="rId10"/>
    <sheet name="OAO+ENTERPRISE (vietnamese)" sheetId="12" state="hidden" r:id="rId11"/>
    <sheet name="English Pricing" sheetId="13" state="hidden" r:id="rId12"/>
    <sheet name="ENGLISH PRICING FINAL" sheetId="14" state="hidden" r:id="rId13"/>
    <sheet name="START UP+ PRO ENG" sheetId="15" state="hidden" r:id="rId14"/>
    <sheet name="PRO + OAO ENG" sheetId="16" state="hidden" r:id="rId15"/>
    <sheet name="OAO+ PRO ENG" sheetId="17" state="hidden" r:id="rId16"/>
    <sheet name="Bản sao của ENGLISH FINAL" sheetId="19" state="hidden" r:id="rId17"/>
    <sheet name="Limitation" sheetId="25" r:id="rId18"/>
    <sheet name="Trang tính4" sheetId="24" state="hidden" r:id="rId1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19" l="1"/>
  <c r="K87" i="19"/>
  <c r="K86" i="19"/>
  <c r="K85" i="19"/>
  <c r="I4" i="8"/>
  <c r="J9" i="5"/>
  <c r="J8" i="5"/>
  <c r="J7" i="5"/>
  <c r="J6" i="5"/>
  <c r="I6" i="4"/>
  <c r="H6" i="4"/>
  <c r="H5" i="4"/>
  <c r="I5" i="4" s="1"/>
  <c r="I4" i="4"/>
  <c r="H4" i="4"/>
  <c r="I3" i="4"/>
  <c r="H3" i="4"/>
  <c r="C65" i="3"/>
  <c r="C64" i="3"/>
  <c r="C63" i="3"/>
  <c r="P4" i="3"/>
  <c r="I4" i="3"/>
  <c r="C59" i="2"/>
  <c r="D59" i="2" s="1"/>
  <c r="C58" i="2"/>
  <c r="D58" i="2" s="1"/>
  <c r="B57" i="2"/>
  <c r="C56" i="2"/>
  <c r="D56" i="2" s="1"/>
  <c r="D55" i="2"/>
  <c r="C55" i="2"/>
  <c r="C54" i="2"/>
  <c r="D54" i="2" s="1"/>
  <c r="H49" i="2"/>
  <c r="I49" i="2" s="1"/>
  <c r="C49" i="2"/>
  <c r="D49" i="2" s="1"/>
  <c r="I48" i="2"/>
  <c r="H48" i="2"/>
  <c r="C48" i="2"/>
  <c r="D48" i="2" s="1"/>
  <c r="H47" i="2"/>
  <c r="I47" i="2" s="1"/>
  <c r="B47" i="2"/>
  <c r="H46" i="2"/>
  <c r="I46" i="2" s="1"/>
  <c r="C46" i="2"/>
  <c r="D46" i="2" s="1"/>
  <c r="I45" i="2"/>
  <c r="H45" i="2"/>
  <c r="C45" i="2"/>
  <c r="D45" i="2" s="1"/>
  <c r="H44" i="2"/>
  <c r="I44" i="2" s="1"/>
  <c r="C44" i="2"/>
  <c r="D44" i="2" s="1"/>
  <c r="D39" i="2"/>
  <c r="C39" i="2"/>
  <c r="C38" i="2"/>
  <c r="D38" i="2" s="1"/>
  <c r="K37" i="2"/>
  <c r="J37" i="2"/>
  <c r="B37" i="2"/>
  <c r="J36" i="2"/>
  <c r="C36" i="2"/>
  <c r="D36" i="2" s="1"/>
  <c r="M35" i="2"/>
  <c r="J35" i="2"/>
  <c r="K35" i="2" s="1"/>
  <c r="C35" i="2"/>
  <c r="D35" i="2" s="1"/>
  <c r="K34" i="2"/>
  <c r="J34" i="2"/>
  <c r="D34" i="2"/>
  <c r="C34" i="2"/>
  <c r="H29" i="2"/>
  <c r="I29" i="2" s="1"/>
  <c r="C29" i="2"/>
  <c r="D29" i="2" s="1"/>
  <c r="I28" i="2"/>
  <c r="H28" i="2"/>
  <c r="D28" i="2"/>
  <c r="C28" i="2"/>
  <c r="G27" i="2"/>
  <c r="D27" i="2"/>
  <c r="C27" i="2"/>
  <c r="B27" i="2"/>
  <c r="L26" i="2"/>
  <c r="K26" i="2"/>
  <c r="H26" i="2"/>
  <c r="I26" i="2" s="1"/>
  <c r="D26" i="2"/>
  <c r="C26" i="2"/>
  <c r="I25" i="2"/>
  <c r="H25" i="2"/>
  <c r="D25" i="2"/>
  <c r="C25" i="2"/>
  <c r="H24" i="2"/>
  <c r="I24" i="2" s="1"/>
  <c r="D24" i="2"/>
  <c r="C24" i="2"/>
  <c r="L15" i="2"/>
  <c r="L8" i="2"/>
  <c r="I8" i="2"/>
  <c r="H8" i="2"/>
  <c r="G8" i="2"/>
  <c r="G19" i="2" s="1"/>
  <c r="C8" i="2"/>
  <c r="B8" i="2"/>
  <c r="B19" i="2" s="1"/>
  <c r="Q7" i="2"/>
  <c r="L7" i="2"/>
  <c r="M7" i="2" s="1"/>
  <c r="N7" i="2" s="1"/>
  <c r="G7" i="2"/>
  <c r="H7" i="2" s="1"/>
  <c r="C7" i="2"/>
  <c r="D7" i="2" s="1"/>
  <c r="B7" i="2"/>
  <c r="B18" i="2" s="1"/>
  <c r="P6" i="2"/>
  <c r="L6" i="2"/>
  <c r="L17" i="2" s="1"/>
  <c r="M17" i="2" s="1"/>
  <c r="N17" i="2" s="1"/>
  <c r="K6" i="2"/>
  <c r="G6" i="2"/>
  <c r="G17" i="2" s="1"/>
  <c r="F6" i="2"/>
  <c r="L5" i="2"/>
  <c r="M5" i="2" s="1"/>
  <c r="H5" i="2"/>
  <c r="I5" i="2" s="1"/>
  <c r="G5" i="2"/>
  <c r="G16" i="2" s="1"/>
  <c r="B5" i="2"/>
  <c r="B16" i="2" s="1"/>
  <c r="Q4" i="2"/>
  <c r="N4" i="2"/>
  <c r="M4" i="2"/>
  <c r="L4" i="2"/>
  <c r="H4" i="2"/>
  <c r="G4" i="2"/>
  <c r="G15" i="2" s="1"/>
  <c r="B4" i="2"/>
  <c r="B15" i="2" s="1"/>
  <c r="L3" i="2"/>
  <c r="M3" i="2" s="1"/>
  <c r="H3" i="2"/>
  <c r="I3" i="2" s="1"/>
  <c r="G3" i="2"/>
  <c r="G14" i="2" s="1"/>
  <c r="B3" i="2"/>
  <c r="B14" i="2" s="1"/>
  <c r="C19" i="2" l="1"/>
  <c r="D19" i="2"/>
  <c r="C16" i="2"/>
  <c r="D16" i="2" s="1"/>
  <c r="H19" i="2"/>
  <c r="I19" i="2" s="1"/>
  <c r="D47" i="2"/>
  <c r="C14" i="2"/>
  <c r="D14" i="2" s="1"/>
  <c r="H17" i="2"/>
  <c r="I17" i="2" s="1"/>
  <c r="H14" i="2"/>
  <c r="I14" i="2"/>
  <c r="S4" i="2"/>
  <c r="C15" i="2"/>
  <c r="D15" i="2" s="1"/>
  <c r="H16" i="2"/>
  <c r="I16" i="2"/>
  <c r="C18" i="2"/>
  <c r="D18" i="2" s="1"/>
  <c r="H15" i="2"/>
  <c r="I15" i="2" s="1"/>
  <c r="D57" i="2"/>
  <c r="M6" i="2"/>
  <c r="R7" i="2"/>
  <c r="S7" i="2" s="1"/>
  <c r="R4" i="2"/>
  <c r="N6" i="2"/>
  <c r="N3" i="2"/>
  <c r="N5" i="2"/>
  <c r="Q6" i="2"/>
  <c r="Q8" i="2"/>
  <c r="C3" i="2"/>
  <c r="D3" i="2" s="1"/>
  <c r="L18" i="2"/>
  <c r="C47" i="2"/>
  <c r="D4" i="2"/>
  <c r="I7" i="2"/>
  <c r="Q15" i="2"/>
  <c r="Q3" i="2"/>
  <c r="I4" i="2"/>
  <c r="C5" i="2"/>
  <c r="D5" i="2" s="1"/>
  <c r="Q5" i="2"/>
  <c r="H6" i="2"/>
  <c r="I6" i="2" s="1"/>
  <c r="D8" i="2"/>
  <c r="L14" i="2"/>
  <c r="L16" i="2"/>
  <c r="C4" i="2"/>
  <c r="Q18" i="2"/>
  <c r="C37" i="2"/>
  <c r="D37" i="2" s="1"/>
  <c r="C57" i="2"/>
  <c r="L19" i="2"/>
  <c r="H27" i="2"/>
  <c r="I27" i="2" s="1"/>
  <c r="B6" i="2"/>
  <c r="M8" i="2"/>
  <c r="N8" i="2" s="1"/>
  <c r="M15" i="2"/>
  <c r="N15" i="2" s="1"/>
  <c r="G18" i="2"/>
  <c r="H18" i="2" l="1"/>
  <c r="I18" i="2"/>
  <c r="Q16" i="2"/>
  <c r="R5" i="2"/>
  <c r="S5" i="2" s="1"/>
  <c r="R8" i="2"/>
  <c r="S8" i="2" s="1"/>
  <c r="Q19" i="2"/>
  <c r="R6" i="2"/>
  <c r="S6" i="2" s="1"/>
  <c r="Q17" i="2"/>
  <c r="R17" i="2" s="1"/>
  <c r="S17" i="2" s="1"/>
  <c r="M19" i="2"/>
  <c r="N19" i="2" s="1"/>
  <c r="M16" i="2"/>
  <c r="N16" i="2" s="1"/>
  <c r="S15" i="2"/>
  <c r="R15" i="2"/>
  <c r="R18" i="2"/>
  <c r="S18" i="2" s="1"/>
  <c r="M18" i="2"/>
  <c r="N18" i="2" s="1"/>
  <c r="B17" i="2"/>
  <c r="C6" i="2"/>
  <c r="D6" i="2"/>
  <c r="Q14" i="2"/>
  <c r="R3" i="2"/>
  <c r="S3" i="2" s="1"/>
  <c r="M14" i="2"/>
  <c r="N14" i="2" s="1"/>
  <c r="R19" i="2" l="1"/>
  <c r="S19" i="2" s="1"/>
  <c r="C17" i="2"/>
  <c r="D17" i="2"/>
  <c r="R16" i="2"/>
  <c r="S16" i="2" s="1"/>
  <c r="R14" i="2"/>
  <c r="S14" i="2" s="1"/>
</calcChain>
</file>

<file path=xl/sharedStrings.xml><?xml version="1.0" encoding="utf-8"?>
<sst xmlns="http://schemas.openxmlformats.org/spreadsheetml/2006/main" count="4679" uniqueCount="603">
  <si>
    <t xml:space="preserve">START UP
(GOWEB, GOSOCIAL, GOLEAD)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</si>
  <si>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PROFESSIONAL 
(GOWEB, GOSOCIAL, GOLEAD, GOPOS)</t>
  </si>
  <si>
    <t>OAO 
(GOWEB, GOSOCIAL, GOLEAD, GOPOS, GOAPP)</t>
  </si>
  <si>
    <t>OAO  PLUS
(WEB, APP, POS, LEAD, SOCIAL, 5 LINES GOCALL )</t>
  </si>
  <si>
    <t>THỜI HẠN</t>
  </si>
  <si>
    <t>GIÁ</t>
  </si>
  <si>
    <t>10% VAT</t>
  </si>
  <si>
    <t>GIÁ CÓ VAT</t>
  </si>
  <si>
    <t>START UP PLUS 
(GOWEB, GOSOCIAL, GOLEAD,100 CTV TIẾP THỊ)</t>
  </si>
  <si>
    <t>PROFESSIONAL PLUS
(GOWEB, GOSOCIAL, GOLEAD, GOPOS, 100 CTV TIẾP THỊ)</t>
  </si>
  <si>
    <t>ENTERPRISE 
 (GOWEB, GOSOCIAL, GOLEAD, GOPOS, GOAPP,100 CTV TIẾP THỊ)</t>
  </si>
  <si>
    <t>GOSELL PLUS
 (GOWEB, GOSOCIAL, GOLEAD, GOPOS, GOAPP, 5 LINES GOCALL , 100 CTV TIẾP THỊ)</t>
  </si>
  <si>
    <t>GOWEB</t>
  </si>
  <si>
    <t>GOCALL (ĐÃ BAO GỒM PHÍ CÀI ĐẶT)</t>
  </si>
  <si>
    <t>web 2 năm 14500</t>
  </si>
  <si>
    <t xml:space="preserve">GOPOS / GOSOCIAL </t>
  </si>
  <si>
    <t>GOCALL</t>
  </si>
  <si>
    <t>TÊN GÓI</t>
  </si>
  <si>
    <t>SỐ LINE</t>
  </si>
  <si>
    <t>GIÁ/NĂM</t>
  </si>
  <si>
    <t>PHÍ CÀI ĐẶT</t>
  </si>
  <si>
    <t>TỔNG CỘNG</t>
  </si>
  <si>
    <t>GoCall Start</t>
  </si>
  <si>
    <t>GoCALL Business</t>
  </si>
  <si>
    <t>GoCALL Advance</t>
  </si>
  <si>
    <t>GoCALL Pro</t>
  </si>
  <si>
    <t>GoCALL Enterprise</t>
  </si>
  <si>
    <t>30+</t>
  </si>
  <si>
    <t>45,000/ext/tháng</t>
  </si>
  <si>
    <t>GOAPP</t>
  </si>
  <si>
    <t>100 CỘNG TÁC VIÊN TIẾP THỊ</t>
  </si>
  <si>
    <t>GOLEAD</t>
  </si>
  <si>
    <t>Tính năng</t>
  </si>
  <si>
    <t>Startup</t>
  </si>
  <si>
    <t>Professional</t>
  </si>
  <si>
    <t xml:space="preserve">OAO </t>
  </si>
  <si>
    <t>Enterpise</t>
  </si>
  <si>
    <t>note</t>
  </si>
  <si>
    <t>1 năm</t>
  </si>
  <si>
    <t>2 năm</t>
  </si>
  <si>
    <t>3 năm</t>
  </si>
  <si>
    <t>GIÁ cũ (old price)</t>
  </si>
  <si>
    <t>Marketing process fee</t>
  </si>
  <si>
    <t>Pricing</t>
  </si>
  <si>
    <t>3 year: old price (old price of 1 year + old price of 2 year)</t>
  </si>
  <si>
    <t>1.583.333/tháng</t>
  </si>
  <si>
    <t>2.417.000/tháng</t>
  </si>
  <si>
    <t>4.083.333/tháng</t>
  </si>
  <si>
    <t>5.750.000/tháng</t>
  </si>
  <si>
    <t>Số lượng kênh đồng bộ bán hàng
number of selling channel</t>
  </si>
  <si>
    <r>
      <rPr>
        <sz val="13"/>
        <color theme="1"/>
        <rFont val="Arial"/>
        <family val="2"/>
      </rPr>
      <t xml:space="preserve">7 kênh online
</t>
    </r>
    <r>
      <rPr>
        <b/>
        <i/>
        <sz val="13"/>
        <color theme="1"/>
        <rFont val="Arial"/>
        <family val="2"/>
      </rPr>
      <t>7 online channels</t>
    </r>
  </si>
  <si>
    <r>
      <rPr>
        <sz val="13"/>
        <color theme="1"/>
        <rFont val="Arial"/>
        <family val="2"/>
      </rPr>
      <t xml:space="preserve">8 kênh online và offline
</t>
    </r>
    <r>
      <rPr>
        <b/>
        <i/>
        <sz val="13"/>
        <color theme="1"/>
        <rFont val="Arial"/>
        <family val="2"/>
      </rPr>
      <t>Omnichanel</t>
    </r>
  </si>
  <si>
    <r>
      <rPr>
        <sz val="13"/>
        <color theme="1"/>
        <rFont val="Arial"/>
        <family val="2"/>
      </rPr>
      <t xml:space="preserve">10 kênh
</t>
    </r>
    <r>
      <rPr>
        <b/>
        <i/>
        <sz val="13"/>
        <color theme="1"/>
        <rFont val="Arial"/>
        <family val="2"/>
      </rPr>
      <t xml:space="preserve">10 omnichanel </t>
    </r>
  </si>
  <si>
    <r>
      <rPr>
        <sz val="13"/>
        <color theme="1"/>
        <rFont val="Arial"/>
        <family val="2"/>
      </rPr>
      <t xml:space="preserve">11 kênh online và offline
</t>
    </r>
    <r>
      <rPr>
        <b/>
        <i/>
        <sz val="13"/>
        <color theme="1"/>
        <rFont val="Arial"/>
        <family val="2"/>
      </rPr>
      <t>11 channels (omnichanel)</t>
    </r>
  </si>
  <si>
    <t>Số lượng Fanpage được đồng bộ
Number of Fanpage</t>
  </si>
  <si>
    <t xml:space="preserve">the price already include price of Buy X get Y; Zalo/ sms budget; MKT budget + MKT process fee </t>
  </si>
  <si>
    <t>App Thương hiệu
Branding Mobile App</t>
  </si>
  <si>
    <t>x</t>
  </si>
  <si>
    <t>✓</t>
  </si>
  <si>
    <t>website bán hàng
website</t>
  </si>
  <si>
    <t xml:space="preserve">số lượng landing page
Number of Landing page
</t>
  </si>
  <si>
    <r>
      <rPr>
        <sz val="13"/>
        <color theme="1"/>
        <rFont val="Arial"/>
        <family val="2"/>
      </rPr>
      <t xml:space="preserve">5 landing pages
</t>
    </r>
    <r>
      <rPr>
        <b/>
        <i/>
        <sz val="13"/>
        <color theme="1"/>
        <rFont val="Arial"/>
        <family val="2"/>
      </rPr>
      <t>5 landing pages</t>
    </r>
  </si>
  <si>
    <r>
      <rPr>
        <sz val="13"/>
        <color theme="1"/>
        <rFont val="Arial"/>
        <family val="2"/>
      </rPr>
      <t xml:space="preserve">20 landing page
</t>
    </r>
    <r>
      <rPr>
        <b/>
        <i/>
        <sz val="13"/>
        <color theme="1"/>
        <rFont val="Arial"/>
        <family val="2"/>
      </rPr>
      <t>20 landing page</t>
    </r>
  </si>
  <si>
    <r>
      <rPr>
        <sz val="13"/>
        <color theme="1"/>
        <rFont val="Arial"/>
        <family val="2"/>
      </rPr>
      <t xml:space="preserve">10 landing page
</t>
    </r>
    <r>
      <rPr>
        <b/>
        <i/>
        <sz val="13"/>
        <color theme="1"/>
        <rFont val="Arial"/>
        <family val="2"/>
      </rPr>
      <t>10 landing page</t>
    </r>
  </si>
  <si>
    <r>
      <rPr>
        <sz val="13"/>
        <color theme="1"/>
        <rFont val="Arial"/>
        <family val="2"/>
      </rPr>
      <t xml:space="preserve">40 landing page
</t>
    </r>
    <r>
      <rPr>
        <b/>
        <sz val="13"/>
        <color theme="1"/>
        <rFont val="Arial"/>
        <family val="2"/>
      </rPr>
      <t>40 landing page</t>
    </r>
  </si>
  <si>
    <t>20 landing page</t>
  </si>
  <si>
    <t>no limit</t>
  </si>
  <si>
    <t>40 landing page</t>
  </si>
  <si>
    <t>100 landing page</t>
  </si>
  <si>
    <t>Quản lý cửa hàng Offline
Offline Store management</t>
  </si>
  <si>
    <t>Đồng bộ quản lý đa Chi nhánh
Branches</t>
  </si>
  <si>
    <t>X</t>
  </si>
  <si>
    <t>Vận hành Website 3 tháng</t>
  </si>
  <si>
    <t>Bán hàng qua tổng đài cuộc gọi
Sales via call center</t>
  </si>
  <si>
    <t>5lines</t>
  </si>
  <si>
    <t>Quản lý kho
Inventory management</t>
  </si>
  <si>
    <r>
      <rPr>
        <sz val="13"/>
        <color theme="1"/>
        <rFont val="Arial"/>
        <family val="2"/>
      </rPr>
      <t xml:space="preserve">cơ bản
</t>
    </r>
    <r>
      <rPr>
        <b/>
        <sz val="13"/>
        <color theme="1"/>
        <rFont val="Arial"/>
        <family val="2"/>
      </rPr>
      <t>basic</t>
    </r>
  </si>
  <si>
    <r>
      <rPr>
        <sz val="13"/>
        <color theme="1"/>
        <rFont val="Arial"/>
        <family val="2"/>
      </rPr>
      <t xml:space="preserve">nâng cao
</t>
    </r>
    <r>
      <rPr>
        <b/>
        <sz val="13"/>
        <color theme="1"/>
        <rFont val="Arial"/>
        <family val="2"/>
      </rPr>
      <t>advanced</t>
    </r>
  </si>
  <si>
    <t xml:space="preserve">Đào tạo
Training </t>
  </si>
  <si>
    <t>miễn phí
free</t>
  </si>
  <si>
    <t>free</t>
  </si>
  <si>
    <t>Dung lượng đăng tải sản phẩm
Number of product upload</t>
  </si>
  <si>
    <t>100 products</t>
  </si>
  <si>
    <t>500 products</t>
  </si>
  <si>
    <t>Dung lượng lưu trữ data khách hàng
Customer data storage capacity</t>
  </si>
  <si>
    <t>Phân tích dữ liệu khách hàng
Customer annalytic</t>
  </si>
  <si>
    <t>Email Marketing</t>
  </si>
  <si>
    <t>Chương trình Flashsale
Flash sale program</t>
  </si>
  <si>
    <t>2 chiến dịch/ tháng</t>
  </si>
  <si>
    <t>10 chiến dịch/ tháng</t>
  </si>
  <si>
    <t>4 chiến dịch/ tháng</t>
  </si>
  <si>
    <t xml:space="preserve"> 20 chiến dịch/ tháng</t>
  </si>
  <si>
    <t>30 chiến dịch/ tháng</t>
  </si>
  <si>
    <t>Livestream trên App thương hiệu 
Livestream in App</t>
  </si>
  <si>
    <t>Chăm sóc KH qua Thông báo đẩy
Push notification</t>
  </si>
  <si>
    <r>
      <rPr>
        <sz val="13"/>
        <color theme="1"/>
        <rFont val="Arial"/>
        <family val="2"/>
      </rPr>
      <t>1000/ tháng/</t>
    </r>
    <r>
      <rPr>
        <b/>
        <i/>
        <sz val="13"/>
        <color theme="1"/>
        <rFont val="Arial"/>
        <family val="2"/>
      </rPr>
      <t>month</t>
    </r>
  </si>
  <si>
    <r>
      <rPr>
        <sz val="13"/>
        <color theme="1"/>
        <rFont val="Arial"/>
        <family val="2"/>
      </rPr>
      <t>10.000/ tháng/</t>
    </r>
    <r>
      <rPr>
        <b/>
        <sz val="13"/>
        <color theme="1"/>
        <rFont val="Arial"/>
        <family val="2"/>
      </rPr>
      <t>month</t>
    </r>
  </si>
  <si>
    <t>CSKH qua  SMS brandname</t>
  </si>
  <si>
    <t>CSKH qua ZMS</t>
  </si>
  <si>
    <t>Tạo chiến dịch tự động qua facebook
Automation campaign</t>
  </si>
  <si>
    <r>
      <rPr>
        <sz val="13"/>
        <color theme="1"/>
        <rFont val="Arial"/>
        <family val="2"/>
      </rPr>
      <t xml:space="preserve">4 chiến dịch/ tháng
</t>
    </r>
    <r>
      <rPr>
        <b/>
        <sz val="13"/>
        <color theme="1"/>
        <rFont val="Arial"/>
        <family val="2"/>
      </rPr>
      <t>4 campaigns/ month</t>
    </r>
  </si>
  <si>
    <r>
      <rPr>
        <sz val="13"/>
        <color theme="1"/>
        <rFont val="Arial"/>
        <family val="2"/>
      </rPr>
      <t xml:space="preserve">12 chiến dịch/ tháng
</t>
    </r>
    <r>
      <rPr>
        <b/>
        <sz val="13"/>
        <color theme="1"/>
        <rFont val="Arial"/>
        <family val="2"/>
      </rPr>
      <t>12 campaign/ month</t>
    </r>
  </si>
  <si>
    <r>
      <rPr>
        <sz val="13"/>
        <color theme="1"/>
        <rFont val="Arial"/>
        <family val="2"/>
      </rPr>
      <t xml:space="preserve">8 chiến dịch/ tháng
</t>
    </r>
    <r>
      <rPr>
        <b/>
        <sz val="13"/>
        <color theme="1"/>
        <rFont val="Arial"/>
        <family val="2"/>
      </rPr>
      <t>8 campaign/ month</t>
    </r>
  </si>
  <si>
    <r>
      <rPr>
        <sz val="13"/>
        <color theme="1"/>
        <rFont val="Arial"/>
        <family val="2"/>
      </rPr>
      <t xml:space="preserve">24 chiến dịch/ tháng
</t>
    </r>
    <r>
      <rPr>
        <b/>
        <sz val="13"/>
        <color theme="1"/>
        <rFont val="Arial"/>
        <family val="2"/>
      </rPr>
      <t>24 campains/ month</t>
    </r>
  </si>
  <si>
    <r>
      <rPr>
        <sz val="13"/>
        <color theme="1"/>
        <rFont val="Arial"/>
        <family val="2"/>
      </rPr>
      <t xml:space="preserve">18 chiến dịch/ tháng
</t>
    </r>
    <r>
      <rPr>
        <b/>
        <sz val="13"/>
        <color theme="1"/>
        <rFont val="Arial"/>
        <family val="2"/>
      </rPr>
      <t>18 campaigns/ month</t>
    </r>
    <r>
      <rPr>
        <sz val="13"/>
        <color theme="1"/>
        <rFont val="Arial"/>
        <family val="2"/>
      </rPr>
      <t xml:space="preserve">
</t>
    </r>
  </si>
  <si>
    <t>Chiến dịch gửi tin nhắn tự động
Broastcast campaign</t>
  </si>
  <si>
    <t>Tài khoản nhân viên
staff account</t>
  </si>
  <si>
    <r>
      <rPr>
        <sz val="13"/>
        <color theme="1"/>
        <rFont val="Arial"/>
        <family val="2"/>
      </rPr>
      <t xml:space="preserve">3 nhân viên
</t>
    </r>
    <r>
      <rPr>
        <b/>
        <i/>
        <sz val="13"/>
        <color theme="1"/>
        <rFont val="Arial"/>
        <family val="2"/>
      </rPr>
      <t>3 staffs</t>
    </r>
  </si>
  <si>
    <r>
      <rPr>
        <sz val="13"/>
        <color theme="1"/>
        <rFont val="Arial"/>
        <family val="2"/>
      </rPr>
      <t xml:space="preserve">10 nhân viên
</t>
    </r>
    <r>
      <rPr>
        <b/>
        <i/>
        <sz val="13"/>
        <color theme="1"/>
        <rFont val="Arial"/>
        <family val="2"/>
      </rPr>
      <t>10 staffs</t>
    </r>
  </si>
  <si>
    <r>
      <rPr>
        <sz val="13"/>
        <color theme="1"/>
        <rFont val="Arial"/>
        <family val="2"/>
      </rPr>
      <t xml:space="preserve">5 nhân viên
</t>
    </r>
    <r>
      <rPr>
        <b/>
        <i/>
        <sz val="13"/>
        <color theme="1"/>
        <rFont val="Arial"/>
        <family val="2"/>
      </rPr>
      <t>5 staffs</t>
    </r>
  </si>
  <si>
    <r>
      <rPr>
        <sz val="13"/>
        <color theme="1"/>
        <rFont val="Arial"/>
        <family val="2"/>
      </rPr>
      <t xml:space="preserve">20 nhân viên
</t>
    </r>
    <r>
      <rPr>
        <b/>
        <i/>
        <sz val="13"/>
        <color theme="1"/>
        <rFont val="Arial"/>
        <family val="2"/>
      </rPr>
      <t>20 staffs</t>
    </r>
  </si>
  <si>
    <t>Chương trình CTV tiếp thị
 affliate dropship program</t>
  </si>
  <si>
    <t>100 accounts</t>
  </si>
  <si>
    <t>200 accounts</t>
  </si>
  <si>
    <t>Tích điểm thành viên
 Membership</t>
  </si>
  <si>
    <t>Chương trình tích điểm - đổi điểm
Point accumulation program - point exchange</t>
  </si>
  <si>
    <t>Chiến dịch giảm giá tự động</t>
  </si>
  <si>
    <t>Mã giảm giá</t>
  </si>
  <si>
    <t>Bán hàng giá sỉ</t>
  </si>
  <si>
    <t>Tạo khuyến mãi Mua X - tặng Y
Buy X- get Y Campaign</t>
  </si>
  <si>
    <t>Phân tích dữ liệu khách hàng
Customer alalytisc</t>
  </si>
  <si>
    <t>Phân tích báo cáo kinh doanh
Analyze business reports</t>
  </si>
  <si>
    <t>Quản lý bán hán hàng trên App Goseller</t>
  </si>
  <si>
    <t>Báo cáo phân tích Google Keyword Trend 
Google Keyword Trend  Analysis Report</t>
  </si>
  <si>
    <t>Báo cáo thị trường sàn TMĐT
Ecommerce Platform market Report</t>
  </si>
  <si>
    <t xml:space="preserve">xây dựng Marketing Master Plan chuyên nghiệp cho doanh nghiệp
Master Marketing Plan </t>
  </si>
  <si>
    <t>Ngân sách gửi Zalo ZNS/ SMS
Budget for Zalo ZNS/SMS campaign</t>
  </si>
  <si>
    <t>2tr/ 2M</t>
  </si>
  <si>
    <t>4tr/4M</t>
  </si>
  <si>
    <t>8tr/8M</t>
  </si>
  <si>
    <t>5tr/5M</t>
  </si>
  <si>
    <t>10tr/10M</t>
  </si>
  <si>
    <t>Ngân sách chạy quảng cáo
Buget for Digital Ads</t>
  </si>
  <si>
    <t>15tr/15M</t>
  </si>
  <si>
    <t>20tr/20M</t>
  </si>
  <si>
    <t>30tr/30M</t>
  </si>
  <si>
    <t>Cơ hội xuất khẩu B2B với source Viet Nam</t>
  </si>
  <si>
    <t>Case study</t>
  </si>
  <si>
    <t>✓ (trị giá 50tr/ Valid 50M)</t>
  </si>
  <si>
    <t>OAO + CTV 1 year</t>
  </si>
  <si>
    <t>OAO + CTV 2 years</t>
  </si>
  <si>
    <t>Master 1 year</t>
  </si>
  <si>
    <t>BẢNG GIÁ ĐA CHI NHÁNH</t>
  </si>
  <si>
    <t>BẢNG GIÁ GOCALL</t>
  </si>
  <si>
    <t>4,000,000đ</t>
  </si>
  <si>
    <t>8,000,000đ</t>
  </si>
  <si>
    <t>11,700,000đ</t>
  </si>
  <si>
    <t>15,600,000đ</t>
  </si>
  <si>
    <t>19,000,000đ</t>
  </si>
  <si>
    <t>22,800,000đ</t>
  </si>
  <si>
    <t>26,600,000đ</t>
  </si>
  <si>
    <t>30,400,000đ</t>
  </si>
  <si>
    <t>34,200,000đ</t>
  </si>
  <si>
    <t>BẢNG GIÁ ĐỒNG BỘ ĐA TÀI KHOẢN SHOPEE</t>
  </si>
  <si>
    <t>Đăng ký năm đầu (VNĐ)</t>
  </si>
  <si>
    <t>Gia hạn (VNĐ)</t>
  </si>
  <si>
    <t>37,000,000đ</t>
  </si>
  <si>
    <t>Bảng giá 1 tài khoản</t>
  </si>
  <si>
    <t>Giá 1 năm</t>
  </si>
  <si>
    <t>TÊN MIỀN VIỆT NAM</t>
  </si>
  <si>
    <t>40,700,000đ</t>
  </si>
  <si>
    <t>600,000đ</t>
  </si>
  <si>
    <t>.vn</t>
  </si>
  <si>
    <t>750,000đ</t>
  </si>
  <si>
    <t>450,000đ</t>
  </si>
  <si>
    <t>44,400,000đ</t>
  </si>
  <si>
    <t>1,620,000đ</t>
  </si>
  <si>
    <t>.com.vn</t>
  </si>
  <si>
    <t>650,000đ</t>
  </si>
  <si>
    <t>350,000đ</t>
  </si>
  <si>
    <t>48,100,000đ</t>
  </si>
  <si>
    <t>2,400,000đ</t>
  </si>
  <si>
    <t>TÊN MIỀN QUỐC TẾ</t>
  </si>
  <si>
    <t>51,800,000đ</t>
  </si>
  <si>
    <t>3,600,000đ</t>
  </si>
  <si>
    <t>.com</t>
  </si>
  <si>
    <t>340,000đ</t>
  </si>
  <si>
    <t>54,000,000đ</t>
  </si>
  <si>
    <t>4,500,000đ</t>
  </si>
  <si>
    <t>.net</t>
  </si>
  <si>
    <t>Trên 15 chi nhánh</t>
  </si>
  <si>
    <t>3,500,000đ/chi nhánh/năm</t>
  </si>
  <si>
    <t>Trên 15</t>
  </si>
  <si>
    <t>288,000đ/tài khoản/năm</t>
  </si>
  <si>
    <t>.org</t>
  </si>
  <si>
    <t>349,000đ</t>
  </si>
  <si>
    <t>BẢNG GIÁ ĐẠI LÝ BÁN HÀNG</t>
  </si>
  <si>
    <t>BẢNG GIÁ ĐA NGÔN NGỮ</t>
  </si>
  <si>
    <t xml:space="preserve"> Đại lý Cộng tác viên</t>
  </si>
  <si>
    <t>Giá (năm)</t>
  </si>
  <si>
    <t>Gói đa ngôn ngữ</t>
  </si>
  <si>
    <t>phí hàng năm</t>
  </si>
  <si>
    <t>4,800,000đ</t>
  </si>
  <si>
    <t>Đa ngôn ngữ</t>
  </si>
  <si>
    <t>13,320,000đ</t>
  </si>
  <si>
    <t>21,000,000đ</t>
  </si>
  <si>
    <t>39,600,000đ</t>
  </si>
  <si>
    <t>55,800,000đ</t>
  </si>
  <si>
    <t>15+</t>
  </si>
  <si>
    <t>300,000Đ/thành viên/tháng x 12</t>
  </si>
  <si>
    <t>BẢNG GIÁ TÍNH NĂNG CỘNG TÁC VIÊN</t>
  </si>
  <si>
    <t>Số Lượng Cộng Tác Viên</t>
  </si>
  <si>
    <t>5,880,000đ</t>
  </si>
  <si>
    <t>11,520,000đ</t>
  </si>
  <si>
    <t>28,200,000đ</t>
  </si>
  <si>
    <t>55,200,000đ</t>
  </si>
  <si>
    <t>108,000,000đ</t>
  </si>
  <si>
    <t>EXTRA PACKAGE FEE</t>
  </si>
  <si>
    <t>DEVICES</t>
  </si>
  <si>
    <t>MODEL</t>
  </si>
  <si>
    <t xml:space="preserve">PICTURE </t>
  </si>
  <si>
    <t>PRICENG</t>
  </si>
  <si>
    <t>MÁY POS</t>
  </si>
  <si>
    <t>SUNMI T2 
 (Technical specifications)
 (Đã bao gồm máy in)
 DISPLAY 15.6' 
 MAIN DISPLAY: 
 15.6" FHD
 1920X1080
 15.6" FHD
 1920x1080</t>
  </si>
  <si>
    <t>9,000,000</t>
  </si>
  <si>
    <t>MÁY POS 2 MÀN HÌNH</t>
  </si>
  <si>
    <t>SUNMI T2
 (Đã bao gồm máy in)
 Display 15.6"+10.1" 
 Main Display: 
 15.6" FHD
 1920x1080
 Customer display 
 10.1" HD
 1024x600</t>
  </si>
  <si>
    <t>POS 2 SCREEN (SUNMI)</t>
  </si>
  <si>
    <t>SUNMI T2 
 (Đã bao gồm máy in)
 (Technical specifications)
 Display 15.6"+15.6" 
 Main Display: 
 15.6" FHD
 1920x1080
 Customer display: 
 15.6" FHD
 1920x1080</t>
  </si>
  <si>
    <t>POS SCREEN</t>
  </si>
  <si>
    <t>Windows
2 screens</t>
  </si>
  <si>
    <t>PRINTING PAPER</t>
  </si>
  <si>
    <t>100 cuộn giấy in cho máy SUNMI T2</t>
  </si>
  <si>
    <t>MÁY IN MÃ VẠCH 
 XPRINTER 
 XP 350BM</t>
  </si>
  <si>
    <t>MÁY IN MÃ VẠCH XPRINTER XP 350BM Công nghệ in: In nhiệt trực tiếp (không cần ribbon) Khổ giấy: Khổ 80mm. Tốc độ in: 152 mm/giây Độ phân giải: 203dpi Giao tiếp chuẩn: USB + LAN Bộ nhớ: 4M DRAM, 
 4M FLASH Kích thước: 220 X 148 X 150mm(DxWxH) Cổng kết nối: Ngõ ra cho két tiền Màu sắc: Đen Độ bền đầu in: 50km Trọng lượng: 1.52kg Điện áp sạc: Adapter 24V /2.5A Chiều rộng giấy: 16mm đến 82mm Khe chứa giấy: 30m Hỗ trợ SDK: iOS/Android/Windows Xuất xứ: China Bảo 
 hành: 12 tháng</t>
  </si>
  <si>
    <t>1,782,000</t>
  </si>
  <si>
    <t>MÁY QUÉT MÃ 
 VẠCH KHÔNG DÂY 
 MINJCODE MJ3660</t>
  </si>
  <si>
    <t>MÁY QUÉT MÃ VẠCH KHÔNG DÂY MINJCODE MJ3660 Loại mã vạch: 
 1D, 2D Tốc độ: 20 khung hình/s Cảm biến hình ảnh: CMOS Dung lượng bộ nhớ: 8M - lưu 400,000 mã vạch Độ phân giải: 640x480 pixels Khả 
 năng giải mã: 1D: EAN-8; EAN-13; Code39-11-128; Matrix 2 of 5,... 2D: QR code; PDF 417; Datamatrix Dung lượng pin: 3.7V/850mAH Lithium 
 Giao tiếp cổng: 433Mhz Wireless Chế độ quét: Cầm tay, tự động Chân đế sạc: Có Chất liệu: ABS+PC Màu: Đen Kích thước: 200*80*140 mm 
 Trọng lượng gồm chân đế: 260g Bảo hành: 12 tháng Xuất xứ: China</t>
  </si>
  <si>
    <t>1,485,000</t>
  </si>
  <si>
    <t>NGĂN KÉO ĐỰNG 
 TIỀN RESPOS JJ335</t>
  </si>
  <si>
    <t>NGĂN KÉO ĐỰNG TIỀN RESPOS JJ335 Khay đựng: 4 ngăn đựng tiền có kẹp, 1 ngăn thường, 4 ngăn xu Màu sắc: Đen tuyền , sơn tĩnh điện 
 Tương thích: Tất cả máy in hóa đơn, máy POS Kết nối: 12v hoặc 24v 
 Hoạt động: Mở bằng lệnh hoặc chìa khóa Cân nặng: 4.75 kg Kích thước: 335x368x80mm Bảo hành: 12 Tháng Xuất xứ: China</t>
  </si>
  <si>
    <t>Startup +</t>
  </si>
  <si>
    <t>Professional +</t>
  </si>
  <si>
    <t>Đồng bộ bán hàng đa kênh</t>
  </si>
  <si>
    <t>7 kênh online</t>
  </si>
  <si>
    <t>8 kênh</t>
  </si>
  <si>
    <t>Đồng bộ Fanpage FB</t>
  </si>
  <si>
    <t>5 Fanpages</t>
  </si>
  <si>
    <t>App Thương hiệu</t>
  </si>
  <si>
    <t xml:space="preserve">website bán hàng
</t>
  </si>
  <si>
    <t xml:space="preserve">số lượng landing page
</t>
  </si>
  <si>
    <t xml:space="preserve">Quản lý kinh doanh Offline
</t>
  </si>
  <si>
    <t>Tổng đài cuộc gọi</t>
  </si>
  <si>
    <t>Quản lý kho</t>
  </si>
  <si>
    <t>cơ bản</t>
  </si>
  <si>
    <t>nâng cao</t>
  </si>
  <si>
    <t>Dung lượng đăng tải sản phẩm</t>
  </si>
  <si>
    <t>không giới hạn</t>
  </si>
  <si>
    <t>Dung lượng lưu trữ data khách hàng</t>
  </si>
  <si>
    <t>Tài khoản nhân viên không giới hạn</t>
  </si>
  <si>
    <t>Chương trình Flashsale</t>
  </si>
  <si>
    <t xml:space="preserve">Livestream trên App thương hiệu </t>
  </si>
  <si>
    <t>CSKH qua Thông báo đẩy</t>
  </si>
  <si>
    <t>CSKH qua Zalo ZNS/ SMS</t>
  </si>
  <si>
    <t>Tạo chiến dịch tự động qua facebook</t>
  </si>
  <si>
    <t>12 chiến dịch/ tháng</t>
  </si>
  <si>
    <t>8 chiến dịch/ tháng</t>
  </si>
  <si>
    <t>24 chiến dịch/ tháng</t>
  </si>
  <si>
    <t xml:space="preserve">Chiến dịch trả lời tin tự động
</t>
  </si>
  <si>
    <t>Chương trình CTV tiếp thị</t>
  </si>
  <si>
    <t>100 tài khoản</t>
  </si>
  <si>
    <t>Tích điểm thành viên</t>
  </si>
  <si>
    <t>Chương trình tích điểm - đổi điểm</t>
  </si>
  <si>
    <t>Tạo khuyến mãi Mua X - tặng Y</t>
  </si>
  <si>
    <t>Phân tích dữ liệu khách hàng</t>
  </si>
  <si>
    <t>Phân tích báo cáo kinh doanh</t>
  </si>
  <si>
    <t xml:space="preserve">Báo cáo Google Keyword Trend </t>
  </si>
  <si>
    <t>Báo cáo thị trường sàn TMĐT</t>
  </si>
  <si>
    <t>Marketing Master Plan</t>
  </si>
  <si>
    <t>Ngân sách gửi Zalo ZNS/ SMS</t>
  </si>
  <si>
    <t>2 triệu</t>
  </si>
  <si>
    <t>4 triệu</t>
  </si>
  <si>
    <t>Ngân sách chạy quảng cáo</t>
  </si>
  <si>
    <t>Khoá đào tạo</t>
  </si>
  <si>
    <t>miễn phí</t>
  </si>
  <si>
    <r>
      <rPr>
        <b/>
        <i/>
        <sz val="13"/>
        <rFont val="Arial"/>
        <family val="2"/>
      </rPr>
      <t xml:space="preserve">Xuất khẩu B2B với </t>
    </r>
    <r>
      <rPr>
        <b/>
        <i/>
        <u/>
        <sz val="13"/>
        <color rgb="FF1155CC"/>
        <rFont val="Arial"/>
        <family val="2"/>
      </rPr>
      <t>sourcevietnam.com</t>
    </r>
  </si>
  <si>
    <t xml:space="preserve">Số lượng kênh đồng bộ bán hàng
</t>
  </si>
  <si>
    <t>10 kênh</t>
  </si>
  <si>
    <t>11 kênh</t>
  </si>
  <si>
    <t>Số lượng Fanpage được đồng bộ</t>
  </si>
  <si>
    <t xml:space="preserve">Quản lý cửa hàng Offline
</t>
  </si>
  <si>
    <t>Bán hàng qua tổng đài cuộc gọi</t>
  </si>
  <si>
    <t>Đào tạo</t>
  </si>
  <si>
    <t>Chăm sóc KH qua Thông báo đẩy</t>
  </si>
  <si>
    <t>1000/ tháng</t>
  </si>
  <si>
    <t>10.000/ tháng</t>
  </si>
  <si>
    <t>18 chiến dịch/ tháng</t>
  </si>
  <si>
    <t xml:space="preserve">Chiến dịch gửi tin nhắn tự động
</t>
  </si>
  <si>
    <t>Tài khoản nhân viên</t>
  </si>
  <si>
    <t>3 nhân viên</t>
  </si>
  <si>
    <t>10 nhân viên</t>
  </si>
  <si>
    <t>5 nhân viên</t>
  </si>
  <si>
    <t>20 nhân viên</t>
  </si>
  <si>
    <t xml:space="preserve">Báo cáo phân tích Google Keyword Trend </t>
  </si>
  <si>
    <t>Marketing Master Plan chuyên nghiệp</t>
  </si>
  <si>
    <t>8 triệu</t>
  </si>
  <si>
    <t>5 triệu</t>
  </si>
  <si>
    <t>10 triệu</t>
  </si>
  <si>
    <t>15 triệu</t>
  </si>
  <si>
    <t>20 triệu</t>
  </si>
  <si>
    <t>30 triệu</t>
  </si>
  <si>
    <r>
      <rPr>
        <b/>
        <i/>
        <sz val="14"/>
        <rFont val="Arial"/>
        <family val="2"/>
      </rPr>
      <t xml:space="preserve">Xuất khẩu B2B với </t>
    </r>
    <r>
      <rPr>
        <b/>
        <i/>
        <u/>
        <sz val="14"/>
        <color rgb="FF1155CC"/>
        <rFont val="Arial"/>
        <family val="2"/>
      </rPr>
      <t>sourcevietnam.com</t>
    </r>
  </si>
  <si>
    <t>✓ (trị giá 50tr)</t>
  </si>
  <si>
    <t>BẢNG GIÁ GOSELL</t>
  </si>
  <si>
    <t>OAO +</t>
  </si>
  <si>
    <t>Enterpise +</t>
  </si>
  <si>
    <t>20 chiến dịch/ tháng</t>
  </si>
  <si>
    <t>200 tài khoản</t>
  </si>
  <si>
    <t>300 tài khoản</t>
  </si>
  <si>
    <t>GOSELL PRICING</t>
  </si>
  <si>
    <t>features</t>
  </si>
  <si>
    <t>1 year</t>
  </si>
  <si>
    <t>2 years</t>
  </si>
  <si>
    <t>3 years</t>
  </si>
  <si>
    <t>Manage multiple channels</t>
  </si>
  <si>
    <t>7 channels</t>
  </si>
  <si>
    <t>8 channels</t>
  </si>
  <si>
    <t>10 channels</t>
  </si>
  <si>
    <t>11 channels</t>
  </si>
  <si>
    <t>Synchronize FB Fanpage</t>
  </si>
  <si>
    <t>Branding Mobile App</t>
  </si>
  <si>
    <t>E-commerce Website</t>
  </si>
  <si>
    <t>Number of Landing pages</t>
  </si>
  <si>
    <t>Offline business management</t>
  </si>
  <si>
    <t>Call center</t>
  </si>
  <si>
    <t>Inventory management</t>
  </si>
  <si>
    <t>basic</t>
  </si>
  <si>
    <t>advance</t>
  </si>
  <si>
    <t>Product upload capacity</t>
  </si>
  <si>
    <t>Customer data storage capacity</t>
  </si>
  <si>
    <t>Unlimited employee accounts</t>
  </si>
  <si>
    <t>Flashsale program</t>
  </si>
  <si>
    <t>2 campaigns/ month</t>
  </si>
  <si>
    <t>10 campaigns/ month</t>
  </si>
  <si>
    <t>4 campaigns/ month</t>
  </si>
  <si>
    <t>20 campaigns/ month</t>
  </si>
  <si>
    <t>30 campaigns/ month</t>
  </si>
  <si>
    <t>Livestream in Branding App</t>
  </si>
  <si>
    <t>Push Notification</t>
  </si>
  <si>
    <t>Zalo ZNS/ SMS</t>
  </si>
  <si>
    <t xml:space="preserve">Facebook Broad cast </t>
  </si>
  <si>
    <t>12 campaigns/ month</t>
  </si>
  <si>
    <t>8 campaigns/ month</t>
  </si>
  <si>
    <t>24 campaigns/ month</t>
  </si>
  <si>
    <t>18 campaigns/ month</t>
  </si>
  <si>
    <t>Automatic message response campaign</t>
  </si>
  <si>
    <t>Affiliate program</t>
  </si>
  <si>
    <t>300 accounts</t>
  </si>
  <si>
    <t>Membership</t>
  </si>
  <si>
    <t>Point accumulation- point exchange program</t>
  </si>
  <si>
    <t>Automatic discount campaign</t>
  </si>
  <si>
    <t>Selling wholesale prices</t>
  </si>
  <si>
    <t>Create Buy X - get Y free program</t>
  </si>
  <si>
    <t>Customers annalytics</t>
  </si>
  <si>
    <t>Analyze business reports</t>
  </si>
  <si>
    <t>Manage sales on App Goseller</t>
  </si>
  <si>
    <t>Google Keyword Trend Report</t>
  </si>
  <si>
    <t>E-commerce market report</t>
  </si>
  <si>
    <t>Zalo ZNS/ SMS Budget</t>
  </si>
  <si>
    <t>2M</t>
  </si>
  <si>
    <t>4M</t>
  </si>
  <si>
    <t>8M</t>
  </si>
  <si>
    <t>5M</t>
  </si>
  <si>
    <t>10M</t>
  </si>
  <si>
    <t>Ads Budget</t>
  </si>
  <si>
    <t>20M</t>
  </si>
  <si>
    <t>30M</t>
  </si>
  <si>
    <t>Train Course</t>
  </si>
  <si>
    <r>
      <rPr>
        <b/>
        <i/>
        <sz val="13"/>
        <rFont val="Arial"/>
        <family val="2"/>
      </rPr>
      <t xml:space="preserve">B2B expoxt with </t>
    </r>
    <r>
      <rPr>
        <b/>
        <i/>
        <u/>
        <sz val="13"/>
        <color rgb="FF1155CC"/>
        <rFont val="Arial"/>
        <family val="2"/>
      </rPr>
      <t>sourcevietnam.com</t>
    </r>
  </si>
  <si>
    <t>✓ (Valid 50M)</t>
  </si>
  <si>
    <t>Train Course free</t>
  </si>
  <si>
    <t>Flash sale program</t>
  </si>
  <si>
    <t>cash book</t>
  </si>
  <si>
    <t>Point Of Sale</t>
  </si>
  <si>
    <t>Wholesale</t>
  </si>
  <si>
    <t>Buy X - get Y free program</t>
  </si>
  <si>
    <t>15M</t>
  </si>
  <si>
    <t>Synchronize multi-channel sales</t>
  </si>
  <si>
    <t>number of Landing pages</t>
  </si>
  <si>
    <t>call center</t>
  </si>
  <si>
    <t>inventory management</t>
  </si>
  <si>
    <t>membership</t>
  </si>
  <si>
    <t>customers annalytics</t>
  </si>
  <si>
    <r>
      <rPr>
        <b/>
        <i/>
        <sz val="13"/>
        <rFont val="Arial"/>
        <family val="2"/>
      </rPr>
      <t xml:space="preserve">B2B epoxt with </t>
    </r>
    <r>
      <rPr>
        <b/>
        <i/>
        <u/>
        <sz val="13"/>
        <color rgb="FF1155CC"/>
        <rFont val="Arial"/>
        <family val="2"/>
      </rPr>
      <t>sourcevietnam.com</t>
    </r>
  </si>
  <si>
    <t>Train Course Free</t>
  </si>
  <si>
    <t>Synchronize Shopee/ Lazada/ GoMua platforms</t>
  </si>
  <si>
    <t>SEO Optimisation</t>
  </si>
  <si>
    <t>Shipping options: GHN/GHTK/Ahamove/ VNpost/ Self Delivery</t>
  </si>
  <si>
    <t>Self delivery - automatically calculate shipping fees based on delivery location</t>
  </si>
  <si>
    <t>Automatically notify delivery status through Email/ SMS</t>
  </si>
  <si>
    <t>Payment options: ATM Card, Credit/Debit Card, Bank Transfer, COD, MoMo, VNPay</t>
  </si>
  <si>
    <t>Customer Relationship Management</t>
  </si>
  <si>
    <t>Customer segmentation</t>
  </si>
  <si>
    <t>Staff accounts (extra fee)</t>
  </si>
  <si>
    <t>free 1 account</t>
  </si>
  <si>
    <t>free 2 accounts</t>
  </si>
  <si>
    <t>free 5 accounts</t>
  </si>
  <si>
    <t>free 15 accounts</t>
  </si>
  <si>
    <t>free 10 accounts</t>
  </si>
  <si>
    <t>free 25 accounts</t>
  </si>
  <si>
    <t>free 50 accounts</t>
  </si>
  <si>
    <t>Upload and manage products</t>
  </si>
  <si>
    <t>200 products</t>
  </si>
  <si>
    <t>150 products</t>
  </si>
  <si>
    <t>300 products</t>
  </si>
  <si>
    <t>250 products</t>
  </si>
  <si>
    <t>Create professional landing page</t>
  </si>
  <si>
    <t>Create flash sale campaign</t>
  </si>
  <si>
    <t>Synchronize Zalo OA</t>
  </si>
  <si>
    <t xml:space="preserve">    - Manage chat history, customer and order information right in the chat box</t>
  </si>
  <si>
    <t xml:space="preserve">    - Create orders in the chat box when chatting with customer</t>
  </si>
  <si>
    <t xml:space="preserve">    - Facebook Broadcast </t>
  </si>
  <si>
    <t xml:space="preserve">    - Automatically converted to inbox when customers comment in your post</t>
  </si>
  <si>
    <t>Loyalty membership level</t>
  </si>
  <si>
    <t>Report analysis</t>
  </si>
  <si>
    <t>Manage your business from anywhere using the Goseller App</t>
  </si>
  <si>
    <t>Supplier management</t>
  </si>
  <si>
    <t xml:space="preserve">Create promotions  </t>
  </si>
  <si>
    <t>Create and manage service bookings.</t>
  </si>
  <si>
    <t>Remarketing by Zalo ZNS</t>
  </si>
  <si>
    <t>TAX Management</t>
  </si>
  <si>
    <t xml:space="preserve">     - Create and manage inventory for products with conversion units</t>
  </si>
  <si>
    <t xml:space="preserve">    - Manage product by Lot date</t>
  </si>
  <si>
    <t xml:space="preserve">    - Manage product inventory by location</t>
  </si>
  <si>
    <t>Integrate with FB Pixel</t>
  </si>
  <si>
    <t>Integrate with Google Shopping</t>
  </si>
  <si>
    <t>Cash book</t>
  </si>
  <si>
    <t>Customer dept management</t>
  </si>
  <si>
    <t>Manage multiple branches (pay extra fee)</t>
  </si>
  <si>
    <t>free 1 branches</t>
  </si>
  <si>
    <t>free 2 branches</t>
  </si>
  <si>
    <t>Wholesale management</t>
  </si>
  <si>
    <t>Synchronize Tiktok Shop</t>
  </si>
  <si>
    <t>Customer Analytics</t>
  </si>
  <si>
    <t>Create program of earn points and redeem points for discount</t>
  </si>
  <si>
    <t>International selling</t>
  </si>
  <si>
    <t xml:space="preserve">    - Integrating the international payment gateway: PayPal</t>
  </si>
  <si>
    <t xml:space="preserve">    - Currency exchange (190+ countries)</t>
  </si>
  <si>
    <t xml:space="preserve">    - Set up international shipping prices</t>
  </si>
  <si>
    <t xml:space="preserve">    - Multible languages</t>
  </si>
  <si>
    <t>Affiliate program (extra fee)</t>
  </si>
  <si>
    <t>Free 100 accounts</t>
  </si>
  <si>
    <t>Free 200 accounts</t>
  </si>
  <si>
    <t xml:space="preserve">     - Multi-Level Affilate</t>
  </si>
  <si>
    <t xml:space="preserve">     - Set up time to push notification</t>
  </si>
  <si>
    <t xml:space="preserve">     - Automated send notification when Finish order/ Fail order/ accept, reject Affiliate</t>
  </si>
  <si>
    <t xml:space="preserve">     - Automated send happy birthday notification campaign</t>
  </si>
  <si>
    <t>Livestream in Branding Mobile App</t>
  </si>
  <si>
    <t>Industry reports on e-commerce platforms</t>
  </si>
  <si>
    <t>Create buy X - get Y campaign</t>
  </si>
  <si>
    <t>Create the campaign of buy X - get discount for Y product</t>
  </si>
  <si>
    <t>Manage resellers (extra fee)</t>
  </si>
  <si>
    <t>Free 2 reseller</t>
  </si>
  <si>
    <t>Create landing page with custom HTML</t>
  </si>
  <si>
    <t>Email Marketing with custom HTML</t>
  </si>
  <si>
    <t>Remarketing by SMS</t>
  </si>
  <si>
    <t>Interface API to make the Web/App look exactly the way you want.</t>
  </si>
  <si>
    <t>Integrate call center</t>
  </si>
  <si>
    <r>
      <rPr>
        <b/>
        <i/>
        <sz val="13"/>
        <rFont val="Arial"/>
        <family val="2"/>
      </rPr>
      <t xml:space="preserve">B2B export with </t>
    </r>
    <r>
      <rPr>
        <b/>
        <i/>
        <u/>
        <sz val="13"/>
        <color rgb="FF1155CC"/>
        <rFont val="Arial"/>
        <family val="2"/>
      </rPr>
      <t>sourcevietnam.com</t>
    </r>
    <r>
      <rPr>
        <b/>
        <i/>
        <sz val="13"/>
        <rFont val="Arial"/>
        <family val="2"/>
      </rPr>
      <t xml:space="preserve"> platform</t>
    </r>
  </si>
  <si>
    <t>Become Gosell's case study</t>
  </si>
  <si>
    <t>BRANCHING PRICING</t>
  </si>
  <si>
    <t>CALL CENTER PRICING</t>
  </si>
  <si>
    <t>Number of branches</t>
  </si>
  <si>
    <t>Price per year</t>
  </si>
  <si>
    <t>Package name</t>
  </si>
  <si>
    <t>Number of line</t>
  </si>
  <si>
    <t>Install fee</t>
  </si>
  <si>
    <t>Total</t>
  </si>
  <si>
    <t>1 branch</t>
  </si>
  <si>
    <t>2 branches</t>
  </si>
  <si>
    <t>3 branches</t>
  </si>
  <si>
    <t>4 branches</t>
  </si>
  <si>
    <t>5 branches</t>
  </si>
  <si>
    <t>45,000/ext/month</t>
  </si>
  <si>
    <t>6 branches</t>
  </si>
  <si>
    <t>7 branches</t>
  </si>
  <si>
    <t>8 branches</t>
  </si>
  <si>
    <t>NUMBER OF SHOPEE INTERGRATE ACCOUNTS PRICING</t>
  </si>
  <si>
    <t>DOMAIN</t>
  </si>
  <si>
    <t>9 branches</t>
  </si>
  <si>
    <t>Number of account</t>
  </si>
  <si>
    <t>price per year</t>
  </si>
  <si>
    <t>Register first year (vnd)</t>
  </si>
  <si>
    <t>Renew (vnd)</t>
  </si>
  <si>
    <t>10 branches</t>
  </si>
  <si>
    <t>11 branches</t>
  </si>
  <si>
    <t>12 branches</t>
  </si>
  <si>
    <t>13 branches</t>
  </si>
  <si>
    <t>14 branches</t>
  </si>
  <si>
    <t>15 branches</t>
  </si>
  <si>
    <t>288,000đ
/account/year</t>
  </si>
  <si>
    <t>More then 15 branches</t>
  </si>
  <si>
    <t>3,500,000đ
/branch/ year</t>
  </si>
  <si>
    <t>RESELLER PRICING</t>
  </si>
  <si>
    <t>AFFILIATE PRICING</t>
  </si>
  <si>
    <t>STAFF ACCOUNTS PRICING</t>
  </si>
  <si>
    <t xml:space="preserve"> Number of Resellers</t>
  </si>
  <si>
    <t>Number of Affiliates</t>
  </si>
  <si>
    <t>399,000đ /extra account/year</t>
  </si>
  <si>
    <t>3,600,000
/ year</t>
  </si>
  <si>
    <t>FEATURE</t>
  </si>
  <si>
    <t>Enterprise +</t>
  </si>
  <si>
    <t>BASIC</t>
  </si>
  <si>
    <t>PROFESSIONAL</t>
  </si>
  <si>
    <t>bundle_vn_0001_statup_plus__1</t>
  </si>
  <si>
    <t>bundle_vn_0001_statup_plus__2</t>
  </si>
  <si>
    <t>bundle_vn_0001_statup_plus__3</t>
  </si>
  <si>
    <t>bundle_vn_0002_professional_plus__1</t>
  </si>
  <si>
    <t>bundle_vn_0002_professional_plus__2</t>
  </si>
  <si>
    <t>bundle_vn_0002_professional_plus__3</t>
  </si>
  <si>
    <t>bundle_vn_0003_oao_plus__1</t>
  </si>
  <si>
    <t>bundle_vn_0003_oao_plus__2</t>
  </si>
  <si>
    <t>bundle_vn_0003_oao_plus__3</t>
  </si>
  <si>
    <t>bundle_vn_0004_enterprise_plus__1</t>
  </si>
  <si>
    <t>bundle_vn_0004_enterprise_plus__2</t>
  </si>
  <si>
    <t>bundle_vn_0004_enterprise_plus__3</t>
  </si>
  <si>
    <t>bundle_global_0005_basic__1</t>
  </si>
  <si>
    <t>bundle_global_0005_basic__2</t>
  </si>
  <si>
    <t>bundle_global_0005_basic__3</t>
  </si>
  <si>
    <t>bundle_global_0006_professional__1</t>
  </si>
  <si>
    <t>bundle_global_0006_professional__2</t>
  </si>
  <si>
    <t>bundle_global_0006_professional__3</t>
  </si>
  <si>
    <t>NUMBER_OF_LANDING_PAGES</t>
  </si>
  <si>
    <t>ALLOW_EDIT_HTML_LANDING_PAGE</t>
  </si>
  <si>
    <t>NUMBER_OF_PRODUCT_LISTING</t>
  </si>
  <si>
    <t>MANAGE_CONVERSION_UNIT</t>
  </si>
  <si>
    <t>MANAGE_LOT_DATE</t>
  </si>
  <si>
    <t>MANAGE_LOCATION</t>
  </si>
  <si>
    <t>INTEGRATE_WITH_FB_PIXEL</t>
  </si>
  <si>
    <t>INTEGRATE_WITH_GOOGLE_SHOPPING</t>
  </si>
  <si>
    <t>CASH_BOOK</t>
  </si>
  <si>
    <t>POINT_OF_SALE</t>
  </si>
  <si>
    <t>STAFF_ACCOUNTS_EXTRA_FEE</t>
  </si>
  <si>
    <t>CUSTOMER_DEPT_MANAGEMENT</t>
  </si>
  <si>
    <t>MANAGE_MULTIPLE_BRANCHES</t>
  </si>
  <si>
    <t>Free 1
x</t>
  </si>
  <si>
    <t>Free 1 branch</t>
  </si>
  <si>
    <t>Free 1</t>
  </si>
  <si>
    <t>free 3 branches</t>
  </si>
  <si>
    <t>WHOLESALE_MANAGEMENT</t>
  </si>
  <si>
    <t>SYNCHRONIZE_TIKTOK_SHOP</t>
  </si>
  <si>
    <t>CUSTOMER_ANALYTICS</t>
  </si>
  <si>
    <t>LOYALTY_PROGRAM_CREATION</t>
  </si>
  <si>
    <t>INTERNATIONAL_SELLING</t>
  </si>
  <si>
    <t>PAYPAL_GLOBAL_PAYMENT_INTEGRATION</t>
  </si>
  <si>
    <t>MULTI_COUNTRY_CURRENCY_EXCHANGE</t>
  </si>
  <si>
    <t>GLOBAL_SHIPPING_SETUP</t>
  </si>
  <si>
    <t>MULTILINGUAL_SUPPORT_FEE</t>
  </si>
  <si>
    <t>AFFILIATE_PROGRAM_FEE</t>
  </si>
  <si>
    <t>Free 300 accounts</t>
  </si>
  <si>
    <t>MULTI_LEVEL_AFFILIATE</t>
  </si>
  <si>
    <t>AUTOMATED_ORDER_NOTIFICATION_SYSTEM</t>
  </si>
  <si>
    <t>SCHEDULED_NOTIFICATION_SETUP</t>
  </si>
  <si>
    <t>PUSH_NOTIFICATION</t>
  </si>
  <si>
    <t>BIRTHDAY_CAMPAIGN_AUTOMATION</t>
  </si>
  <si>
    <t>MOBILE_APP_BRANDING</t>
  </si>
  <si>
    <t>MOBILE_APP_LIVE_STREAMING</t>
  </si>
  <si>
    <t>GOOGLE_KEYWORD_TREND_REPORT</t>
  </si>
  <si>
    <t>ECOMMERCE_PLATFORM_INDUSTRY_REPORTS</t>
  </si>
  <si>
    <t>MARKETING_MASTER_PLAN</t>
  </si>
  <si>
    <t>CREATE_BXGY_CAMPAIGN</t>
  </si>
  <si>
    <t>CREATE_CAMPAIGN_BUY_X_GET_DISCOUNT_FOR_Y_PRODUCT</t>
  </si>
  <si>
    <t>REMARKETING_BY_SMS</t>
  </si>
  <si>
    <t>RESELLER_MANAGEMENT_FEE</t>
  </si>
  <si>
    <t>free 1 reseller</t>
  </si>
  <si>
    <t>FLASH_SALE_CAMPAIGN_CREATION</t>
  </si>
  <si>
    <t>2 campaigns</t>
  </si>
  <si>
    <t>10 campaigns</t>
  </si>
  <si>
    <t>4 campaigns</t>
  </si>
  <si>
    <t>20 campaigns</t>
  </si>
  <si>
    <t>30 campaigns</t>
  </si>
  <si>
    <t>EMAIL_MARKETING</t>
  </si>
  <si>
    <t>CUSTOM_HTML_EMAIL_MARKETING</t>
  </si>
  <si>
    <t>CUSTOMIZABLE_WEB_APP_API</t>
  </si>
  <si>
    <t>CALL_CENTER_INTEGRATION</t>
  </si>
  <si>
    <t>WAREHOUSE_FULLFILLMENT</t>
  </si>
  <si>
    <t>FACEBOOK_BROADCAST</t>
  </si>
  <si>
    <t>12 campaigns</t>
  </si>
  <si>
    <t>8 campaigns</t>
  </si>
  <si>
    <t>24 campaigns</t>
  </si>
  <si>
    <t>18 campaigns</t>
  </si>
  <si>
    <t>AUTO_CONVERTED_TO_INBOX</t>
  </si>
  <si>
    <t>TAX_MANAGEMENT</t>
  </si>
  <si>
    <t>REMARKETING_BY_ZALO_ZNS</t>
  </si>
  <si>
    <t>CREATE_MANAGE_SERVICE_BOOKINGS</t>
  </si>
  <si>
    <t>BẢNG BÁO GIÁ GIẢI PHÁP GOSELL</t>
  </si>
  <si>
    <t>GÓI OAO (GIẢI PHÁP AFFILIATE)</t>
  </si>
  <si>
    <t>Giá
Pricing</t>
  </si>
  <si>
    <t>App thương hiệu riêng
Branding Mobile App</t>
  </si>
  <si>
    <t>Website TMĐT</t>
  </si>
  <si>
    <t>5000 customer</t>
  </si>
  <si>
    <t>Livestream in App</t>
  </si>
  <si>
    <t>CSKH qua Zalo ZNS</t>
  </si>
  <si>
    <t>Tạo khuyến mãi Mua - tặng Y
Buy - get Y Campaign</t>
  </si>
  <si>
    <t>PRODUCT_ANALYTICS</t>
  </si>
  <si>
    <t>REDEEM_POINT_TO_GIFT</t>
  </si>
  <si>
    <t>FORUM_EXTRA_FEE</t>
  </si>
  <si>
    <t>EINVOICE</t>
  </si>
  <si>
    <t>EWARRANTY</t>
  </si>
  <si>
    <t>GO_AI_EXTRA_FEE</t>
  </si>
  <si>
    <t>PUBLISH_APP_TO_GOOGLE_STORE</t>
  </si>
  <si>
    <t>ZALO_CAMPAIGN_CONSULTATION_MESSAGE</t>
  </si>
  <si>
    <t>OPEN_AI_SUPPORT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</si>
</sst>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72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i/>
      <sz val="12"/>
      <color theme="1"/>
      <name val="Arial"/>
      <family val="2"/>
    </font>
    <font>
      <sz val="13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&quot;Times New Roman&quot;"/>
    </font>
    <font>
      <sz val="12"/>
      <color theme="1"/>
      <name val="Arial"/>
      <family val="2"/>
    </font>
    <font>
      <sz val="12"/>
      <color theme="1"/>
      <name val="&quot;Times New Roman&quot;"/>
    </font>
    <font>
      <sz val="13"/>
      <color theme="1"/>
      <name val="&quot;Times New Roman&quot;"/>
    </font>
    <font>
      <b/>
      <sz val="10"/>
      <color theme="1"/>
      <name val="Arial"/>
      <family val="2"/>
    </font>
    <font>
      <b/>
      <sz val="19"/>
      <color theme="1"/>
      <name val="Arial"/>
      <family val="2"/>
    </font>
    <font>
      <b/>
      <sz val="15"/>
      <color theme="1"/>
      <name val="Arial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1"/>
      <color rgb="FF3C4043"/>
      <name val="Arial"/>
      <family val="2"/>
    </font>
    <font>
      <b/>
      <sz val="13"/>
      <color rgb="FF3C4043"/>
      <name val="Arial"/>
      <family val="2"/>
    </font>
    <font>
      <b/>
      <i/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b/>
      <i/>
      <sz val="12"/>
      <color rgb="FF980000"/>
      <name val="Arial"/>
      <family val="2"/>
    </font>
    <font>
      <b/>
      <sz val="11"/>
      <color rgb="FFFFFFFF"/>
      <name val="Inter"/>
    </font>
    <font>
      <sz val="11"/>
      <color theme="1"/>
      <name val="Arial"/>
      <family val="2"/>
      <scheme val="minor"/>
    </font>
    <font>
      <b/>
      <sz val="11"/>
      <color rgb="FFFFFFFF"/>
      <name val="&quot;Times New Roman&quot;"/>
    </font>
    <font>
      <b/>
      <sz val="11"/>
      <color rgb="FF000000"/>
      <name val="Inter"/>
    </font>
    <font>
      <b/>
      <sz val="11"/>
      <color theme="1"/>
      <name val="&quot;Times New Roman&quot;"/>
    </font>
    <font>
      <sz val="11"/>
      <color theme="1"/>
      <name val="&quot;Times New Roman&quot;"/>
    </font>
    <font>
      <sz val="11"/>
      <color theme="1"/>
      <name val="Arial"/>
      <family val="2"/>
    </font>
    <font>
      <b/>
      <sz val="11"/>
      <color rgb="FFFFFFFF"/>
      <name val="Arial"/>
      <family val="2"/>
      <scheme val="minor"/>
    </font>
    <font>
      <b/>
      <sz val="12"/>
      <color rgb="FFFFFFFF"/>
      <name val="Inter"/>
    </font>
    <font>
      <sz val="14"/>
      <color rgb="FF333333"/>
      <name val="Inter"/>
    </font>
    <font>
      <b/>
      <sz val="12"/>
      <color rgb="FF000000"/>
      <name val="Inter"/>
    </font>
    <font>
      <b/>
      <i/>
      <sz val="24"/>
      <color theme="1"/>
      <name val="Arial"/>
      <family val="2"/>
    </font>
    <font>
      <b/>
      <sz val="13"/>
      <color rgb="FFFFFFFF"/>
      <name val="Inter"/>
    </font>
    <font>
      <sz val="13"/>
      <color theme="1"/>
      <name val="Arial"/>
      <family val="2"/>
      <scheme val="minor"/>
    </font>
    <font>
      <b/>
      <sz val="13"/>
      <color rgb="FFFFFFFF"/>
      <name val="&quot;Times New Roman&quot;"/>
    </font>
    <font>
      <b/>
      <sz val="13"/>
      <color rgb="FF000000"/>
      <name val="Inter"/>
    </font>
    <font>
      <b/>
      <sz val="13"/>
      <color theme="1"/>
      <name val="&quot;Times New Roman&quot;"/>
    </font>
    <font>
      <b/>
      <sz val="13"/>
      <color rgb="FFFFFFFF"/>
      <name val="Arial"/>
      <family val="2"/>
      <scheme val="minor"/>
    </font>
    <font>
      <sz val="13"/>
      <color rgb="FF333333"/>
      <name val="Inter"/>
    </font>
    <font>
      <b/>
      <sz val="13"/>
      <color rgb="FF000000"/>
      <name val="&quot;Times New Roman&quot;"/>
    </font>
    <font>
      <sz val="13"/>
      <color rgb="FF000000"/>
      <name val="&quot;Times New Roman&quot;"/>
    </font>
    <font>
      <b/>
      <i/>
      <sz val="14"/>
      <color theme="1"/>
      <name val="Arial"/>
      <family val="2"/>
    </font>
    <font>
      <b/>
      <sz val="22"/>
      <color theme="1"/>
      <name val="Arial"/>
      <family val="2"/>
    </font>
    <font>
      <b/>
      <i/>
      <sz val="13"/>
      <color theme="1"/>
      <name val="Arial"/>
      <family val="2"/>
    </font>
    <font>
      <sz val="13"/>
      <color rgb="FF3C4043"/>
      <name val="Arial"/>
      <family val="2"/>
    </font>
    <font>
      <b/>
      <i/>
      <sz val="13"/>
      <color rgb="FF000000"/>
      <name val="Arial"/>
      <family val="2"/>
    </font>
    <font>
      <b/>
      <i/>
      <sz val="13"/>
      <color rgb="FF980000"/>
      <name val="Arial"/>
      <family val="2"/>
    </font>
    <font>
      <b/>
      <i/>
      <u/>
      <sz val="13"/>
      <color rgb="FF0000FF"/>
      <name val="Arial"/>
      <family val="2"/>
    </font>
    <font>
      <sz val="14"/>
      <color rgb="FF3C4043"/>
      <name val="Arial"/>
      <family val="2"/>
    </font>
    <font>
      <b/>
      <i/>
      <sz val="14"/>
      <color rgb="FF000000"/>
      <name val="Arial"/>
      <family val="2"/>
    </font>
    <font>
      <b/>
      <i/>
      <sz val="14"/>
      <color rgb="FF980000"/>
      <name val="Arial"/>
      <family val="2"/>
    </font>
    <font>
      <b/>
      <i/>
      <u/>
      <sz val="14"/>
      <color rgb="FF0000FF"/>
      <name val="Arial"/>
      <family val="2"/>
    </font>
    <font>
      <b/>
      <sz val="15"/>
      <color theme="1"/>
      <name val="Arial"/>
      <family val="2"/>
    </font>
    <font>
      <b/>
      <sz val="14"/>
      <color rgb="FF3C4043"/>
      <name val="Arial"/>
      <family val="2"/>
    </font>
    <font>
      <sz val="13"/>
      <color rgb="FF000000"/>
      <name val="Inter"/>
    </font>
    <font>
      <b/>
      <sz val="13"/>
      <color rgb="FF333333"/>
      <name val="Inter"/>
    </font>
    <font>
      <b/>
      <sz val="20"/>
      <color theme="1"/>
      <name val="Arial"/>
      <family val="2"/>
    </font>
    <font>
      <b/>
      <i/>
      <sz val="13"/>
      <name val="Arial"/>
      <family val="2"/>
    </font>
    <font>
      <b/>
      <i/>
      <u/>
      <sz val="13"/>
      <color rgb="FF1155CC"/>
      <name val="Arial"/>
      <family val="2"/>
    </font>
    <font>
      <b/>
      <i/>
      <sz val="14"/>
      <name val="Arial"/>
      <family val="2"/>
    </font>
    <font>
      <b/>
      <i/>
      <u/>
      <sz val="14"/>
      <color rgb="FF1155CC"/>
      <name val="Arial"/>
      <family val="2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b/>
      <sz val="12"/>
      <color rgb="FFFA7D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8E7CC3"/>
        <bgColor rgb="FF8E7CC3"/>
      </patternFill>
    </fill>
    <fill>
      <patternFill patternType="solid">
        <fgColor rgb="FFEFEFEF"/>
        <bgColor rgb="FFEFEFEF"/>
      </patternFill>
    </fill>
    <fill>
      <patternFill patternType="solid">
        <fgColor rgb="FF28A745"/>
        <bgColor rgb="FF28A745"/>
      </patternFill>
    </fill>
    <fill>
      <patternFill patternType="solid">
        <fgColor rgb="FF1F4E78"/>
        <bgColor rgb="FF1F4E78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0">
    <xf numFmtId="0" fontId="0" fillId="0" borderId="0"/>
    <xf numFmtId="0" fontId="67" fillId="24" borderId="0" applyNumberFormat="0" applyBorder="0" applyAlignment="0" applyProtection="0"/>
    <xf numFmtId="0" fontId="68" fillId="25" borderId="0" applyNumberFormat="0" applyBorder="0" applyAlignment="0" applyProtection="0"/>
    <xf numFmtId="0" fontId="69" fillId="26" borderId="13" applyNumberFormat="0" applyAlignment="0" applyProtection="0"/>
    <xf numFmtId="0" fontId="7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97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8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9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2" xfId="0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1" fillId="0" borderId="6" xfId="0" applyNumberFormat="1" applyFont="1" applyBorder="1" applyAlignment="1">
      <alignment horizontal="center"/>
    </xf>
    <xf numFmtId="3" fontId="12" fillId="0" borderId="6" xfId="0" applyNumberFormat="1" applyFont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0" fontId="3" fillId="0" borderId="1" xfId="0" applyFont="1" applyBorder="1"/>
    <xf numFmtId="0" fontId="10" fillId="16" borderId="6" xfId="0" applyFont="1" applyFill="1" applyBorder="1" applyAlignment="1">
      <alignment horizontal="center"/>
    </xf>
    <xf numFmtId="3" fontId="11" fillId="16" borderId="6" xfId="0" applyNumberFormat="1" applyFont="1" applyFill="1" applyBorder="1" applyAlignment="1">
      <alignment horizontal="center"/>
    </xf>
    <xf numFmtId="3" fontId="3" fillId="0" borderId="0" xfId="0" applyNumberFormat="1" applyFont="1"/>
    <xf numFmtId="3" fontId="12" fillId="4" borderId="6" xfId="0" applyNumberFormat="1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3" fontId="3" fillId="0" borderId="6" xfId="0" applyNumberFormat="1" applyFont="1" applyBorder="1"/>
    <xf numFmtId="3" fontId="13" fillId="4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/>
    <xf numFmtId="0" fontId="10" fillId="4" borderId="5" xfId="0" applyFont="1" applyFill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3" fontId="12" fillId="0" borderId="6" xfId="0" applyNumberFormat="1" applyFont="1" applyBorder="1" applyAlignment="1">
      <alignment horizontal="center" wrapText="1"/>
    </xf>
    <xf numFmtId="0" fontId="3" fillId="0" borderId="6" xfId="0" applyFont="1" applyBorder="1"/>
    <xf numFmtId="3" fontId="3" fillId="0" borderId="1" xfId="0" applyNumberFormat="1" applyFont="1" applyBorder="1"/>
    <xf numFmtId="164" fontId="3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5" fillId="5" borderId="0" xfId="0" applyFont="1" applyFill="1" applyAlignment="1">
      <alignment horizontal="center" vertical="center" wrapText="1"/>
    </xf>
    <xf numFmtId="0" fontId="16" fillId="16" borderId="0" xfId="0" applyFont="1" applyFill="1"/>
    <xf numFmtId="0" fontId="17" fillId="7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0" fontId="7" fillId="16" borderId="0" xfId="0" applyFont="1" applyFill="1"/>
    <xf numFmtId="0" fontId="7" fillId="0" borderId="0" xfId="0" applyFont="1"/>
    <xf numFmtId="3" fontId="18" fillId="0" borderId="0" xfId="0" applyNumberFormat="1" applyFont="1" applyAlignment="1">
      <alignment wrapText="1"/>
    </xf>
    <xf numFmtId="0" fontId="19" fillId="16" borderId="0" xfId="0" applyFont="1" applyFill="1" applyAlignment="1">
      <alignment horizontal="left"/>
    </xf>
    <xf numFmtId="0" fontId="19" fillId="2" borderId="0" xfId="0" applyFont="1" applyFill="1"/>
    <xf numFmtId="9" fontId="19" fillId="2" borderId="0" xfId="0" applyNumberFormat="1" applyFont="1" applyFill="1"/>
    <xf numFmtId="0" fontId="3" fillId="4" borderId="0" xfId="0" applyFont="1" applyFill="1"/>
    <xf numFmtId="0" fontId="5" fillId="4" borderId="0" xfId="0" applyFont="1" applyFill="1" applyAlignment="1">
      <alignment wrapText="1"/>
    </xf>
    <xf numFmtId="3" fontId="17" fillId="2" borderId="0" xfId="0" applyNumberFormat="1" applyFont="1" applyFill="1" applyAlignment="1">
      <alignment vertical="center" wrapText="1"/>
    </xf>
    <xf numFmtId="3" fontId="17" fillId="8" borderId="0" xfId="0" applyNumberFormat="1" applyFont="1" applyFill="1" applyAlignment="1">
      <alignment vertical="center" wrapText="1"/>
    </xf>
    <xf numFmtId="3" fontId="17" fillId="9" borderId="0" xfId="0" applyNumberFormat="1" applyFont="1" applyFill="1" applyAlignment="1">
      <alignment vertical="center" wrapText="1"/>
    </xf>
    <xf numFmtId="3" fontId="17" fillId="10" borderId="0" xfId="0" applyNumberFormat="1" applyFont="1" applyFill="1" applyAlignment="1">
      <alignment vertical="center" wrapText="1"/>
    </xf>
    <xf numFmtId="3" fontId="7" fillId="0" borderId="0" xfId="0" applyNumberFormat="1" applyFont="1"/>
    <xf numFmtId="0" fontId="6" fillId="2" borderId="0" xfId="0" applyFont="1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6" fillId="9" borderId="0" xfId="0" applyFont="1" applyFill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21" fillId="9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0" fontId="19" fillId="2" borderId="0" xfId="0" applyFont="1" applyFill="1" applyAlignment="1">
      <alignment horizontal="left"/>
    </xf>
    <xf numFmtId="3" fontId="19" fillId="2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6" fillId="2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19" fillId="16" borderId="0" xfId="0" applyFont="1" applyFill="1"/>
    <xf numFmtId="0" fontId="19" fillId="16" borderId="0" xfId="0" applyFont="1" applyFill="1" applyAlignment="1">
      <alignment horizontal="left" wrapText="1"/>
    </xf>
    <xf numFmtId="3" fontId="6" fillId="10" borderId="0" xfId="0" applyNumberFormat="1" applyFont="1" applyFill="1" applyAlignment="1">
      <alignment wrapText="1"/>
    </xf>
    <xf numFmtId="0" fontId="22" fillId="2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5" fillId="16" borderId="0" xfId="0" applyFont="1" applyFill="1"/>
    <xf numFmtId="0" fontId="21" fillId="7" borderId="0" xfId="0" applyFont="1" applyFill="1" applyAlignment="1">
      <alignment horizontal="center"/>
    </xf>
    <xf numFmtId="0" fontId="23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wrapText="1"/>
    </xf>
    <xf numFmtId="3" fontId="4" fillId="10" borderId="0" xfId="0" applyNumberFormat="1" applyFont="1" applyFill="1" applyAlignment="1">
      <alignment horizontal="center" wrapText="1"/>
    </xf>
    <xf numFmtId="3" fontId="4" fillId="9" borderId="0" xfId="0" applyNumberFormat="1" applyFont="1" applyFill="1" applyAlignment="1">
      <alignment horizontal="center" wrapText="1"/>
    </xf>
    <xf numFmtId="0" fontId="21" fillId="16" borderId="0" xfId="0" applyFont="1" applyFill="1" applyAlignment="1">
      <alignment horizontal="center"/>
    </xf>
    <xf numFmtId="0" fontId="27" fillId="0" borderId="0" xfId="0" applyFont="1"/>
    <xf numFmtId="0" fontId="29" fillId="0" borderId="9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3" fontId="30" fillId="0" borderId="6" xfId="0" applyNumberFormat="1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3" fontId="31" fillId="0" borderId="6" xfId="0" applyNumberFormat="1" applyFont="1" applyBorder="1" applyAlignment="1">
      <alignment horizontal="center"/>
    </xf>
    <xf numFmtId="0" fontId="30" fillId="0" borderId="5" xfId="0" applyFont="1" applyBorder="1" applyAlignment="1">
      <alignment horizontal="center" wrapText="1"/>
    </xf>
    <xf numFmtId="3" fontId="31" fillId="0" borderId="6" xfId="0" applyNumberFormat="1" applyFont="1" applyBorder="1" applyAlignment="1">
      <alignment horizontal="center" wrapText="1"/>
    </xf>
    <xf numFmtId="3" fontId="32" fillId="0" borderId="6" xfId="0" applyNumberFormat="1" applyFont="1" applyBorder="1"/>
    <xf numFmtId="0" fontId="32" fillId="0" borderId="6" xfId="0" applyFont="1" applyBorder="1"/>
    <xf numFmtId="0" fontId="34" fillId="20" borderId="9" xfId="0" applyFont="1" applyFill="1" applyBorder="1" applyAlignment="1">
      <alignment horizontal="center"/>
    </xf>
    <xf numFmtId="0" fontId="26" fillId="20" borderId="9" xfId="0" applyFont="1" applyFill="1" applyBorder="1" applyAlignment="1">
      <alignment horizontal="center"/>
    </xf>
    <xf numFmtId="0" fontId="29" fillId="16" borderId="9" xfId="0" applyFont="1" applyFill="1" applyBorder="1" applyAlignment="1">
      <alignment horizontal="center"/>
    </xf>
    <xf numFmtId="0" fontId="35" fillId="0" borderId="9" xfId="0" applyFont="1" applyBorder="1"/>
    <xf numFmtId="3" fontId="29" fillId="0" borderId="9" xfId="0" applyNumberFormat="1" applyFont="1" applyBorder="1" applyAlignment="1">
      <alignment horizontal="center"/>
    </xf>
    <xf numFmtId="0" fontId="37" fillId="16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1" fillId="0" borderId="9" xfId="0" applyFont="1" applyBorder="1" applyAlignment="1">
      <alignment horizontal="center"/>
    </xf>
    <xf numFmtId="3" fontId="42" fillId="0" borderId="6" xfId="0" applyNumberFormat="1" applyFont="1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13" fillId="0" borderId="6" xfId="0" applyNumberFormat="1" applyFont="1" applyBorder="1" applyAlignment="1">
      <alignment horizontal="center" wrapText="1"/>
    </xf>
    <xf numFmtId="0" fontId="39" fillId="0" borderId="0" xfId="0" applyFont="1"/>
    <xf numFmtId="0" fontId="38" fillId="20" borderId="9" xfId="0" applyFont="1" applyFill="1" applyBorder="1" applyAlignment="1">
      <alignment horizontal="center"/>
    </xf>
    <xf numFmtId="0" fontId="41" fillId="16" borderId="9" xfId="0" applyFont="1" applyFill="1" applyBorder="1" applyAlignment="1">
      <alignment horizontal="center"/>
    </xf>
    <xf numFmtId="0" fontId="44" fillId="0" borderId="9" xfId="0" applyFont="1" applyBorder="1"/>
    <xf numFmtId="0" fontId="41" fillId="0" borderId="9" xfId="0" applyFont="1" applyBorder="1" applyAlignment="1">
      <alignment horizontal="center" wrapText="1"/>
    </xf>
    <xf numFmtId="0" fontId="41" fillId="16" borderId="9" xfId="0" applyFont="1" applyFill="1" applyBorder="1" applyAlignment="1">
      <alignment horizontal="center" wrapText="1"/>
    </xf>
    <xf numFmtId="0" fontId="38" fillId="20" borderId="9" xfId="0" applyFont="1" applyFill="1" applyBorder="1" applyAlignment="1">
      <alignment horizontal="center" wrapText="1"/>
    </xf>
    <xf numFmtId="0" fontId="40" fillId="21" borderId="9" xfId="0" applyFont="1" applyFill="1" applyBorder="1" applyAlignment="1">
      <alignment vertical="top"/>
    </xf>
    <xf numFmtId="0" fontId="40" fillId="21" borderId="4" xfId="0" applyFont="1" applyFill="1" applyBorder="1" applyAlignment="1">
      <alignment horizontal="center"/>
    </xf>
    <xf numFmtId="0" fontId="45" fillId="0" borderId="5" xfId="0" applyFont="1" applyBorder="1" applyAlignment="1">
      <alignment vertical="center" wrapText="1"/>
    </xf>
    <xf numFmtId="0" fontId="46" fillId="0" borderId="6" xfId="0" applyFont="1" applyBorder="1" applyAlignment="1">
      <alignment horizontal="center"/>
    </xf>
    <xf numFmtId="0" fontId="39" fillId="0" borderId="6" xfId="0" applyFont="1" applyBorder="1" applyAlignment="1">
      <alignment vertical="top"/>
    </xf>
    <xf numFmtId="0" fontId="46" fillId="0" borderId="6" xfId="0" applyFont="1" applyBorder="1"/>
    <xf numFmtId="3" fontId="46" fillId="0" borderId="6" xfId="0" applyNumberFormat="1" applyFont="1" applyBorder="1"/>
    <xf numFmtId="0" fontId="46" fillId="0" borderId="6" xfId="0" applyFont="1" applyBorder="1" applyAlignment="1">
      <alignment horizontal="center" vertical="top"/>
    </xf>
    <xf numFmtId="0" fontId="46" fillId="0" borderId="6" xfId="0" applyFont="1" applyBorder="1" applyAlignment="1">
      <alignment horizontal="center" wrapText="1"/>
    </xf>
    <xf numFmtId="0" fontId="39" fillId="0" borderId="6" xfId="0" applyFont="1" applyBorder="1"/>
    <xf numFmtId="0" fontId="46" fillId="0" borderId="6" xfId="0" applyFont="1" applyBorder="1" applyAlignment="1">
      <alignment wrapText="1"/>
    </xf>
    <xf numFmtId="0" fontId="46" fillId="0" borderId="6" xfId="0" applyFont="1" applyBorder="1" applyAlignment="1">
      <alignment horizontal="center" vertical="top" wrapText="1"/>
    </xf>
    <xf numFmtId="0" fontId="39" fillId="0" borderId="0" xfId="0" applyFont="1" applyAlignment="1">
      <alignment vertical="center" wrapText="1"/>
    </xf>
    <xf numFmtId="0" fontId="47" fillId="4" borderId="0" xfId="0" applyFont="1" applyFill="1" applyAlignment="1">
      <alignment vertical="center" wrapText="1"/>
    </xf>
    <xf numFmtId="0" fontId="48" fillId="13" borderId="0" xfId="0" applyFont="1" applyFill="1" applyAlignment="1">
      <alignment horizontal="center" vertical="center" wrapText="1"/>
    </xf>
    <xf numFmtId="0" fontId="48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3" fontId="17" fillId="2" borderId="0" xfId="0" applyNumberFormat="1" applyFont="1" applyFill="1" applyAlignment="1">
      <alignment horizontal="center" vertical="center" wrapText="1"/>
    </xf>
    <xf numFmtId="3" fontId="17" fillId="8" borderId="0" xfId="0" applyNumberFormat="1" applyFont="1" applyFill="1" applyAlignment="1">
      <alignment horizontal="center" vertical="center" wrapText="1"/>
    </xf>
    <xf numFmtId="0" fontId="49" fillId="0" borderId="0" xfId="0" applyFont="1" applyAlignment="1">
      <alignment vertical="center" wrapText="1"/>
    </xf>
    <xf numFmtId="0" fontId="50" fillId="2" borderId="0" xfId="0" applyFont="1" applyFill="1" applyAlignment="1">
      <alignment horizontal="center"/>
    </xf>
    <xf numFmtId="0" fontId="50" fillId="8" borderId="0" xfId="0" applyFont="1" applyFill="1" applyAlignment="1">
      <alignment horizontal="center"/>
    </xf>
    <xf numFmtId="0" fontId="50" fillId="2" borderId="0" xfId="0" applyFont="1" applyFill="1" applyAlignment="1">
      <alignment horizontal="center" wrapText="1"/>
    </xf>
    <xf numFmtId="0" fontId="50" fillId="8" borderId="0" xfId="0" applyFont="1" applyFill="1" applyAlignment="1">
      <alignment horizontal="center" wrapText="1"/>
    </xf>
    <xf numFmtId="0" fontId="49" fillId="16" borderId="0" xfId="0" applyFont="1" applyFill="1" applyAlignment="1">
      <alignment vertical="center" wrapText="1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17" fillId="5" borderId="0" xfId="0" applyFont="1" applyFill="1" applyAlignment="1">
      <alignment horizontal="center" vertical="center" wrapText="1"/>
    </xf>
    <xf numFmtId="0" fontId="47" fillId="0" borderId="0" xfId="0" applyFont="1" applyAlignment="1">
      <alignment vertical="center" wrapText="1"/>
    </xf>
    <xf numFmtId="0" fontId="18" fillId="2" borderId="0" xfId="0" applyFont="1" applyFill="1" applyAlignment="1">
      <alignment horizontal="center" wrapText="1"/>
    </xf>
    <xf numFmtId="0" fontId="18" fillId="8" borderId="0" xfId="0" applyFont="1" applyFill="1" applyAlignment="1">
      <alignment horizontal="center" wrapText="1"/>
    </xf>
    <xf numFmtId="0" fontId="18" fillId="9" borderId="0" xfId="0" applyFont="1" applyFill="1" applyAlignment="1">
      <alignment horizontal="center" wrapText="1"/>
    </xf>
    <xf numFmtId="0" fontId="18" fillId="10" borderId="0" xfId="0" applyFont="1" applyFill="1" applyAlignment="1">
      <alignment horizontal="center" wrapText="1"/>
    </xf>
    <xf numFmtId="0" fontId="54" fillId="9" borderId="0" xfId="0" applyFont="1" applyFill="1" applyAlignment="1">
      <alignment horizontal="center"/>
    </xf>
    <xf numFmtId="0" fontId="54" fillId="10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54" fillId="8" borderId="0" xfId="0" applyFont="1" applyFill="1" applyAlignment="1">
      <alignment horizontal="center"/>
    </xf>
    <xf numFmtId="0" fontId="18" fillId="10" borderId="0" xfId="0" applyFont="1" applyFill="1" applyAlignment="1">
      <alignment wrapText="1"/>
    </xf>
    <xf numFmtId="3" fontId="18" fillId="10" borderId="0" xfId="0" applyNumberFormat="1" applyFont="1" applyFill="1" applyAlignment="1">
      <alignment horizontal="center" wrapText="1"/>
    </xf>
    <xf numFmtId="0" fontId="54" fillId="2" borderId="0" xfId="0" applyFont="1" applyFill="1" applyAlignment="1">
      <alignment horizontal="center" wrapText="1"/>
    </xf>
    <xf numFmtId="0" fontId="54" fillId="8" borderId="0" xfId="0" applyFont="1" applyFill="1" applyAlignment="1">
      <alignment horizontal="center" wrapText="1"/>
    </xf>
    <xf numFmtId="0" fontId="54" fillId="9" borderId="0" xfId="0" applyFont="1" applyFill="1" applyAlignment="1">
      <alignment horizontal="center" wrapText="1"/>
    </xf>
    <xf numFmtId="0" fontId="54" fillId="10" borderId="0" xfId="0" applyFont="1" applyFill="1" applyAlignment="1">
      <alignment horizontal="center" wrapText="1"/>
    </xf>
    <xf numFmtId="0" fontId="18" fillId="9" borderId="0" xfId="0" applyFont="1" applyFill="1" applyAlignment="1">
      <alignment wrapText="1"/>
    </xf>
    <xf numFmtId="0" fontId="47" fillId="16" borderId="0" xfId="0" applyFont="1" applyFill="1" applyAlignment="1">
      <alignment vertical="center" wrapText="1"/>
    </xf>
    <xf numFmtId="0" fontId="18" fillId="2" borderId="0" xfId="0" applyFont="1" applyFill="1" applyAlignment="1">
      <alignment wrapText="1"/>
    </xf>
    <xf numFmtId="0" fontId="18" fillId="8" borderId="0" xfId="0" applyFont="1" applyFill="1" applyAlignment="1">
      <alignment wrapText="1"/>
    </xf>
    <xf numFmtId="0" fontId="55" fillId="0" borderId="0" xfId="0" applyFont="1" applyAlignment="1">
      <alignment vertical="center" wrapText="1"/>
    </xf>
    <xf numFmtId="0" fontId="56" fillId="0" borderId="0" xfId="0" applyFont="1" applyAlignment="1">
      <alignment vertical="center" wrapText="1"/>
    </xf>
    <xf numFmtId="3" fontId="18" fillId="9" borderId="0" xfId="0" applyNumberFormat="1" applyFont="1" applyFill="1" applyAlignment="1">
      <alignment horizontal="center" wrapText="1"/>
    </xf>
    <xf numFmtId="0" fontId="5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3" fontId="17" fillId="9" borderId="0" xfId="0" applyNumberFormat="1" applyFont="1" applyFill="1" applyAlignment="1">
      <alignment horizontal="center" vertical="center" wrapText="1"/>
    </xf>
    <xf numFmtId="3" fontId="17" fillId="10" borderId="0" xfId="0" applyNumberFormat="1" applyFont="1" applyFill="1" applyAlignment="1">
      <alignment horizontal="center" vertical="center" wrapText="1"/>
    </xf>
    <xf numFmtId="0" fontId="50" fillId="9" borderId="0" xfId="0" applyFont="1" applyFill="1" applyAlignment="1">
      <alignment horizontal="center"/>
    </xf>
    <xf numFmtId="0" fontId="50" fillId="10" borderId="0" xfId="0" applyFont="1" applyFill="1" applyAlignment="1">
      <alignment horizontal="center"/>
    </xf>
    <xf numFmtId="3" fontId="6" fillId="9" borderId="0" xfId="0" applyNumberFormat="1" applyFont="1" applyFill="1" applyAlignment="1">
      <alignment horizontal="center" wrapText="1"/>
    </xf>
    <xf numFmtId="3" fontId="6" fillId="10" borderId="0" xfId="0" applyNumberFormat="1" applyFont="1" applyFill="1" applyAlignment="1">
      <alignment horizontal="center" wrapText="1"/>
    </xf>
    <xf numFmtId="0" fontId="50" fillId="9" borderId="0" xfId="0" applyFont="1" applyFill="1" applyAlignment="1">
      <alignment horizontal="center" wrapText="1"/>
    </xf>
    <xf numFmtId="0" fontId="7" fillId="23" borderId="0" xfId="0" applyFont="1" applyFill="1"/>
    <xf numFmtId="0" fontId="6" fillId="2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50" fillId="9" borderId="0" xfId="0" applyFont="1" applyFill="1" applyAlignment="1">
      <alignment horizontal="center" vertical="center" wrapText="1"/>
    </xf>
    <xf numFmtId="0" fontId="50" fillId="10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center" vertical="center" wrapText="1"/>
    </xf>
    <xf numFmtId="0" fontId="50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vertical="center" wrapText="1"/>
    </xf>
    <xf numFmtId="3" fontId="6" fillId="8" borderId="0" xfId="0" applyNumberFormat="1" applyFont="1" applyFill="1" applyAlignment="1">
      <alignment horizontal="center" vertical="center" wrapText="1"/>
    </xf>
    <xf numFmtId="3" fontId="6" fillId="10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vertical="center" wrapText="1"/>
    </xf>
    <xf numFmtId="0" fontId="6" fillId="8" borderId="0" xfId="0" applyFont="1" applyFill="1" applyAlignment="1">
      <alignment vertical="center" wrapText="1"/>
    </xf>
    <xf numFmtId="3" fontId="6" fillId="9" borderId="0" xfId="0" applyNumberFormat="1" applyFont="1" applyFill="1" applyAlignment="1">
      <alignment horizontal="center" vertical="center" wrapText="1"/>
    </xf>
    <xf numFmtId="0" fontId="51" fillId="16" borderId="0" xfId="0" applyFont="1" applyFill="1" applyAlignment="1">
      <alignment vertical="center" wrapText="1"/>
    </xf>
    <xf numFmtId="0" fontId="17" fillId="2" borderId="0" xfId="0" applyFont="1" applyFill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22" fillId="10" borderId="0" xfId="0" applyFont="1" applyFill="1" applyAlignment="1">
      <alignment horizontal="center" vertical="center" wrapText="1"/>
    </xf>
    <xf numFmtId="0" fontId="59" fillId="8" borderId="0" xfId="0" applyFont="1" applyFill="1" applyAlignment="1">
      <alignment horizontal="center" vertical="center" wrapText="1"/>
    </xf>
    <xf numFmtId="0" fontId="59" fillId="9" borderId="0" xfId="0" applyFont="1" applyFill="1" applyAlignment="1">
      <alignment horizontal="center" vertical="center" wrapText="1"/>
    </xf>
    <xf numFmtId="0" fontId="49" fillId="16" borderId="0" xfId="0" applyFont="1" applyFill="1" applyAlignment="1">
      <alignment horizontal="left" vertical="center" wrapText="1"/>
    </xf>
    <xf numFmtId="0" fontId="59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3" fontId="4" fillId="10" borderId="0" xfId="0" applyNumberFormat="1" applyFont="1" applyFill="1" applyAlignment="1">
      <alignment horizontal="center" vertical="center" wrapText="1"/>
    </xf>
    <xf numFmtId="3" fontId="4" fillId="9" borderId="0" xfId="0" applyNumberFormat="1" applyFont="1" applyFill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38" fillId="20" borderId="0" xfId="0" applyFont="1" applyFill="1" applyAlignment="1">
      <alignment horizontal="center" vertical="center"/>
    </xf>
    <xf numFmtId="0" fontId="38" fillId="20" borderId="9" xfId="0" applyFont="1" applyFill="1" applyBorder="1" applyAlignment="1">
      <alignment horizontal="center" vertical="center"/>
    </xf>
    <xf numFmtId="0" fontId="60" fillId="0" borderId="9" xfId="0" applyFont="1" applyBorder="1" applyAlignment="1">
      <alignment horizontal="center"/>
    </xf>
    <xf numFmtId="0" fontId="61" fillId="0" borderId="9" xfId="0" applyFont="1" applyBorder="1"/>
    <xf numFmtId="0" fontId="41" fillId="16" borderId="8" xfId="0" applyFont="1" applyFill="1" applyBorder="1" applyAlignment="1">
      <alignment horizontal="center" wrapText="1"/>
    </xf>
    <xf numFmtId="0" fontId="44" fillId="0" borderId="0" xfId="0" applyFont="1"/>
    <xf numFmtId="0" fontId="60" fillId="0" borderId="9" xfId="0" applyFont="1" applyBorder="1" applyAlignment="1">
      <alignment horizontal="center" wrapText="1"/>
    </xf>
    <xf numFmtId="0" fontId="39" fillId="0" borderId="0" xfId="0" applyFont="1" applyAlignment="1">
      <alignment vertical="center"/>
    </xf>
    <xf numFmtId="0" fontId="38" fillId="20" borderId="9" xfId="0" applyFont="1" applyFill="1" applyBorder="1" applyAlignment="1">
      <alignment horizontal="center" vertical="center" wrapText="1"/>
    </xf>
    <xf numFmtId="0" fontId="18" fillId="0" borderId="0" xfId="0" applyFont="1"/>
    <xf numFmtId="0" fontId="5" fillId="23" borderId="0" xfId="0" applyFont="1" applyFill="1" applyAlignment="1">
      <alignment wrapText="1"/>
    </xf>
    <xf numFmtId="3" fontId="4" fillId="9" borderId="0" xfId="0" applyNumberFormat="1" applyFont="1" applyFill="1" applyAlignment="1">
      <alignment wrapText="1"/>
    </xf>
    <xf numFmtId="0" fontId="53" fillId="16" borderId="0" xfId="0" applyFont="1" applyFill="1" applyAlignment="1">
      <alignment vertical="center" wrapText="1"/>
    </xf>
    <xf numFmtId="0" fontId="67" fillId="24" borderId="14" xfId="1" applyBorder="1"/>
    <xf numFmtId="0" fontId="0" fillId="0" borderId="0" xfId="0" applyAlignment="1">
      <alignment horizontal="center"/>
    </xf>
    <xf numFmtId="0" fontId="68" fillId="25" borderId="14" xfId="2" applyBorder="1"/>
    <xf numFmtId="0" fontId="2" fillId="28" borderId="14" xfId="5" applyBorder="1" applyAlignment="1">
      <alignment horizontal="center"/>
    </xf>
    <xf numFmtId="0" fontId="2" fillId="29" borderId="14" xfId="6" applyBorder="1" applyAlignment="1">
      <alignment horizontal="center"/>
    </xf>
    <xf numFmtId="0" fontId="2" fillId="30" borderId="14" xfId="7" applyBorder="1" applyAlignment="1">
      <alignment horizontal="center"/>
    </xf>
    <xf numFmtId="0" fontId="71" fillId="27" borderId="14" xfId="4" applyBorder="1" applyAlignment="1">
      <alignment horizontal="center"/>
    </xf>
    <xf numFmtId="0" fontId="2" fillId="31" borderId="14" xfId="8" applyBorder="1" applyAlignment="1">
      <alignment horizontal="center"/>
    </xf>
    <xf numFmtId="0" fontId="2" fillId="32" borderId="14" xfId="9" applyBorder="1" applyAlignment="1">
      <alignment horizontal="center"/>
    </xf>
    <xf numFmtId="0" fontId="70" fillId="28" borderId="18" xfId="5" applyFont="1" applyBorder="1" applyAlignment="1">
      <alignment horizontal="center"/>
    </xf>
    <xf numFmtId="0" fontId="69" fillId="26" borderId="18" xfId="3" applyBorder="1" applyAlignment="1">
      <alignment horizontal="center"/>
    </xf>
    <xf numFmtId="0" fontId="1" fillId="31" borderId="14" xfId="8" applyFont="1" applyBorder="1" applyAlignment="1">
      <alignment horizontal="center"/>
    </xf>
    <xf numFmtId="0" fontId="1" fillId="30" borderId="14" xfId="7" applyFont="1" applyBorder="1" applyAlignment="1">
      <alignment horizontal="center"/>
    </xf>
    <xf numFmtId="3" fontId="10" fillId="11" borderId="3" xfId="0" applyNumberFormat="1" applyFont="1" applyFill="1" applyBorder="1" applyAlignment="1">
      <alignment horizontal="center" wrapText="1"/>
    </xf>
    <xf numFmtId="0" fontId="9" fillId="0" borderId="3" xfId="0" applyFont="1" applyBorder="1"/>
    <xf numFmtId="0" fontId="9" fillId="0" borderId="4" xfId="0" applyFont="1" applyBorder="1"/>
    <xf numFmtId="0" fontId="8" fillId="14" borderId="1" xfId="0" applyFont="1" applyFill="1" applyBorder="1" applyAlignment="1">
      <alignment horizontal="center" wrapText="1"/>
    </xf>
    <xf numFmtId="0" fontId="9" fillId="0" borderId="1" xfId="0" applyFont="1" applyBorder="1"/>
    <xf numFmtId="0" fontId="9" fillId="0" borderId="6" xfId="0" applyFont="1" applyBorder="1"/>
    <xf numFmtId="0" fontId="8" fillId="15" borderId="1" xfId="0" applyFont="1" applyFill="1" applyBorder="1" applyAlignment="1">
      <alignment horizontal="center" wrapText="1"/>
    </xf>
    <xf numFmtId="0" fontId="10" fillId="17" borderId="7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14" borderId="3" xfId="0" applyFont="1" applyFill="1" applyBorder="1" applyAlignment="1">
      <alignment horizontal="center" wrapText="1"/>
    </xf>
    <xf numFmtId="0" fontId="8" fillId="15" borderId="3" xfId="0" applyFont="1" applyFill="1" applyBorder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0" fillId="0" borderId="0" xfId="0"/>
    <xf numFmtId="0" fontId="20" fillId="19" borderId="0" xfId="0" applyFont="1" applyFill="1" applyAlignment="1">
      <alignment horizontal="left" wrapText="1"/>
    </xf>
    <xf numFmtId="0" fontId="15" fillId="3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6" fillId="18" borderId="0" xfId="0" applyFont="1" applyFill="1"/>
    <xf numFmtId="0" fontId="20" fillId="7" borderId="0" xfId="0" applyFont="1" applyFill="1" applyAlignment="1">
      <alignment horizontal="left" wrapText="1"/>
    </xf>
    <xf numFmtId="0" fontId="6" fillId="2" borderId="0" xfId="0" applyFont="1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6" fillId="9" borderId="0" xfId="0" applyFont="1" applyFill="1" applyAlignment="1">
      <alignment horizontal="center" wrapText="1"/>
    </xf>
    <xf numFmtId="0" fontId="33" fillId="20" borderId="8" xfId="0" applyFont="1" applyFill="1" applyBorder="1" applyAlignment="1">
      <alignment horizontal="center"/>
    </xf>
    <xf numFmtId="0" fontId="26" fillId="20" borderId="0" xfId="0" applyFont="1" applyFill="1" applyAlignment="1">
      <alignment horizontal="center"/>
    </xf>
    <xf numFmtId="0" fontId="28" fillId="20" borderId="8" xfId="0" applyFont="1" applyFill="1" applyBorder="1" applyAlignment="1">
      <alignment horizontal="center"/>
    </xf>
    <xf numFmtId="0" fontId="33" fillId="20" borderId="0" xfId="0" applyFont="1" applyFill="1" applyAlignment="1">
      <alignment horizontal="center"/>
    </xf>
    <xf numFmtId="0" fontId="34" fillId="20" borderId="8" xfId="0" applyFont="1" applyFill="1" applyBorder="1" applyAlignment="1">
      <alignment horizontal="center"/>
    </xf>
    <xf numFmtId="0" fontId="36" fillId="0" borderId="8" xfId="0" applyFont="1" applyBorder="1" applyAlignment="1">
      <alignment horizontal="center"/>
    </xf>
    <xf numFmtId="0" fontId="43" fillId="20" borderId="8" xfId="0" applyFont="1" applyFill="1" applyBorder="1" applyAlignment="1">
      <alignment horizontal="center"/>
    </xf>
    <xf numFmtId="0" fontId="38" fillId="20" borderId="8" xfId="0" applyFont="1" applyFill="1" applyBorder="1" applyAlignment="1">
      <alignment horizontal="center"/>
    </xf>
    <xf numFmtId="0" fontId="41" fillId="0" borderId="8" xfId="0" applyFont="1" applyBorder="1" applyAlignment="1">
      <alignment horizontal="center"/>
    </xf>
    <xf numFmtId="0" fontId="41" fillId="16" borderId="8" xfId="0" applyFont="1" applyFill="1" applyBorder="1" applyAlignment="1">
      <alignment horizontal="center"/>
    </xf>
    <xf numFmtId="0" fontId="43" fillId="20" borderId="0" xfId="0" applyFont="1" applyFill="1" applyAlignment="1">
      <alignment horizontal="center"/>
    </xf>
    <xf numFmtId="0" fontId="42" fillId="0" borderId="7" xfId="0" applyFont="1" applyBorder="1" applyAlignment="1">
      <alignment horizontal="center" wrapText="1"/>
    </xf>
    <xf numFmtId="3" fontId="13" fillId="0" borderId="1" xfId="0" applyNumberFormat="1" applyFont="1" applyBorder="1" applyAlignment="1">
      <alignment horizontal="center" wrapText="1"/>
    </xf>
    <xf numFmtId="3" fontId="13" fillId="0" borderId="1" xfId="0" applyNumberFormat="1" applyFont="1" applyBorder="1" applyAlignment="1">
      <alignment horizontal="center"/>
    </xf>
    <xf numFmtId="0" fontId="37" fillId="16" borderId="0" xfId="0" applyFont="1" applyFill="1" applyAlignment="1">
      <alignment horizontal="center" vertical="center" wrapText="1"/>
    </xf>
    <xf numFmtId="0" fontId="38" fillId="20" borderId="0" xfId="0" applyFont="1" applyFill="1" applyAlignment="1">
      <alignment horizontal="center"/>
    </xf>
    <xf numFmtId="0" fontId="40" fillId="20" borderId="8" xfId="0" applyFont="1" applyFill="1" applyBorder="1" applyAlignment="1">
      <alignment horizontal="center"/>
    </xf>
    <xf numFmtId="0" fontId="42" fillId="0" borderId="7" xfId="0" applyFont="1" applyBorder="1" applyAlignment="1">
      <alignment horizontal="center"/>
    </xf>
    <xf numFmtId="3" fontId="42" fillId="0" borderId="1" xfId="0" applyNumberFormat="1" applyFont="1" applyBorder="1" applyAlignment="1">
      <alignment horizontal="center"/>
    </xf>
    <xf numFmtId="0" fontId="48" fillId="13" borderId="0" xfId="0" applyFont="1" applyFill="1" applyAlignment="1">
      <alignment horizontal="center" vertical="center" wrapText="1"/>
    </xf>
    <xf numFmtId="0" fontId="48" fillId="4" borderId="0" xfId="0" applyFont="1" applyFill="1" applyAlignment="1">
      <alignment horizontal="center" vertical="center" wrapText="1"/>
    </xf>
    <xf numFmtId="0" fontId="18" fillId="10" borderId="0" xfId="0" applyFont="1" applyFill="1" applyAlignment="1">
      <alignment horizontal="center" wrapText="1"/>
    </xf>
    <xf numFmtId="0" fontId="17" fillId="3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wrapText="1"/>
    </xf>
    <xf numFmtId="0" fontId="18" fillId="8" borderId="0" xfId="0" applyFont="1" applyFill="1" applyAlignment="1">
      <alignment horizontal="center" wrapText="1"/>
    </xf>
    <xf numFmtId="0" fontId="18" fillId="9" borderId="0" xfId="0" applyFont="1" applyFill="1" applyAlignment="1">
      <alignment horizontal="center" wrapText="1"/>
    </xf>
    <xf numFmtId="0" fontId="48" fillId="12" borderId="0" xfId="0" applyFont="1" applyFill="1" applyAlignment="1">
      <alignment horizontal="center" vertical="center" wrapText="1"/>
    </xf>
    <xf numFmtId="0" fontId="48" fillId="22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38" fillId="20" borderId="8" xfId="0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41" fillId="0" borderId="8" xfId="0" applyFont="1" applyBorder="1" applyAlignment="1">
      <alignment horizontal="left"/>
    </xf>
    <xf numFmtId="0" fontId="38" fillId="20" borderId="0" xfId="0" applyFont="1" applyFill="1" applyAlignment="1">
      <alignment horizontal="center" vertical="center" wrapText="1"/>
    </xf>
    <xf numFmtId="0" fontId="38" fillId="20" borderId="0" xfId="0" applyFont="1" applyFill="1" applyAlignment="1">
      <alignment horizontal="center" vertical="center"/>
    </xf>
    <xf numFmtId="0" fontId="67" fillId="24" borderId="15" xfId="1" applyBorder="1" applyAlignment="1">
      <alignment horizontal="center"/>
    </xf>
    <xf numFmtId="0" fontId="67" fillId="24" borderId="16" xfId="1" applyBorder="1" applyAlignment="1">
      <alignment horizontal="center"/>
    </xf>
    <xf numFmtId="0" fontId="67" fillId="24" borderId="17" xfId="1" applyBorder="1" applyAlignment="1">
      <alignment horizontal="center"/>
    </xf>
    <xf numFmtId="0" fontId="62" fillId="23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10">
    <cellStyle name="20% - Accent1" xfId="5" builtinId="30"/>
    <cellStyle name="40% - Accent1" xfId="6" builtinId="31"/>
    <cellStyle name="40% - Accent2" xfId="8" builtinId="35"/>
    <cellStyle name="60% - Accent1" xfId="7" builtinId="32"/>
    <cellStyle name="60% - Accent2" xfId="9" builtinId="36"/>
    <cellStyle name="Accent1" xfId="4" builtinId="29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76"/>
  <sheetViews>
    <sheetView workbookViewId="0"/>
  </sheetViews>
  <sheetFormatPr defaultColWidth="12.6640625" defaultRowHeight="15.75" customHeight="1"/>
  <sheetData>
    <row r="1" spans="1:20" ht="13.8">
      <c r="A1" s="235" t="s">
        <v>0</v>
      </c>
      <c r="B1" s="230"/>
      <c r="C1" s="230"/>
      <c r="D1" s="230"/>
      <c r="E1" s="11"/>
      <c r="F1" s="236" t="s">
        <v>1</v>
      </c>
      <c r="G1" s="227"/>
      <c r="H1" s="227"/>
      <c r="I1" s="228"/>
      <c r="J1" s="11"/>
      <c r="K1" s="237" t="s">
        <v>2</v>
      </c>
      <c r="L1" s="227"/>
      <c r="M1" s="227"/>
      <c r="N1" s="228"/>
      <c r="O1" s="11"/>
      <c r="P1" s="226" t="s">
        <v>3</v>
      </c>
      <c r="Q1" s="227"/>
      <c r="R1" s="227"/>
      <c r="S1" s="228"/>
      <c r="T1" s="2"/>
    </row>
    <row r="2" spans="1:20" ht="15.6">
      <c r="A2" s="12" t="s">
        <v>4</v>
      </c>
      <c r="B2" s="13" t="s">
        <v>5</v>
      </c>
      <c r="C2" s="13" t="s">
        <v>6</v>
      </c>
      <c r="D2" s="13" t="s">
        <v>7</v>
      </c>
      <c r="E2" s="11"/>
      <c r="F2" s="13" t="s">
        <v>4</v>
      </c>
      <c r="G2" s="13" t="s">
        <v>5</v>
      </c>
      <c r="H2" s="13" t="s">
        <v>6</v>
      </c>
      <c r="I2" s="13" t="s">
        <v>7</v>
      </c>
      <c r="J2" s="11"/>
      <c r="K2" s="13" t="s">
        <v>4</v>
      </c>
      <c r="L2" s="13" t="s">
        <v>5</v>
      </c>
      <c r="M2" s="13" t="s">
        <v>6</v>
      </c>
      <c r="N2" s="13" t="s">
        <v>7</v>
      </c>
      <c r="O2" s="11"/>
      <c r="P2" s="13" t="s">
        <v>4</v>
      </c>
      <c r="Q2" s="14" t="s">
        <v>5</v>
      </c>
      <c r="R2" s="14" t="s">
        <v>6</v>
      </c>
      <c r="S2" s="13" t="s">
        <v>7</v>
      </c>
      <c r="T2" s="2"/>
    </row>
    <row r="3" spans="1:20" ht="15.6">
      <c r="A3" s="13">
        <v>1</v>
      </c>
      <c r="B3" s="15">
        <f t="shared" ref="B3:B5" si="0">SUM(B24,B34,B54)</f>
        <v>19500000</v>
      </c>
      <c r="C3" s="15">
        <f t="shared" ref="C3:C8" si="1">B3*10%</f>
        <v>1950000</v>
      </c>
      <c r="D3" s="15">
        <f t="shared" ref="D3:D8" si="2">SUM(B3:C3)</f>
        <v>21450000</v>
      </c>
      <c r="E3" s="11"/>
      <c r="F3" s="13">
        <v>1</v>
      </c>
      <c r="G3" s="15">
        <f t="shared" ref="G3:G5" si="3">SUM(B24,B34,B34,B54)</f>
        <v>25000000</v>
      </c>
      <c r="H3" s="15">
        <f t="shared" ref="H3:H8" si="4">G3*10%</f>
        <v>2500000</v>
      </c>
      <c r="I3" s="15">
        <f t="shared" ref="I3:I8" si="5">SUM(G3:H3)</f>
        <v>27500000</v>
      </c>
      <c r="J3" s="11"/>
      <c r="K3" s="13">
        <v>1</v>
      </c>
      <c r="L3" s="15">
        <f t="shared" ref="L3:L5" si="6">SUM(B24,B34,B34,B44,B54)</f>
        <v>40000000</v>
      </c>
      <c r="M3" s="15">
        <f t="shared" ref="M3:M8" si="7">L3*10%</f>
        <v>4000000</v>
      </c>
      <c r="N3" s="15">
        <f t="shared" ref="N3:N8" si="8">SUM(L3:M3)</f>
        <v>44000000</v>
      </c>
      <c r="O3" s="11"/>
      <c r="P3" s="13">
        <v>1</v>
      </c>
      <c r="Q3" s="16">
        <f t="shared" ref="Q3:Q5" si="9">SUM(L3,G24)</f>
        <v>51000000</v>
      </c>
      <c r="R3" s="16">
        <f t="shared" ref="R3:R8" si="10">Q3*10%</f>
        <v>5100000</v>
      </c>
      <c r="S3" s="16">
        <f t="shared" ref="S3:S8" si="11">Q3+R3</f>
        <v>56100000</v>
      </c>
      <c r="T3" s="2"/>
    </row>
    <row r="4" spans="1:20" ht="15.6">
      <c r="A4" s="12">
        <v>2</v>
      </c>
      <c r="B4" s="15">
        <f t="shared" si="0"/>
        <v>35000000</v>
      </c>
      <c r="C4" s="15">
        <f t="shared" si="1"/>
        <v>3500000</v>
      </c>
      <c r="D4" s="15">
        <f t="shared" si="2"/>
        <v>38500000</v>
      </c>
      <c r="E4" s="11"/>
      <c r="F4" s="13">
        <v>2</v>
      </c>
      <c r="G4" s="15">
        <f t="shared" si="3"/>
        <v>45000000</v>
      </c>
      <c r="H4" s="15">
        <f t="shared" si="4"/>
        <v>4500000</v>
      </c>
      <c r="I4" s="15">
        <f t="shared" si="5"/>
        <v>49500000</v>
      </c>
      <c r="J4" s="11"/>
      <c r="K4" s="13">
        <v>2</v>
      </c>
      <c r="L4" s="15">
        <f t="shared" si="6"/>
        <v>73000000</v>
      </c>
      <c r="M4" s="15">
        <f t="shared" si="7"/>
        <v>7300000</v>
      </c>
      <c r="N4" s="15">
        <f t="shared" si="8"/>
        <v>80300000</v>
      </c>
      <c r="O4" s="11"/>
      <c r="P4" s="13">
        <v>2</v>
      </c>
      <c r="Q4" s="16">
        <f t="shared" si="9"/>
        <v>92000000</v>
      </c>
      <c r="R4" s="16">
        <f t="shared" si="10"/>
        <v>9200000</v>
      </c>
      <c r="S4" s="16">
        <f t="shared" si="11"/>
        <v>101200000</v>
      </c>
      <c r="T4" s="2"/>
    </row>
    <row r="5" spans="1:20" ht="15.6">
      <c r="A5" s="12">
        <v>3</v>
      </c>
      <c r="B5" s="15">
        <f t="shared" si="0"/>
        <v>42660000</v>
      </c>
      <c r="C5" s="15">
        <f t="shared" si="1"/>
        <v>4266000</v>
      </c>
      <c r="D5" s="15">
        <f t="shared" si="2"/>
        <v>46926000</v>
      </c>
      <c r="E5" s="11"/>
      <c r="F5" s="13">
        <v>3</v>
      </c>
      <c r="G5" s="15">
        <f t="shared" si="3"/>
        <v>55080000</v>
      </c>
      <c r="H5" s="15">
        <f t="shared" si="4"/>
        <v>5508000</v>
      </c>
      <c r="I5" s="15">
        <f t="shared" si="5"/>
        <v>60588000</v>
      </c>
      <c r="J5" s="11"/>
      <c r="K5" s="13">
        <v>3</v>
      </c>
      <c r="L5" s="15">
        <f t="shared" si="6"/>
        <v>87480000</v>
      </c>
      <c r="M5" s="15">
        <f t="shared" si="7"/>
        <v>8748000</v>
      </c>
      <c r="N5" s="15">
        <f t="shared" si="8"/>
        <v>96228000</v>
      </c>
      <c r="O5" s="11"/>
      <c r="P5" s="13">
        <v>3</v>
      </c>
      <c r="Q5" s="16">
        <f t="shared" si="9"/>
        <v>114680000</v>
      </c>
      <c r="R5" s="16">
        <f t="shared" si="10"/>
        <v>11468000</v>
      </c>
      <c r="S5" s="16">
        <f t="shared" si="11"/>
        <v>126148000</v>
      </c>
      <c r="T5" s="2"/>
    </row>
    <row r="6" spans="1:20" ht="15.6">
      <c r="A6" s="12">
        <v>4</v>
      </c>
      <c r="B6" s="15">
        <f>B4*2</f>
        <v>70000000</v>
      </c>
      <c r="C6" s="15">
        <f t="shared" si="1"/>
        <v>7000000</v>
      </c>
      <c r="D6" s="15">
        <f t="shared" si="2"/>
        <v>77000000</v>
      </c>
      <c r="E6" s="11"/>
      <c r="F6" s="17">
        <f>SUM(F3,F5)</f>
        <v>4</v>
      </c>
      <c r="G6" s="15">
        <f>G4*2</f>
        <v>90000000</v>
      </c>
      <c r="H6" s="15">
        <f t="shared" si="4"/>
        <v>9000000</v>
      </c>
      <c r="I6" s="15">
        <f t="shared" si="5"/>
        <v>99000000</v>
      </c>
      <c r="J6" s="11"/>
      <c r="K6" s="17">
        <f>SUM(K3,K5)</f>
        <v>4</v>
      </c>
      <c r="L6" s="15">
        <f>L4*2</f>
        <v>146000000</v>
      </c>
      <c r="M6" s="15">
        <f t="shared" si="7"/>
        <v>14600000</v>
      </c>
      <c r="N6" s="15">
        <f t="shared" si="8"/>
        <v>160600000</v>
      </c>
      <c r="O6" s="11"/>
      <c r="P6" s="17">
        <f>SUM(P3,P5)</f>
        <v>4</v>
      </c>
      <c r="Q6" s="16">
        <f>Q4*2-2000000</f>
        <v>182000000</v>
      </c>
      <c r="R6" s="16">
        <f t="shared" si="10"/>
        <v>18200000</v>
      </c>
      <c r="S6" s="16">
        <f t="shared" si="11"/>
        <v>200200000</v>
      </c>
      <c r="T6" s="2"/>
    </row>
    <row r="7" spans="1:20" ht="15.6">
      <c r="A7" s="12">
        <v>5</v>
      </c>
      <c r="B7" s="15">
        <f t="shared" ref="B7:B8" si="12">SUM(B28,B38,B58)</f>
        <v>67150000</v>
      </c>
      <c r="C7" s="15">
        <f t="shared" si="1"/>
        <v>6715000</v>
      </c>
      <c r="D7" s="15">
        <f t="shared" si="2"/>
        <v>73865000</v>
      </c>
      <c r="E7" s="11"/>
      <c r="F7" s="13">
        <v>5</v>
      </c>
      <c r="G7" s="15">
        <f t="shared" ref="G7:G8" si="13">SUM(B28,B38,B38,B58)</f>
        <v>87150000</v>
      </c>
      <c r="H7" s="15">
        <f t="shared" si="4"/>
        <v>8715000</v>
      </c>
      <c r="I7" s="15">
        <f t="shared" si="5"/>
        <v>95865000</v>
      </c>
      <c r="J7" s="11"/>
      <c r="K7" s="13">
        <v>5</v>
      </c>
      <c r="L7" s="15">
        <f t="shared" ref="L7:L8" si="14">SUM(B28,B38,B38,B48,B58)</f>
        <v>138150000</v>
      </c>
      <c r="M7" s="15">
        <f t="shared" si="7"/>
        <v>13815000</v>
      </c>
      <c r="N7" s="15">
        <f t="shared" si="8"/>
        <v>151965000</v>
      </c>
      <c r="O7" s="11"/>
      <c r="P7" s="13">
        <v>5</v>
      </c>
      <c r="Q7" s="16">
        <f t="shared" ref="Q7:Q8" si="15">SUM(L7,G28)</f>
        <v>182150000</v>
      </c>
      <c r="R7" s="16">
        <f t="shared" si="10"/>
        <v>18215000</v>
      </c>
      <c r="S7" s="16">
        <f t="shared" si="11"/>
        <v>200365000</v>
      </c>
      <c r="T7" s="2"/>
    </row>
    <row r="8" spans="1:20" ht="15.6">
      <c r="A8" s="12">
        <v>10</v>
      </c>
      <c r="B8" s="15">
        <f t="shared" si="12"/>
        <v>123400000</v>
      </c>
      <c r="C8" s="15">
        <f t="shared" si="1"/>
        <v>12340000</v>
      </c>
      <c r="D8" s="15">
        <f t="shared" si="2"/>
        <v>135740000</v>
      </c>
      <c r="E8" s="11"/>
      <c r="F8" s="13">
        <v>10</v>
      </c>
      <c r="G8" s="15">
        <f t="shared" si="13"/>
        <v>160400000</v>
      </c>
      <c r="H8" s="15">
        <f t="shared" si="4"/>
        <v>16040000</v>
      </c>
      <c r="I8" s="15">
        <f t="shared" si="5"/>
        <v>176440000</v>
      </c>
      <c r="J8" s="11"/>
      <c r="K8" s="13">
        <v>10</v>
      </c>
      <c r="L8" s="15">
        <f t="shared" si="14"/>
        <v>256400000</v>
      </c>
      <c r="M8" s="15">
        <f t="shared" si="7"/>
        <v>25640000</v>
      </c>
      <c r="N8" s="15">
        <f t="shared" si="8"/>
        <v>282040000</v>
      </c>
      <c r="O8" s="11"/>
      <c r="P8" s="13">
        <v>10</v>
      </c>
      <c r="Q8" s="16">
        <f t="shared" si="15"/>
        <v>342400000</v>
      </c>
      <c r="R8" s="16">
        <f t="shared" si="10"/>
        <v>34240000</v>
      </c>
      <c r="S8" s="16">
        <f t="shared" si="11"/>
        <v>376640000</v>
      </c>
      <c r="T8" s="2"/>
    </row>
    <row r="9" spans="1:20" ht="13.2">
      <c r="A9" s="2"/>
      <c r="B9" s="2"/>
      <c r="C9" s="2"/>
      <c r="D9" s="2"/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3.2">
      <c r="A11" s="2"/>
      <c r="B11" s="2"/>
      <c r="C11" s="2"/>
      <c r="D11" s="2"/>
      <c r="E11" s="2"/>
      <c r="F11" s="18"/>
      <c r="G11" s="18"/>
      <c r="H11" s="18"/>
      <c r="I11" s="18"/>
      <c r="J11" s="2"/>
      <c r="K11" s="18"/>
      <c r="L11" s="18"/>
      <c r="M11" s="18"/>
      <c r="N11" s="18"/>
      <c r="O11" s="2"/>
      <c r="P11" s="18"/>
      <c r="Q11" s="18"/>
      <c r="R11" s="18"/>
      <c r="S11" s="18"/>
      <c r="T11" s="2"/>
    </row>
    <row r="12" spans="1:20" ht="13.8">
      <c r="A12" s="235" t="s">
        <v>8</v>
      </c>
      <c r="B12" s="230"/>
      <c r="C12" s="230"/>
      <c r="D12" s="230"/>
      <c r="E12" s="11"/>
      <c r="F12" s="229" t="s">
        <v>9</v>
      </c>
      <c r="G12" s="230"/>
      <c r="H12" s="230"/>
      <c r="I12" s="231"/>
      <c r="J12" s="11"/>
      <c r="K12" s="232" t="s">
        <v>10</v>
      </c>
      <c r="L12" s="230"/>
      <c r="M12" s="230"/>
      <c r="N12" s="231"/>
      <c r="O12" s="11"/>
      <c r="P12" s="232" t="s">
        <v>11</v>
      </c>
      <c r="Q12" s="230"/>
      <c r="R12" s="230"/>
      <c r="S12" s="231"/>
      <c r="T12" s="2"/>
    </row>
    <row r="13" spans="1:20" ht="15.6">
      <c r="A13" s="12" t="s">
        <v>4</v>
      </c>
      <c r="B13" s="13" t="s">
        <v>5</v>
      </c>
      <c r="C13" s="13" t="s">
        <v>6</v>
      </c>
      <c r="D13" s="13" t="s">
        <v>7</v>
      </c>
      <c r="E13" s="11"/>
      <c r="F13" s="13" t="s">
        <v>4</v>
      </c>
      <c r="G13" s="13" t="s">
        <v>5</v>
      </c>
      <c r="H13" s="13" t="s">
        <v>6</v>
      </c>
      <c r="I13" s="13" t="s">
        <v>7</v>
      </c>
      <c r="J13" s="11"/>
      <c r="K13" s="13" t="s">
        <v>4</v>
      </c>
      <c r="L13" s="13" t="s">
        <v>5</v>
      </c>
      <c r="M13" s="13" t="s">
        <v>6</v>
      </c>
      <c r="N13" s="13" t="s">
        <v>7</v>
      </c>
      <c r="O13" s="11"/>
      <c r="P13" s="13" t="s">
        <v>4</v>
      </c>
      <c r="Q13" s="13" t="s">
        <v>5</v>
      </c>
      <c r="R13" s="13" t="s">
        <v>6</v>
      </c>
      <c r="S13" s="13" t="s">
        <v>7</v>
      </c>
      <c r="T13" s="2"/>
    </row>
    <row r="14" spans="1:20" ht="15.6">
      <c r="A14" s="13">
        <v>1</v>
      </c>
      <c r="B14" s="15">
        <f>5880000+B3</f>
        <v>25380000</v>
      </c>
      <c r="C14" s="15">
        <f t="shared" ref="C14:C19" si="16">B14*10%</f>
        <v>2538000</v>
      </c>
      <c r="D14" s="15">
        <f t="shared" ref="D14:D19" si="17">SUM(B14:C14)</f>
        <v>27918000</v>
      </c>
      <c r="E14" s="11"/>
      <c r="F14" s="13">
        <v>1</v>
      </c>
      <c r="G14" s="15">
        <f>G3+5880000</f>
        <v>30880000</v>
      </c>
      <c r="H14" s="15">
        <f t="shared" ref="H14:H19" si="18">G14*10%</f>
        <v>3088000</v>
      </c>
      <c r="I14" s="15">
        <f t="shared" ref="I14:I19" si="19">SUM(G14:H14)</f>
        <v>33968000</v>
      </c>
      <c r="J14" s="11"/>
      <c r="K14" s="13">
        <v>1</v>
      </c>
      <c r="L14" s="15">
        <f t="shared" ref="L14:L19" si="20">SUM(L3,G44)</f>
        <v>47000000</v>
      </c>
      <c r="M14" s="15">
        <f t="shared" ref="M14:M19" si="21">L14*10%</f>
        <v>4700000</v>
      </c>
      <c r="N14" s="15">
        <f t="shared" ref="N14:N16" si="22">SUM(L14:M14)</f>
        <v>51700000</v>
      </c>
      <c r="O14" s="11"/>
      <c r="P14" s="13">
        <v>1</v>
      </c>
      <c r="Q14" s="15">
        <f t="shared" ref="Q14:Q19" si="23">SUM(Q3,G44)</f>
        <v>58000000</v>
      </c>
      <c r="R14" s="15">
        <f t="shared" ref="R14:R19" si="24">Q14*10%</f>
        <v>5800000</v>
      </c>
      <c r="S14" s="15">
        <f t="shared" ref="S14:S16" si="25">SUM(Q14:R14)</f>
        <v>63800000</v>
      </c>
      <c r="T14" s="2"/>
    </row>
    <row r="15" spans="1:20" ht="15.6">
      <c r="A15" s="12">
        <v>2</v>
      </c>
      <c r="B15" s="15">
        <f>5880000*2+B4</f>
        <v>46760000</v>
      </c>
      <c r="C15" s="15">
        <f t="shared" si="16"/>
        <v>4676000</v>
      </c>
      <c r="D15" s="15">
        <f t="shared" si="17"/>
        <v>51436000</v>
      </c>
      <c r="E15" s="11"/>
      <c r="F15" s="13">
        <v>2</v>
      </c>
      <c r="G15" s="15">
        <f>G4+5880000*2</f>
        <v>56760000</v>
      </c>
      <c r="H15" s="15">
        <f t="shared" si="18"/>
        <v>5676000</v>
      </c>
      <c r="I15" s="15">
        <f t="shared" si="19"/>
        <v>62436000</v>
      </c>
      <c r="J15" s="11"/>
      <c r="K15" s="13">
        <v>2</v>
      </c>
      <c r="L15" s="15">
        <f t="shared" si="20"/>
        <v>87000000</v>
      </c>
      <c r="M15" s="15">
        <f t="shared" si="21"/>
        <v>8700000</v>
      </c>
      <c r="N15" s="15">
        <f t="shared" si="22"/>
        <v>95700000</v>
      </c>
      <c r="O15" s="11"/>
      <c r="P15" s="19">
        <v>2</v>
      </c>
      <c r="Q15" s="15">
        <f t="shared" si="23"/>
        <v>106000000</v>
      </c>
      <c r="R15" s="15">
        <f t="shared" si="24"/>
        <v>10600000</v>
      </c>
      <c r="S15" s="15">
        <f t="shared" si="25"/>
        <v>116600000</v>
      </c>
      <c r="T15" s="2"/>
    </row>
    <row r="16" spans="1:20" ht="15.6">
      <c r="A16" s="12">
        <v>3</v>
      </c>
      <c r="B16" s="15">
        <f>5880000*3+B5</f>
        <v>60300000</v>
      </c>
      <c r="C16" s="15">
        <f t="shared" si="16"/>
        <v>6030000</v>
      </c>
      <c r="D16" s="15">
        <f t="shared" si="17"/>
        <v>66330000</v>
      </c>
      <c r="E16" s="11"/>
      <c r="F16" s="13">
        <v>3</v>
      </c>
      <c r="G16" s="15">
        <f>G5+5880000*3</f>
        <v>72720000</v>
      </c>
      <c r="H16" s="15">
        <f t="shared" si="18"/>
        <v>7272000</v>
      </c>
      <c r="I16" s="15">
        <f t="shared" si="19"/>
        <v>79992000</v>
      </c>
      <c r="J16" s="11"/>
      <c r="K16" s="13">
        <v>3</v>
      </c>
      <c r="L16" s="15">
        <f t="shared" si="20"/>
        <v>105120000</v>
      </c>
      <c r="M16" s="15">
        <f t="shared" si="21"/>
        <v>10512000</v>
      </c>
      <c r="N16" s="15">
        <f t="shared" si="22"/>
        <v>115632000</v>
      </c>
      <c r="O16" s="11"/>
      <c r="P16" s="19">
        <v>3</v>
      </c>
      <c r="Q16" s="15">
        <f t="shared" si="23"/>
        <v>132320000</v>
      </c>
      <c r="R16" s="20">
        <f t="shared" si="24"/>
        <v>13232000</v>
      </c>
      <c r="S16" s="20">
        <f t="shared" si="25"/>
        <v>145552000</v>
      </c>
      <c r="T16" s="2"/>
    </row>
    <row r="17" spans="1:20" ht="15.6">
      <c r="A17" s="12">
        <v>4</v>
      </c>
      <c r="B17" s="15">
        <f>5880000*4+B6</f>
        <v>93520000</v>
      </c>
      <c r="C17" s="15">
        <f t="shared" si="16"/>
        <v>9352000</v>
      </c>
      <c r="D17" s="15">
        <f t="shared" si="17"/>
        <v>102872000</v>
      </c>
      <c r="E17" s="11"/>
      <c r="F17" s="13">
        <v>4</v>
      </c>
      <c r="G17" s="15">
        <f>G6+5880000*4</f>
        <v>113520000</v>
      </c>
      <c r="H17" s="15">
        <f t="shared" si="18"/>
        <v>11352000</v>
      </c>
      <c r="I17" s="15">
        <f t="shared" si="19"/>
        <v>124872000</v>
      </c>
      <c r="J17" s="11"/>
      <c r="K17" s="13">
        <v>4</v>
      </c>
      <c r="L17" s="15">
        <f t="shared" si="20"/>
        <v>169520000</v>
      </c>
      <c r="M17" s="15">
        <f t="shared" si="21"/>
        <v>16952000</v>
      </c>
      <c r="N17" s="15">
        <f>SUM(M17,L17)</f>
        <v>186472000</v>
      </c>
      <c r="O17" s="11"/>
      <c r="P17" s="19">
        <v>4</v>
      </c>
      <c r="Q17" s="15">
        <f t="shared" si="23"/>
        <v>205520000</v>
      </c>
      <c r="R17" s="15">
        <f t="shared" si="24"/>
        <v>20552000</v>
      </c>
      <c r="S17" s="15">
        <f>SUM(R17,Q17)</f>
        <v>226072000</v>
      </c>
      <c r="T17" s="2"/>
    </row>
    <row r="18" spans="1:20" ht="15.6">
      <c r="A18" s="12">
        <v>5</v>
      </c>
      <c r="B18" s="15">
        <f>5880000*5+B7</f>
        <v>96550000</v>
      </c>
      <c r="C18" s="15">
        <f t="shared" si="16"/>
        <v>9655000</v>
      </c>
      <c r="D18" s="15">
        <f t="shared" si="17"/>
        <v>106205000</v>
      </c>
      <c r="E18" s="11"/>
      <c r="F18" s="13">
        <v>5</v>
      </c>
      <c r="G18" s="15">
        <f>G7+5880000*5</f>
        <v>116550000</v>
      </c>
      <c r="H18" s="15">
        <f t="shared" si="18"/>
        <v>11655000</v>
      </c>
      <c r="I18" s="15">
        <f t="shared" si="19"/>
        <v>128205000</v>
      </c>
      <c r="J18" s="11"/>
      <c r="K18" s="13">
        <v>5</v>
      </c>
      <c r="L18" s="15">
        <f t="shared" si="20"/>
        <v>167550000</v>
      </c>
      <c r="M18" s="15">
        <f t="shared" si="21"/>
        <v>16755000</v>
      </c>
      <c r="N18" s="15">
        <f t="shared" ref="N18:N19" si="26">SUM(L18:M18)</f>
        <v>184305000</v>
      </c>
      <c r="O18" s="11"/>
      <c r="P18" s="19">
        <v>5</v>
      </c>
      <c r="Q18" s="15">
        <f t="shared" si="23"/>
        <v>211550000</v>
      </c>
      <c r="R18" s="15">
        <f t="shared" si="24"/>
        <v>21155000</v>
      </c>
      <c r="S18" s="15">
        <f t="shared" ref="S18:S19" si="27">SUM(Q18:R18)</f>
        <v>232705000</v>
      </c>
      <c r="T18" s="2"/>
    </row>
    <row r="19" spans="1:20" ht="15.6">
      <c r="A19" s="12">
        <v>10</v>
      </c>
      <c r="B19" s="15">
        <f>5880000*10+B8</f>
        <v>182200000</v>
      </c>
      <c r="C19" s="15">
        <f t="shared" si="16"/>
        <v>18220000</v>
      </c>
      <c r="D19" s="15">
        <f t="shared" si="17"/>
        <v>200420000</v>
      </c>
      <c r="E19" s="11"/>
      <c r="F19" s="13">
        <v>10</v>
      </c>
      <c r="G19" s="15">
        <f>G8+5880000*10</f>
        <v>219200000</v>
      </c>
      <c r="H19" s="15">
        <f t="shared" si="18"/>
        <v>21920000</v>
      </c>
      <c r="I19" s="15">
        <f t="shared" si="19"/>
        <v>241120000</v>
      </c>
      <c r="J19" s="11"/>
      <c r="K19" s="13">
        <v>10</v>
      </c>
      <c r="L19" s="15">
        <f t="shared" si="20"/>
        <v>315200000</v>
      </c>
      <c r="M19" s="15">
        <f t="shared" si="21"/>
        <v>31520000</v>
      </c>
      <c r="N19" s="15">
        <f t="shared" si="26"/>
        <v>346720000</v>
      </c>
      <c r="O19" s="11"/>
      <c r="P19" s="13">
        <v>10</v>
      </c>
      <c r="Q19" s="15">
        <f t="shared" si="23"/>
        <v>401200000</v>
      </c>
      <c r="R19" s="15">
        <f t="shared" si="24"/>
        <v>40120000</v>
      </c>
      <c r="S19" s="15">
        <f t="shared" si="27"/>
        <v>441320000</v>
      </c>
      <c r="T19" s="2"/>
    </row>
    <row r="20" spans="1:20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3.2">
      <c r="A21" s="18"/>
      <c r="B21" s="18"/>
      <c r="C21" s="18"/>
      <c r="D21" s="18"/>
      <c r="E21" s="2"/>
      <c r="F21" s="18"/>
      <c r="G21" s="18"/>
      <c r="H21" s="18"/>
      <c r="I21" s="18"/>
      <c r="J21" s="18"/>
      <c r="K21" s="18"/>
      <c r="L21" s="2"/>
      <c r="M21" s="2"/>
      <c r="N21" s="2"/>
      <c r="O21" s="2"/>
      <c r="P21" s="2"/>
      <c r="Q21" s="2"/>
      <c r="R21" s="2"/>
      <c r="S21" s="2"/>
      <c r="T21" s="2"/>
    </row>
    <row r="22" spans="1:20" ht="15.6">
      <c r="A22" s="233" t="s">
        <v>12</v>
      </c>
      <c r="B22" s="230"/>
      <c r="C22" s="230"/>
      <c r="D22" s="231"/>
      <c r="E22" s="11"/>
      <c r="F22" s="234" t="s">
        <v>13</v>
      </c>
      <c r="G22" s="230"/>
      <c r="H22" s="230"/>
      <c r="I22" s="23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</row>
    <row r="23" spans="1:20" ht="15.6">
      <c r="A23" s="12" t="s">
        <v>4</v>
      </c>
      <c r="B23" s="13" t="s">
        <v>5</v>
      </c>
      <c r="C23" s="13" t="s">
        <v>6</v>
      </c>
      <c r="D23" s="13" t="s">
        <v>7</v>
      </c>
      <c r="E23" s="11"/>
      <c r="F23" s="13" t="s">
        <v>4</v>
      </c>
      <c r="G23" s="13" t="s">
        <v>5</v>
      </c>
      <c r="H23" s="13" t="s">
        <v>6</v>
      </c>
      <c r="I23" s="13" t="s">
        <v>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6">
      <c r="A24" s="12">
        <v>1</v>
      </c>
      <c r="B24" s="22">
        <v>10000000</v>
      </c>
      <c r="C24" s="22">
        <f t="shared" ref="C24:C29" si="28">B24*10%</f>
        <v>1000000</v>
      </c>
      <c r="D24" s="16">
        <f t="shared" ref="D24:D25" si="29">B24+C24</f>
        <v>11000000</v>
      </c>
      <c r="E24" s="11"/>
      <c r="F24" s="23">
        <v>1</v>
      </c>
      <c r="G24" s="22">
        <v>11000000</v>
      </c>
      <c r="H24" s="22">
        <f t="shared" ref="H24:H29" si="30">G24*10%</f>
        <v>1100000</v>
      </c>
      <c r="I24" s="22">
        <f t="shared" ref="I24:I25" si="31">G24+H24</f>
        <v>12100000</v>
      </c>
      <c r="J24" s="2"/>
      <c r="K24" s="2"/>
      <c r="L24" s="2"/>
      <c r="M24" s="2"/>
      <c r="N24" s="2"/>
      <c r="O24" s="24"/>
      <c r="P24" s="2"/>
      <c r="Q24" s="2"/>
      <c r="R24" s="2"/>
      <c r="S24" s="2"/>
      <c r="T24" s="2"/>
    </row>
    <row r="25" spans="1:20" ht="16.8">
      <c r="A25" s="12">
        <v>2</v>
      </c>
      <c r="B25" s="25">
        <v>17000000</v>
      </c>
      <c r="C25" s="22">
        <f t="shared" si="28"/>
        <v>1700000</v>
      </c>
      <c r="D25" s="16">
        <f t="shared" si="29"/>
        <v>18700000</v>
      </c>
      <c r="E25" s="11"/>
      <c r="F25" s="23">
        <v>2</v>
      </c>
      <c r="G25" s="22">
        <v>19000000</v>
      </c>
      <c r="H25" s="22">
        <f t="shared" si="30"/>
        <v>1900000</v>
      </c>
      <c r="I25" s="22">
        <f t="shared" si="31"/>
        <v>20900000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6">
      <c r="A26" s="12">
        <v>3</v>
      </c>
      <c r="B26" s="16">
        <v>21060000</v>
      </c>
      <c r="C26" s="16">
        <f t="shared" si="28"/>
        <v>2106000</v>
      </c>
      <c r="D26" s="16">
        <f>C26+B26</f>
        <v>23166000</v>
      </c>
      <c r="E26" s="11"/>
      <c r="F26" s="13">
        <v>3</v>
      </c>
      <c r="G26" s="16">
        <v>27200000</v>
      </c>
      <c r="H26" s="16">
        <f t="shared" si="30"/>
        <v>2720000</v>
      </c>
      <c r="I26" s="16">
        <f>H26+G26</f>
        <v>29920000</v>
      </c>
      <c r="J26" s="2"/>
      <c r="K26" s="26">
        <f>28000+14500+8500+8500+6000+11760</f>
        <v>77260</v>
      </c>
      <c r="L26" s="26">
        <f>K26+16800</f>
        <v>94060</v>
      </c>
      <c r="M26" s="2"/>
      <c r="N26" s="2"/>
      <c r="O26" s="2"/>
      <c r="P26" s="2"/>
      <c r="Q26" s="2"/>
      <c r="R26" s="2"/>
      <c r="S26" s="2"/>
      <c r="T26" s="2"/>
    </row>
    <row r="27" spans="1:20" ht="15.6">
      <c r="A27" s="12">
        <v>4</v>
      </c>
      <c r="B27" s="16">
        <f>SUM(B24,B26)</f>
        <v>31060000</v>
      </c>
      <c r="C27" s="16">
        <f t="shared" si="28"/>
        <v>3106000</v>
      </c>
      <c r="D27" s="16">
        <f>SUM(B27:C27)</f>
        <v>34166000</v>
      </c>
      <c r="E27" s="11"/>
      <c r="F27" s="13">
        <v>4</v>
      </c>
      <c r="G27" s="16">
        <f>SUM(G24,G26)-2000000</f>
        <v>36200000</v>
      </c>
      <c r="H27" s="16">
        <f t="shared" si="30"/>
        <v>3620000</v>
      </c>
      <c r="I27" s="16">
        <f>SUM(G27:H27)</f>
        <v>39820000</v>
      </c>
      <c r="J27" s="2"/>
      <c r="K27" s="26" t="s">
        <v>14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ht="15.6">
      <c r="A28" s="12">
        <v>5</v>
      </c>
      <c r="B28" s="16">
        <v>33150000</v>
      </c>
      <c r="C28" s="16">
        <f t="shared" si="28"/>
        <v>3315000</v>
      </c>
      <c r="D28" s="16">
        <f>C28+B28</f>
        <v>36465000</v>
      </c>
      <c r="E28" s="11"/>
      <c r="F28" s="13">
        <v>5</v>
      </c>
      <c r="G28" s="16">
        <v>44000000</v>
      </c>
      <c r="H28" s="16">
        <f t="shared" si="30"/>
        <v>4400000</v>
      </c>
      <c r="I28" s="16">
        <f>H28+G28</f>
        <v>48400000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.6">
      <c r="A29" s="12">
        <v>10</v>
      </c>
      <c r="B29" s="16">
        <v>62400000</v>
      </c>
      <c r="C29" s="16">
        <f t="shared" si="28"/>
        <v>6240000</v>
      </c>
      <c r="D29" s="16">
        <f>B29+C29</f>
        <v>68640000</v>
      </c>
      <c r="E29" s="11"/>
      <c r="F29" s="13">
        <v>10</v>
      </c>
      <c r="G29" s="16">
        <v>86000000</v>
      </c>
      <c r="H29" s="16">
        <f t="shared" si="30"/>
        <v>8600000</v>
      </c>
      <c r="I29" s="16">
        <f>G29+H29</f>
        <v>94600000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3.2">
      <c r="A31" s="27"/>
      <c r="B31" s="18"/>
      <c r="C31" s="18"/>
      <c r="D31" s="18"/>
      <c r="E31" s="2"/>
      <c r="F31" s="18"/>
      <c r="G31" s="18"/>
      <c r="H31" s="18"/>
      <c r="I31" s="18"/>
      <c r="J31" s="18"/>
      <c r="K31" s="18"/>
      <c r="L31" s="2"/>
      <c r="M31" s="2"/>
      <c r="N31" s="2"/>
      <c r="O31" s="2"/>
      <c r="P31" s="2"/>
      <c r="Q31" s="2"/>
      <c r="R31" s="2"/>
      <c r="S31" s="2"/>
      <c r="T31" s="2"/>
    </row>
    <row r="32" spans="1:20" ht="15.6">
      <c r="A32" s="233" t="s">
        <v>15</v>
      </c>
      <c r="B32" s="230"/>
      <c r="C32" s="230"/>
      <c r="D32" s="231"/>
      <c r="E32" s="11"/>
      <c r="F32" s="234" t="s">
        <v>16</v>
      </c>
      <c r="G32" s="230"/>
      <c r="H32" s="230"/>
      <c r="I32" s="230"/>
      <c r="J32" s="230"/>
      <c r="K32" s="231"/>
      <c r="L32" s="2"/>
      <c r="M32" s="2"/>
      <c r="N32" s="2"/>
      <c r="O32" s="2"/>
      <c r="P32" s="2"/>
      <c r="Q32" s="2"/>
      <c r="R32" s="2"/>
      <c r="S32" s="2"/>
      <c r="T32" s="2"/>
    </row>
    <row r="33" spans="1:20" ht="15.6">
      <c r="A33" s="12" t="s">
        <v>4</v>
      </c>
      <c r="B33" s="13" t="s">
        <v>5</v>
      </c>
      <c r="C33" s="13" t="s">
        <v>6</v>
      </c>
      <c r="D33" s="13" t="s">
        <v>7</v>
      </c>
      <c r="E33" s="11"/>
      <c r="F33" s="13" t="s">
        <v>17</v>
      </c>
      <c r="G33" s="14" t="s">
        <v>18</v>
      </c>
      <c r="H33" s="14" t="s">
        <v>19</v>
      </c>
      <c r="I33" s="14" t="s">
        <v>20</v>
      </c>
      <c r="J33" s="14" t="s">
        <v>21</v>
      </c>
      <c r="K33" s="13" t="s">
        <v>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ht="15.6">
      <c r="A34" s="28">
        <v>1</v>
      </c>
      <c r="B34" s="22">
        <v>5500000</v>
      </c>
      <c r="C34" s="22">
        <f t="shared" ref="C34:C39" si="32">B34*10%</f>
        <v>550000</v>
      </c>
      <c r="D34" s="22">
        <f t="shared" ref="D34:D36" si="33">B34+C34</f>
        <v>6050000</v>
      </c>
      <c r="E34" s="11"/>
      <c r="F34" s="13" t="s">
        <v>22</v>
      </c>
      <c r="G34" s="16">
        <v>5</v>
      </c>
      <c r="H34" s="16">
        <v>8400000</v>
      </c>
      <c r="I34" s="16">
        <v>2000000</v>
      </c>
      <c r="J34" s="16">
        <f t="shared" ref="J34:J37" si="34">H34+I34</f>
        <v>10400000</v>
      </c>
      <c r="K34" s="16">
        <f>(H34+I34)+(H34+I34)*10%</f>
        <v>11440000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ht="31.2">
      <c r="A35" s="28">
        <v>2</v>
      </c>
      <c r="B35" s="25">
        <v>10000000</v>
      </c>
      <c r="C35" s="22">
        <f t="shared" si="32"/>
        <v>1000000</v>
      </c>
      <c r="D35" s="22">
        <f t="shared" si="33"/>
        <v>11000000</v>
      </c>
      <c r="E35" s="11"/>
      <c r="F35" s="29" t="s">
        <v>23</v>
      </c>
      <c r="G35" s="30">
        <v>10</v>
      </c>
      <c r="H35" s="30">
        <v>10800000</v>
      </c>
      <c r="I35" s="30">
        <v>2000000</v>
      </c>
      <c r="J35" s="16">
        <f t="shared" si="34"/>
        <v>12800000</v>
      </c>
      <c r="K35" s="16">
        <f>J35*10%+J35</f>
        <v>14080000</v>
      </c>
      <c r="L35" s="2"/>
      <c r="M35" s="26">
        <f>14500+28000+8500+8500+6000+11760+18800</f>
        <v>96060</v>
      </c>
      <c r="N35" s="2"/>
      <c r="O35" s="2"/>
      <c r="P35" s="2"/>
      <c r="Q35" s="2"/>
      <c r="R35" s="2"/>
      <c r="S35" s="2"/>
      <c r="T35" s="2"/>
    </row>
    <row r="36" spans="1:20" ht="31.2">
      <c r="A36" s="12">
        <v>3</v>
      </c>
      <c r="B36" s="16">
        <v>12420000</v>
      </c>
      <c r="C36" s="16">
        <f t="shared" si="32"/>
        <v>1242000</v>
      </c>
      <c r="D36" s="16">
        <f t="shared" si="33"/>
        <v>13662000</v>
      </c>
      <c r="E36" s="11"/>
      <c r="F36" s="29" t="s">
        <v>24</v>
      </c>
      <c r="G36" s="30">
        <v>20</v>
      </c>
      <c r="H36" s="30">
        <v>18000000</v>
      </c>
      <c r="I36" s="30">
        <v>2000000</v>
      </c>
      <c r="J36" s="16">
        <f t="shared" si="34"/>
        <v>20000000</v>
      </c>
      <c r="K36" s="16">
        <v>6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ht="31.2">
      <c r="A37" s="12">
        <v>4</v>
      </c>
      <c r="B37" s="16">
        <f>SUM(B34,B36)</f>
        <v>17920000</v>
      </c>
      <c r="C37" s="16">
        <f t="shared" si="32"/>
        <v>1792000</v>
      </c>
      <c r="D37" s="16">
        <f>SUM(B37:C37)</f>
        <v>19712000</v>
      </c>
      <c r="E37" s="11"/>
      <c r="F37" s="29" t="s">
        <v>25</v>
      </c>
      <c r="G37" s="30">
        <v>30</v>
      </c>
      <c r="H37" s="30">
        <v>21600000</v>
      </c>
      <c r="I37" s="30">
        <v>2000000</v>
      </c>
      <c r="J37" s="16">
        <f t="shared" si="34"/>
        <v>23600000</v>
      </c>
      <c r="K37" s="16">
        <f>(H37+I37)+(H37+I37)*10%</f>
        <v>25960000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ht="31.2">
      <c r="A38" s="12">
        <v>5</v>
      </c>
      <c r="B38" s="16">
        <v>20000000</v>
      </c>
      <c r="C38" s="16">
        <f t="shared" si="32"/>
        <v>2000000</v>
      </c>
      <c r="D38" s="16">
        <f t="shared" ref="D38:D39" si="35">B38+C38</f>
        <v>22000000</v>
      </c>
      <c r="E38" s="11"/>
      <c r="F38" s="29" t="s">
        <v>26</v>
      </c>
      <c r="G38" s="30" t="s">
        <v>27</v>
      </c>
      <c r="H38" s="30" t="s">
        <v>28</v>
      </c>
      <c r="I38" s="30">
        <v>2000000</v>
      </c>
      <c r="J38" s="24"/>
      <c r="K38" s="31"/>
      <c r="L38" s="2"/>
      <c r="M38" s="2"/>
      <c r="N38" s="2"/>
      <c r="O38" s="2"/>
      <c r="P38" s="2"/>
      <c r="Q38" s="2"/>
      <c r="R38" s="2"/>
      <c r="S38" s="2"/>
      <c r="T38" s="2"/>
    </row>
    <row r="39" spans="1:20" ht="15.6">
      <c r="A39" s="12">
        <v>10</v>
      </c>
      <c r="B39" s="16">
        <v>37000000</v>
      </c>
      <c r="C39" s="16">
        <f t="shared" si="32"/>
        <v>3700000</v>
      </c>
      <c r="D39" s="16">
        <f t="shared" si="35"/>
        <v>40700000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3.2">
      <c r="A41" s="27"/>
      <c r="B41" s="32"/>
      <c r="C41" s="32"/>
      <c r="D41" s="32"/>
      <c r="E41" s="2"/>
      <c r="F41" s="18"/>
      <c r="G41" s="18"/>
      <c r="H41" s="18"/>
      <c r="I41" s="1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.6">
      <c r="A42" s="233" t="s">
        <v>29</v>
      </c>
      <c r="B42" s="230"/>
      <c r="C42" s="230"/>
      <c r="D42" s="231"/>
      <c r="E42" s="11"/>
      <c r="F42" s="234" t="s">
        <v>30</v>
      </c>
      <c r="G42" s="230"/>
      <c r="H42" s="230"/>
      <c r="I42" s="23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.6">
      <c r="A43" s="12" t="s">
        <v>4</v>
      </c>
      <c r="B43" s="13" t="s">
        <v>5</v>
      </c>
      <c r="C43" s="13" t="s">
        <v>6</v>
      </c>
      <c r="D43" s="13" t="s">
        <v>7</v>
      </c>
      <c r="E43" s="11"/>
      <c r="F43" s="13" t="s">
        <v>4</v>
      </c>
      <c r="G43" s="13" t="s">
        <v>5</v>
      </c>
      <c r="H43" s="13" t="s">
        <v>6</v>
      </c>
      <c r="I43" s="13" t="s">
        <v>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6">
      <c r="A44" s="12">
        <v>1</v>
      </c>
      <c r="B44" s="16">
        <v>15000000</v>
      </c>
      <c r="C44" s="16">
        <f t="shared" ref="C44:C49" si="36">B44*10%</f>
        <v>1500000</v>
      </c>
      <c r="D44" s="16">
        <f t="shared" ref="D44:D46" si="37">B44+C44</f>
        <v>16500000</v>
      </c>
      <c r="E44" s="11"/>
      <c r="F44" s="13">
        <v>1</v>
      </c>
      <c r="G44" s="33">
        <v>7000000</v>
      </c>
      <c r="H44" s="16">
        <f t="shared" ref="H44:H49" si="38">G44*10%</f>
        <v>700000</v>
      </c>
      <c r="I44" s="16">
        <f t="shared" ref="I44:I49" si="39">G44+H44</f>
        <v>7700000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.6">
      <c r="A45" s="12">
        <v>2</v>
      </c>
      <c r="B45" s="16">
        <v>28000000</v>
      </c>
      <c r="C45" s="16">
        <f t="shared" si="36"/>
        <v>2800000</v>
      </c>
      <c r="D45" s="16">
        <f t="shared" si="37"/>
        <v>30800000</v>
      </c>
      <c r="E45" s="11"/>
      <c r="F45" s="13">
        <v>2</v>
      </c>
      <c r="G45" s="33">
        <v>14000000</v>
      </c>
      <c r="H45" s="16">
        <f t="shared" si="38"/>
        <v>1400000</v>
      </c>
      <c r="I45" s="16">
        <f t="shared" si="39"/>
        <v>15400000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6" hidden="1">
      <c r="A46" s="12">
        <v>3</v>
      </c>
      <c r="B46" s="16">
        <v>32400000</v>
      </c>
      <c r="C46" s="16">
        <f t="shared" si="36"/>
        <v>3240000</v>
      </c>
      <c r="D46" s="16">
        <f t="shared" si="37"/>
        <v>35640000</v>
      </c>
      <c r="E46" s="11"/>
      <c r="F46" s="13">
        <v>3</v>
      </c>
      <c r="G46" s="33">
        <v>17640000</v>
      </c>
      <c r="H46" s="16">
        <f t="shared" si="38"/>
        <v>1764000</v>
      </c>
      <c r="I46" s="16">
        <f t="shared" si="39"/>
        <v>19404000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6" hidden="1">
      <c r="A47" s="12">
        <v>4</v>
      </c>
      <c r="B47" s="16">
        <f>SUM(B44,B46)</f>
        <v>47400000</v>
      </c>
      <c r="C47" s="16">
        <f t="shared" si="36"/>
        <v>4740000</v>
      </c>
      <c r="D47" s="16">
        <f>SUM(B47:C47)</f>
        <v>52140000</v>
      </c>
      <c r="E47" s="11"/>
      <c r="F47" s="13">
        <v>4</v>
      </c>
      <c r="G47" s="33">
        <v>23520000</v>
      </c>
      <c r="H47" s="16">
        <f t="shared" si="38"/>
        <v>2352000</v>
      </c>
      <c r="I47" s="16">
        <f t="shared" si="39"/>
        <v>25872000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6" hidden="1">
      <c r="A48" s="12">
        <v>5</v>
      </c>
      <c r="B48" s="16">
        <v>51000000</v>
      </c>
      <c r="C48" s="16">
        <f t="shared" si="36"/>
        <v>5100000</v>
      </c>
      <c r="D48" s="16">
        <f t="shared" ref="D48:D49" si="40">B48+C48</f>
        <v>56100000</v>
      </c>
      <c r="E48" s="11"/>
      <c r="F48" s="13">
        <v>5</v>
      </c>
      <c r="G48" s="33">
        <v>29400000</v>
      </c>
      <c r="H48" s="16">
        <f t="shared" si="38"/>
        <v>2940000</v>
      </c>
      <c r="I48" s="16">
        <f t="shared" si="39"/>
        <v>32340000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6" hidden="1">
      <c r="A49" s="12">
        <v>10</v>
      </c>
      <c r="B49" s="16">
        <v>96000000</v>
      </c>
      <c r="C49" s="16">
        <f t="shared" si="36"/>
        <v>9600000</v>
      </c>
      <c r="D49" s="16">
        <f t="shared" si="40"/>
        <v>105600000</v>
      </c>
      <c r="E49" s="11"/>
      <c r="F49" s="34">
        <v>10</v>
      </c>
      <c r="G49" s="33">
        <v>58800000</v>
      </c>
      <c r="H49" s="16">
        <f t="shared" si="38"/>
        <v>5880000</v>
      </c>
      <c r="I49" s="16">
        <f t="shared" si="39"/>
        <v>64680000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3.2">
      <c r="A51" s="27"/>
      <c r="B51" s="32"/>
      <c r="C51" s="32"/>
      <c r="D51" s="32"/>
      <c r="E51" s="32"/>
      <c r="F51" s="32"/>
      <c r="G51" s="32"/>
      <c r="H51" s="32"/>
      <c r="I51" s="32"/>
      <c r="J51" s="3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6">
      <c r="A52" s="233" t="s">
        <v>31</v>
      </c>
      <c r="B52" s="230"/>
      <c r="C52" s="230"/>
      <c r="D52" s="2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6">
      <c r="A53" s="12" t="s">
        <v>4</v>
      </c>
      <c r="B53" s="13" t="s">
        <v>5</v>
      </c>
      <c r="C53" s="13" t="s">
        <v>6</v>
      </c>
      <c r="D53" s="13" t="s">
        <v>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6">
      <c r="A54" s="12">
        <v>1</v>
      </c>
      <c r="B54" s="16">
        <v>4000000</v>
      </c>
      <c r="C54" s="16">
        <f t="shared" ref="C54:C59" si="41">B54*10%</f>
        <v>400000</v>
      </c>
      <c r="D54" s="16">
        <f t="shared" ref="D54:D56" si="42">B54+C54</f>
        <v>4400000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6">
      <c r="A55" s="12">
        <v>2</v>
      </c>
      <c r="B55" s="16">
        <v>8000000</v>
      </c>
      <c r="C55" s="16">
        <f t="shared" si="41"/>
        <v>800000</v>
      </c>
      <c r="D55" s="16">
        <f t="shared" si="42"/>
        <v>8800000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6">
      <c r="A56" s="12">
        <v>3</v>
      </c>
      <c r="B56" s="16">
        <v>9180000</v>
      </c>
      <c r="C56" s="16">
        <f t="shared" si="41"/>
        <v>918000</v>
      </c>
      <c r="D56" s="16">
        <f t="shared" si="42"/>
        <v>10098000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6">
      <c r="A57" s="12">
        <v>4</v>
      </c>
      <c r="B57" s="16">
        <f>SUM(B54,B56)</f>
        <v>13180000</v>
      </c>
      <c r="C57" s="16">
        <f t="shared" si="41"/>
        <v>1318000</v>
      </c>
      <c r="D57" s="16">
        <f>SUM(B57:C57)</f>
        <v>14498000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6">
      <c r="A58" s="12">
        <v>5</v>
      </c>
      <c r="B58" s="16">
        <v>14000000</v>
      </c>
      <c r="C58" s="16">
        <f t="shared" si="41"/>
        <v>1400000</v>
      </c>
      <c r="D58" s="16">
        <f t="shared" ref="D58:D59" si="43">B58+C58</f>
        <v>15400000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6">
      <c r="A59" s="12">
        <v>10</v>
      </c>
      <c r="B59" s="16">
        <v>24000000</v>
      </c>
      <c r="C59" s="16">
        <f t="shared" si="41"/>
        <v>2400000</v>
      </c>
      <c r="D59" s="16">
        <f t="shared" si="43"/>
        <v>26400000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</sheetData>
  <mergeCells count="15">
    <mergeCell ref="A52:D52"/>
    <mergeCell ref="A1:D1"/>
    <mergeCell ref="F1:I1"/>
    <mergeCell ref="A12:D12"/>
    <mergeCell ref="A22:D22"/>
    <mergeCell ref="F22:I22"/>
    <mergeCell ref="A32:D32"/>
    <mergeCell ref="F32:K32"/>
    <mergeCell ref="K1:N1"/>
    <mergeCell ref="P1:S1"/>
    <mergeCell ref="F12:I12"/>
    <mergeCell ref="K12:N12"/>
    <mergeCell ref="P12:S12"/>
    <mergeCell ref="A42:D42"/>
    <mergeCell ref="F42:I4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87"/>
  <sheetViews>
    <sheetView workbookViewId="0"/>
  </sheetViews>
  <sheetFormatPr defaultColWidth="12.6640625" defaultRowHeight="15.75" customHeight="1"/>
  <cols>
    <col min="1" max="1" width="43.6640625" customWidth="1"/>
    <col min="2" max="5" width="15.77734375" customWidth="1"/>
  </cols>
  <sheetData>
    <row r="1" spans="1:5" ht="15.75" customHeight="1">
      <c r="A1" s="124"/>
    </row>
    <row r="2" spans="1:5" ht="15.75" customHeight="1">
      <c r="A2" s="124" t="s">
        <v>32</v>
      </c>
      <c r="B2" s="270" t="s">
        <v>232</v>
      </c>
      <c r="C2" s="239"/>
      <c r="D2" s="279" t="s">
        <v>304</v>
      </c>
      <c r="E2" s="239"/>
    </row>
    <row r="3" spans="1:5" ht="15.75" customHeight="1">
      <c r="A3" s="127"/>
      <c r="B3" s="38" t="s">
        <v>38</v>
      </c>
      <c r="C3" s="38" t="s">
        <v>39</v>
      </c>
      <c r="D3" s="39" t="s">
        <v>38</v>
      </c>
      <c r="E3" s="39" t="s">
        <v>39</v>
      </c>
    </row>
    <row r="4" spans="1:5" ht="15.75" customHeight="1">
      <c r="A4" s="124" t="s">
        <v>43</v>
      </c>
      <c r="B4" s="129">
        <v>29000000</v>
      </c>
      <c r="C4" s="129">
        <v>58000000</v>
      </c>
      <c r="D4" s="165">
        <v>49000000</v>
      </c>
      <c r="E4" s="165">
        <v>98000000</v>
      </c>
    </row>
    <row r="5" spans="1:5" ht="16.8">
      <c r="A5" s="130" t="s">
        <v>233</v>
      </c>
      <c r="B5" s="248" t="s">
        <v>235</v>
      </c>
      <c r="C5" s="239"/>
      <c r="D5" s="249" t="s">
        <v>277</v>
      </c>
      <c r="E5" s="239"/>
    </row>
    <row r="6" spans="1:5" ht="16.8">
      <c r="A6" s="130" t="s">
        <v>236</v>
      </c>
      <c r="B6" s="248" t="s">
        <v>237</v>
      </c>
      <c r="C6" s="239"/>
      <c r="D6" s="249" t="s">
        <v>237</v>
      </c>
      <c r="E6" s="239"/>
    </row>
    <row r="7" spans="1:5" ht="16.8">
      <c r="A7" s="130" t="s">
        <v>238</v>
      </c>
      <c r="B7" s="55" t="s">
        <v>57</v>
      </c>
      <c r="C7" s="55" t="s">
        <v>57</v>
      </c>
      <c r="D7" s="167" t="s">
        <v>58</v>
      </c>
      <c r="E7" s="167" t="s">
        <v>58</v>
      </c>
    </row>
    <row r="8" spans="1:5" ht="33.6">
      <c r="A8" s="130" t="s">
        <v>239</v>
      </c>
      <c r="B8" s="132" t="s">
        <v>58</v>
      </c>
      <c r="C8" s="132" t="s">
        <v>58</v>
      </c>
      <c r="D8" s="167" t="s">
        <v>58</v>
      </c>
      <c r="E8" s="167" t="s">
        <v>58</v>
      </c>
    </row>
    <row r="9" spans="1:5" ht="33.6">
      <c r="A9" s="130" t="s">
        <v>240</v>
      </c>
      <c r="B9" s="55">
        <v>10</v>
      </c>
      <c r="C9" s="55">
        <v>40</v>
      </c>
      <c r="D9" s="56">
        <v>20</v>
      </c>
      <c r="E9" s="56" t="s">
        <v>247</v>
      </c>
    </row>
    <row r="10" spans="1:5" ht="33.6">
      <c r="A10" s="130" t="s">
        <v>241</v>
      </c>
      <c r="B10" s="132" t="s">
        <v>58</v>
      </c>
      <c r="C10" s="132" t="s">
        <v>58</v>
      </c>
      <c r="D10" s="167" t="s">
        <v>58</v>
      </c>
      <c r="E10" s="167" t="s">
        <v>58</v>
      </c>
    </row>
    <row r="11" spans="1:5" ht="16.8">
      <c r="A11" s="130" t="s">
        <v>242</v>
      </c>
      <c r="B11" s="55" t="s">
        <v>57</v>
      </c>
      <c r="C11" s="55" t="s">
        <v>57</v>
      </c>
      <c r="D11" s="56" t="s">
        <v>57</v>
      </c>
      <c r="E11" s="56" t="s">
        <v>57</v>
      </c>
    </row>
    <row r="12" spans="1:5" ht="16.8">
      <c r="A12" s="130" t="s">
        <v>243</v>
      </c>
      <c r="B12" s="55" t="s">
        <v>245</v>
      </c>
      <c r="C12" s="55" t="s">
        <v>245</v>
      </c>
      <c r="D12" s="56" t="s">
        <v>245</v>
      </c>
      <c r="E12" s="56" t="s">
        <v>245</v>
      </c>
    </row>
    <row r="13" spans="1:5" ht="33.6">
      <c r="A13" s="130" t="s">
        <v>246</v>
      </c>
      <c r="B13" s="55" t="s">
        <v>247</v>
      </c>
      <c r="C13" s="55" t="s">
        <v>247</v>
      </c>
      <c r="D13" s="56" t="s">
        <v>247</v>
      </c>
      <c r="E13" s="56" t="s">
        <v>247</v>
      </c>
    </row>
    <row r="14" spans="1:5" ht="33.6">
      <c r="A14" s="130" t="s">
        <v>248</v>
      </c>
      <c r="B14" s="55" t="s">
        <v>247</v>
      </c>
      <c r="C14" s="55" t="s">
        <v>247</v>
      </c>
      <c r="D14" s="169" t="s">
        <v>247</v>
      </c>
      <c r="E14" s="169" t="s">
        <v>247</v>
      </c>
    </row>
    <row r="15" spans="1:5" ht="16.8">
      <c r="A15" s="130" t="s">
        <v>249</v>
      </c>
      <c r="B15" s="132" t="s">
        <v>58</v>
      </c>
      <c r="C15" s="132" t="s">
        <v>58</v>
      </c>
      <c r="D15" s="167" t="s">
        <v>58</v>
      </c>
      <c r="E15" s="167" t="s">
        <v>58</v>
      </c>
    </row>
    <row r="16" spans="1:5" ht="33.6">
      <c r="A16" s="130" t="s">
        <v>86</v>
      </c>
      <c r="B16" s="134" t="s">
        <v>247</v>
      </c>
      <c r="C16" s="134" t="s">
        <v>247</v>
      </c>
      <c r="D16" s="171" t="s">
        <v>247</v>
      </c>
      <c r="E16" s="171" t="s">
        <v>247</v>
      </c>
    </row>
    <row r="17" spans="1:5" ht="33.6">
      <c r="A17" s="130" t="s">
        <v>250</v>
      </c>
      <c r="B17" s="134" t="s">
        <v>90</v>
      </c>
      <c r="C17" s="134" t="s">
        <v>91</v>
      </c>
      <c r="D17" s="171" t="s">
        <v>92</v>
      </c>
      <c r="E17" s="171" t="s">
        <v>247</v>
      </c>
    </row>
    <row r="18" spans="1:5" ht="16.8">
      <c r="A18" s="130" t="s">
        <v>251</v>
      </c>
      <c r="B18" s="55" t="s">
        <v>57</v>
      </c>
      <c r="C18" s="55" t="s">
        <v>57</v>
      </c>
      <c r="D18" s="167" t="s">
        <v>58</v>
      </c>
      <c r="E18" s="167" t="s">
        <v>58</v>
      </c>
    </row>
    <row r="19" spans="1:5" ht="33.6">
      <c r="A19" s="130" t="s">
        <v>252</v>
      </c>
      <c r="B19" s="55" t="s">
        <v>57</v>
      </c>
      <c r="C19" s="55" t="s">
        <v>57</v>
      </c>
      <c r="D19" s="67" t="s">
        <v>90</v>
      </c>
      <c r="E19" s="67" t="s">
        <v>306</v>
      </c>
    </row>
    <row r="20" spans="1:5" ht="16.8">
      <c r="A20" s="130" t="s">
        <v>253</v>
      </c>
      <c r="B20" s="132" t="s">
        <v>58</v>
      </c>
      <c r="C20" s="132" t="s">
        <v>58</v>
      </c>
      <c r="D20" s="167" t="s">
        <v>58</v>
      </c>
      <c r="E20" s="167" t="s">
        <v>58</v>
      </c>
    </row>
    <row r="21" spans="1:5" ht="33.6">
      <c r="A21" s="135" t="s">
        <v>254</v>
      </c>
      <c r="B21" s="55" t="s">
        <v>256</v>
      </c>
      <c r="C21" s="55" t="s">
        <v>257</v>
      </c>
      <c r="D21" s="56" t="s">
        <v>286</v>
      </c>
      <c r="E21" s="171" t="s">
        <v>247</v>
      </c>
    </row>
    <row r="22" spans="1:5" ht="33.6">
      <c r="A22" s="130" t="s">
        <v>258</v>
      </c>
      <c r="B22" s="55" t="s">
        <v>256</v>
      </c>
      <c r="C22" s="55" t="s">
        <v>257</v>
      </c>
      <c r="D22" s="56" t="s">
        <v>286</v>
      </c>
      <c r="E22" s="171" t="s">
        <v>247</v>
      </c>
    </row>
    <row r="23" spans="1:5" ht="16.8">
      <c r="A23" s="130" t="s">
        <v>259</v>
      </c>
      <c r="B23" s="55" t="s">
        <v>57</v>
      </c>
      <c r="C23" s="66" t="s">
        <v>260</v>
      </c>
      <c r="D23" s="67" t="s">
        <v>260</v>
      </c>
      <c r="E23" s="67" t="s">
        <v>260</v>
      </c>
    </row>
    <row r="24" spans="1:5" ht="16.8">
      <c r="A24" s="130" t="s">
        <v>261</v>
      </c>
      <c r="B24" s="132" t="s">
        <v>58</v>
      </c>
      <c r="C24" s="132" t="s">
        <v>58</v>
      </c>
      <c r="D24" s="167" t="s">
        <v>58</v>
      </c>
      <c r="E24" s="167" t="s">
        <v>58</v>
      </c>
    </row>
    <row r="25" spans="1:5" ht="16.8">
      <c r="A25" s="130" t="s">
        <v>262</v>
      </c>
      <c r="B25" s="132" t="s">
        <v>57</v>
      </c>
      <c r="C25" s="132" t="s">
        <v>58</v>
      </c>
      <c r="D25" s="167" t="s">
        <v>58</v>
      </c>
      <c r="E25" s="167" t="s">
        <v>58</v>
      </c>
    </row>
    <row r="26" spans="1:5" ht="16.8">
      <c r="A26" s="130" t="s">
        <v>116</v>
      </c>
      <c r="B26" s="132" t="s">
        <v>58</v>
      </c>
      <c r="C26" s="132" t="s">
        <v>58</v>
      </c>
      <c r="D26" s="167" t="s">
        <v>58</v>
      </c>
      <c r="E26" s="167" t="s">
        <v>58</v>
      </c>
    </row>
    <row r="27" spans="1:5" ht="16.8">
      <c r="A27" s="130" t="s">
        <v>118</v>
      </c>
      <c r="B27" s="132" t="s">
        <v>58</v>
      </c>
      <c r="C27" s="132" t="s">
        <v>58</v>
      </c>
      <c r="D27" s="167" t="s">
        <v>58</v>
      </c>
      <c r="E27" s="167" t="s">
        <v>58</v>
      </c>
    </row>
    <row r="28" spans="1:5" ht="16.8">
      <c r="A28" s="130" t="s">
        <v>263</v>
      </c>
      <c r="B28" s="55" t="s">
        <v>57</v>
      </c>
      <c r="C28" s="132" t="s">
        <v>58</v>
      </c>
      <c r="D28" s="167" t="s">
        <v>58</v>
      </c>
      <c r="E28" s="167" t="s">
        <v>58</v>
      </c>
    </row>
    <row r="29" spans="1:5" ht="16.8">
      <c r="A29" s="130" t="s">
        <v>264</v>
      </c>
      <c r="B29" s="55" t="s">
        <v>57</v>
      </c>
      <c r="C29" s="132" t="s">
        <v>58</v>
      </c>
      <c r="D29" s="167" t="s">
        <v>58</v>
      </c>
      <c r="E29" s="167" t="s">
        <v>58</v>
      </c>
    </row>
    <row r="30" spans="1:5" ht="16.8">
      <c r="A30" s="130" t="s">
        <v>265</v>
      </c>
      <c r="B30" s="132" t="s">
        <v>58</v>
      </c>
      <c r="C30" s="132" t="s">
        <v>58</v>
      </c>
      <c r="D30" s="167" t="s">
        <v>58</v>
      </c>
      <c r="E30" s="167" t="s">
        <v>58</v>
      </c>
    </row>
    <row r="31" spans="1:5" ht="33.6">
      <c r="A31" s="136" t="s">
        <v>122</v>
      </c>
      <c r="B31" s="132" t="s">
        <v>58</v>
      </c>
      <c r="C31" s="132" t="s">
        <v>58</v>
      </c>
      <c r="D31" s="167" t="s">
        <v>58</v>
      </c>
      <c r="E31" s="167" t="s">
        <v>58</v>
      </c>
    </row>
    <row r="32" spans="1:5" ht="16.8">
      <c r="A32" s="137" t="s">
        <v>266</v>
      </c>
      <c r="B32" s="55" t="s">
        <v>57</v>
      </c>
      <c r="C32" s="55" t="s">
        <v>57</v>
      </c>
      <c r="D32" s="167" t="s">
        <v>57</v>
      </c>
      <c r="E32" s="167" t="s">
        <v>58</v>
      </c>
    </row>
    <row r="33" spans="1:5" ht="16.8">
      <c r="A33" s="137" t="s">
        <v>267</v>
      </c>
      <c r="B33" s="55" t="s">
        <v>57</v>
      </c>
      <c r="C33" s="55" t="s">
        <v>57</v>
      </c>
      <c r="D33" s="167" t="s">
        <v>57</v>
      </c>
      <c r="E33" s="167" t="s">
        <v>58</v>
      </c>
    </row>
    <row r="34" spans="1:5" ht="16.8">
      <c r="A34" s="137" t="s">
        <v>268</v>
      </c>
      <c r="B34" s="55" t="s">
        <v>57</v>
      </c>
      <c r="C34" s="55" t="s">
        <v>57</v>
      </c>
      <c r="D34" s="56" t="s">
        <v>57</v>
      </c>
      <c r="E34" s="167" t="s">
        <v>58</v>
      </c>
    </row>
    <row r="35" spans="1:5" ht="16.8">
      <c r="A35" s="130" t="s">
        <v>269</v>
      </c>
      <c r="B35" s="55" t="s">
        <v>57</v>
      </c>
      <c r="C35" s="55" t="s">
        <v>271</v>
      </c>
      <c r="D35" s="56" t="s">
        <v>271</v>
      </c>
      <c r="E35" s="56" t="s">
        <v>295</v>
      </c>
    </row>
    <row r="36" spans="1:5" ht="16.8">
      <c r="A36" s="130" t="s">
        <v>272</v>
      </c>
      <c r="B36" s="55" t="s">
        <v>57</v>
      </c>
      <c r="C36" s="55" t="s">
        <v>57</v>
      </c>
      <c r="D36" s="56" t="s">
        <v>57</v>
      </c>
      <c r="E36" s="169" t="s">
        <v>298</v>
      </c>
    </row>
    <row r="37" spans="1:5" ht="16.8">
      <c r="A37" s="130" t="s">
        <v>273</v>
      </c>
      <c r="B37" s="55" t="s">
        <v>274</v>
      </c>
      <c r="C37" s="55" t="s">
        <v>274</v>
      </c>
      <c r="D37" s="56" t="s">
        <v>274</v>
      </c>
      <c r="E37" s="56" t="s">
        <v>274</v>
      </c>
    </row>
    <row r="38" spans="1:5" ht="33.6">
      <c r="A38" s="138" t="s">
        <v>275</v>
      </c>
      <c r="B38" s="55" t="s">
        <v>57</v>
      </c>
      <c r="C38" s="55" t="s">
        <v>57</v>
      </c>
      <c r="D38" s="56" t="s">
        <v>57</v>
      </c>
      <c r="E38" s="56" t="s">
        <v>57</v>
      </c>
    </row>
    <row r="39" spans="1:5" ht="16.8">
      <c r="A39" s="130" t="s">
        <v>137</v>
      </c>
      <c r="B39" s="55" t="s">
        <v>57</v>
      </c>
      <c r="C39" s="55" t="s">
        <v>57</v>
      </c>
      <c r="D39" s="56" t="s">
        <v>57</v>
      </c>
      <c r="E39" s="56" t="s">
        <v>57</v>
      </c>
    </row>
    <row r="85" spans="2:5" ht="15.75" customHeight="1">
      <c r="B85" s="172"/>
      <c r="C85" s="172"/>
      <c r="D85" s="172"/>
      <c r="E85" s="172"/>
    </row>
    <row r="86" spans="2:5" ht="15.75" customHeight="1">
      <c r="B86" s="172"/>
      <c r="C86" s="172"/>
      <c r="D86" s="172"/>
      <c r="E86" s="172"/>
    </row>
    <row r="87" spans="2:5" ht="13.2">
      <c r="B87" s="172"/>
      <c r="C87" s="172"/>
      <c r="D87" s="172"/>
      <c r="E87" s="172"/>
    </row>
  </sheetData>
  <mergeCells count="6">
    <mergeCell ref="B2:C2"/>
    <mergeCell ref="D2:E2"/>
    <mergeCell ref="B5:C5"/>
    <mergeCell ref="D5:E5"/>
    <mergeCell ref="B6:C6"/>
    <mergeCell ref="D6:E6"/>
  </mergeCells>
  <hyperlinks>
    <hyperlink ref="A38" r:id="rId1" xr:uid="{00000000-0004-0000-0A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87"/>
  <sheetViews>
    <sheetView workbookViewId="0"/>
  </sheetViews>
  <sheetFormatPr defaultColWidth="12.6640625" defaultRowHeight="15.75" customHeight="1"/>
  <cols>
    <col min="1" max="1" width="43.6640625" customWidth="1"/>
    <col min="2" max="6" width="15.77734375" customWidth="1"/>
  </cols>
  <sheetData>
    <row r="1" spans="1:6" ht="15.75" customHeight="1">
      <c r="A1" s="124"/>
    </row>
    <row r="2" spans="1:6" ht="15.75" customHeight="1">
      <c r="A2" s="124" t="s">
        <v>32</v>
      </c>
      <c r="B2" s="279" t="s">
        <v>304</v>
      </c>
      <c r="C2" s="239"/>
      <c r="D2" s="280" t="s">
        <v>305</v>
      </c>
      <c r="E2" s="239"/>
      <c r="F2" s="239"/>
    </row>
    <row r="3" spans="1:6" ht="15.75" customHeight="1">
      <c r="A3" s="127"/>
      <c r="B3" s="39" t="s">
        <v>38</v>
      </c>
      <c r="C3" s="39" t="s">
        <v>39</v>
      </c>
      <c r="D3" s="40" t="s">
        <v>38</v>
      </c>
      <c r="E3" s="40" t="s">
        <v>39</v>
      </c>
      <c r="F3" s="40" t="s">
        <v>40</v>
      </c>
    </row>
    <row r="4" spans="1:6" ht="15.75" customHeight="1">
      <c r="A4" s="124" t="s">
        <v>43</v>
      </c>
      <c r="B4" s="165">
        <v>49000000</v>
      </c>
      <c r="C4" s="165">
        <v>98000000</v>
      </c>
      <c r="D4" s="166">
        <v>69000000</v>
      </c>
      <c r="E4" s="166">
        <v>138000000</v>
      </c>
      <c r="F4" s="166">
        <v>207000000</v>
      </c>
    </row>
    <row r="5" spans="1:6" ht="16.8">
      <c r="A5" s="130" t="s">
        <v>233</v>
      </c>
      <c r="B5" s="249" t="s">
        <v>277</v>
      </c>
      <c r="C5" s="239"/>
      <c r="D5" s="238" t="s">
        <v>278</v>
      </c>
      <c r="E5" s="239"/>
      <c r="F5" s="239"/>
    </row>
    <row r="6" spans="1:6" ht="16.8">
      <c r="A6" s="130" t="s">
        <v>236</v>
      </c>
      <c r="B6" s="249" t="s">
        <v>237</v>
      </c>
      <c r="C6" s="239"/>
      <c r="D6" s="238" t="s">
        <v>237</v>
      </c>
      <c r="E6" s="239"/>
      <c r="F6" s="239"/>
    </row>
    <row r="7" spans="1:6" ht="16.8">
      <c r="A7" s="130" t="s">
        <v>238</v>
      </c>
      <c r="B7" s="167" t="s">
        <v>58</v>
      </c>
      <c r="C7" s="167" t="s">
        <v>58</v>
      </c>
      <c r="D7" s="168" t="s">
        <v>58</v>
      </c>
      <c r="E7" s="168" t="s">
        <v>58</v>
      </c>
      <c r="F7" s="168" t="s">
        <v>58</v>
      </c>
    </row>
    <row r="8" spans="1:6" ht="33.6">
      <c r="A8" s="130" t="s">
        <v>239</v>
      </c>
      <c r="B8" s="167" t="s">
        <v>58</v>
      </c>
      <c r="C8" s="167" t="s">
        <v>58</v>
      </c>
      <c r="D8" s="168" t="s">
        <v>58</v>
      </c>
      <c r="E8" s="168" t="s">
        <v>58</v>
      </c>
      <c r="F8" s="168" t="s">
        <v>58</v>
      </c>
    </row>
    <row r="9" spans="1:6" ht="33.6">
      <c r="A9" s="130" t="s">
        <v>240</v>
      </c>
      <c r="B9" s="56">
        <v>20</v>
      </c>
      <c r="C9" s="56" t="s">
        <v>247</v>
      </c>
      <c r="D9" s="57">
        <v>40</v>
      </c>
      <c r="E9" s="57">
        <v>100</v>
      </c>
      <c r="F9" s="57" t="s">
        <v>247</v>
      </c>
    </row>
    <row r="10" spans="1:6" ht="33.6">
      <c r="A10" s="130" t="s">
        <v>241</v>
      </c>
      <c r="B10" s="167" t="s">
        <v>58</v>
      </c>
      <c r="C10" s="167" t="s">
        <v>58</v>
      </c>
      <c r="D10" s="168" t="s">
        <v>58</v>
      </c>
      <c r="E10" s="168" t="s">
        <v>58</v>
      </c>
      <c r="F10" s="168" t="s">
        <v>58</v>
      </c>
    </row>
    <row r="11" spans="1:6" ht="16.8">
      <c r="A11" s="130" t="s">
        <v>242</v>
      </c>
      <c r="B11" s="56" t="s">
        <v>57</v>
      </c>
      <c r="C11" s="56" t="s">
        <v>57</v>
      </c>
      <c r="D11" s="68" t="s">
        <v>74</v>
      </c>
      <c r="E11" s="68" t="s">
        <v>74</v>
      </c>
      <c r="F11" s="68" t="s">
        <v>74</v>
      </c>
    </row>
    <row r="12" spans="1:6" ht="16.8">
      <c r="A12" s="130" t="s">
        <v>243</v>
      </c>
      <c r="B12" s="56" t="s">
        <v>245</v>
      </c>
      <c r="C12" s="56" t="s">
        <v>245</v>
      </c>
      <c r="D12" s="57" t="s">
        <v>245</v>
      </c>
      <c r="E12" s="57" t="s">
        <v>245</v>
      </c>
      <c r="F12" s="57" t="s">
        <v>245</v>
      </c>
    </row>
    <row r="13" spans="1:6" ht="33.6">
      <c r="A13" s="130" t="s">
        <v>246</v>
      </c>
      <c r="B13" s="56" t="s">
        <v>247</v>
      </c>
      <c r="C13" s="56" t="s">
        <v>247</v>
      </c>
      <c r="D13" s="57" t="s">
        <v>247</v>
      </c>
      <c r="E13" s="57" t="s">
        <v>247</v>
      </c>
      <c r="F13" s="57" t="s">
        <v>247</v>
      </c>
    </row>
    <row r="14" spans="1:6" ht="33.6">
      <c r="A14" s="130" t="s">
        <v>248</v>
      </c>
      <c r="B14" s="169" t="s">
        <v>247</v>
      </c>
      <c r="C14" s="169" t="s">
        <v>247</v>
      </c>
      <c r="D14" s="57" t="s">
        <v>247</v>
      </c>
      <c r="E14" s="170" t="s">
        <v>247</v>
      </c>
      <c r="F14" s="57" t="s">
        <v>247</v>
      </c>
    </row>
    <row r="15" spans="1:6" ht="16.8">
      <c r="A15" s="130" t="s">
        <v>249</v>
      </c>
      <c r="B15" s="167" t="s">
        <v>58</v>
      </c>
      <c r="C15" s="167" t="s">
        <v>58</v>
      </c>
      <c r="D15" s="168" t="s">
        <v>58</v>
      </c>
      <c r="E15" s="168" t="s">
        <v>58</v>
      </c>
      <c r="F15" s="168" t="s">
        <v>58</v>
      </c>
    </row>
    <row r="16" spans="1:6" ht="33.6">
      <c r="A16" s="130" t="s">
        <v>86</v>
      </c>
      <c r="B16" s="171" t="s">
        <v>247</v>
      </c>
      <c r="C16" s="171" t="s">
        <v>247</v>
      </c>
      <c r="D16" s="57" t="s">
        <v>247</v>
      </c>
      <c r="E16" s="57" t="s">
        <v>247</v>
      </c>
      <c r="F16" s="57" t="s">
        <v>247</v>
      </c>
    </row>
    <row r="17" spans="1:6" ht="33.6">
      <c r="A17" s="130" t="s">
        <v>250</v>
      </c>
      <c r="B17" s="171" t="s">
        <v>92</v>
      </c>
      <c r="C17" s="171" t="s">
        <v>247</v>
      </c>
      <c r="D17" s="57" t="s">
        <v>247</v>
      </c>
      <c r="E17" s="57" t="s">
        <v>247</v>
      </c>
      <c r="F17" s="57" t="s">
        <v>247</v>
      </c>
    </row>
    <row r="18" spans="1:6" ht="16.8">
      <c r="A18" s="130" t="s">
        <v>251</v>
      </c>
      <c r="B18" s="167" t="s">
        <v>58</v>
      </c>
      <c r="C18" s="167" t="s">
        <v>58</v>
      </c>
      <c r="D18" s="168" t="s">
        <v>58</v>
      </c>
      <c r="E18" s="168" t="s">
        <v>58</v>
      </c>
      <c r="F18" s="168" t="s">
        <v>58</v>
      </c>
    </row>
    <row r="19" spans="1:6" ht="33.6">
      <c r="A19" s="130" t="s">
        <v>252</v>
      </c>
      <c r="B19" s="67" t="s">
        <v>90</v>
      </c>
      <c r="C19" s="67" t="s">
        <v>306</v>
      </c>
      <c r="D19" s="57" t="s">
        <v>306</v>
      </c>
      <c r="E19" s="57" t="s">
        <v>247</v>
      </c>
      <c r="F19" s="57" t="s">
        <v>247</v>
      </c>
    </row>
    <row r="20" spans="1:6" ht="16.8">
      <c r="A20" s="130" t="s">
        <v>253</v>
      </c>
      <c r="B20" s="167" t="s">
        <v>58</v>
      </c>
      <c r="C20" s="167" t="s">
        <v>58</v>
      </c>
      <c r="D20" s="168" t="s">
        <v>58</v>
      </c>
      <c r="E20" s="168" t="s">
        <v>58</v>
      </c>
      <c r="F20" s="168" t="s">
        <v>58</v>
      </c>
    </row>
    <row r="21" spans="1:6" ht="33.6">
      <c r="A21" s="135" t="s">
        <v>254</v>
      </c>
      <c r="B21" s="56" t="s">
        <v>286</v>
      </c>
      <c r="C21" s="171" t="s">
        <v>247</v>
      </c>
      <c r="D21" s="57" t="s">
        <v>247</v>
      </c>
      <c r="E21" s="57" t="s">
        <v>247</v>
      </c>
      <c r="F21" s="57" t="s">
        <v>247</v>
      </c>
    </row>
    <row r="22" spans="1:6" ht="33.6">
      <c r="A22" s="130" t="s">
        <v>258</v>
      </c>
      <c r="B22" s="56" t="s">
        <v>286</v>
      </c>
      <c r="C22" s="171" t="s">
        <v>247</v>
      </c>
      <c r="D22" s="57" t="s">
        <v>247</v>
      </c>
      <c r="E22" s="57" t="s">
        <v>247</v>
      </c>
      <c r="F22" s="57" t="s">
        <v>247</v>
      </c>
    </row>
    <row r="23" spans="1:6" ht="16.8">
      <c r="A23" s="130" t="s">
        <v>259</v>
      </c>
      <c r="B23" s="67" t="s">
        <v>260</v>
      </c>
      <c r="C23" s="67" t="s">
        <v>260</v>
      </c>
      <c r="D23" s="68" t="s">
        <v>260</v>
      </c>
      <c r="E23" s="68" t="s">
        <v>307</v>
      </c>
      <c r="F23" s="68" t="s">
        <v>308</v>
      </c>
    </row>
    <row r="24" spans="1:6" ht="16.8">
      <c r="A24" s="130" t="s">
        <v>261</v>
      </c>
      <c r="B24" s="167" t="s">
        <v>58</v>
      </c>
      <c r="C24" s="167" t="s">
        <v>58</v>
      </c>
      <c r="D24" s="168" t="s">
        <v>58</v>
      </c>
      <c r="E24" s="168" t="s">
        <v>58</v>
      </c>
      <c r="F24" s="168" t="s">
        <v>58</v>
      </c>
    </row>
    <row r="25" spans="1:6" ht="16.8">
      <c r="A25" s="130" t="s">
        <v>262</v>
      </c>
      <c r="B25" s="167" t="s">
        <v>58</v>
      </c>
      <c r="C25" s="167" t="s">
        <v>58</v>
      </c>
      <c r="D25" s="168" t="s">
        <v>58</v>
      </c>
      <c r="E25" s="168" t="s">
        <v>58</v>
      </c>
      <c r="F25" s="168" t="s">
        <v>58</v>
      </c>
    </row>
    <row r="26" spans="1:6" ht="16.8">
      <c r="A26" s="130" t="s">
        <v>116</v>
      </c>
      <c r="B26" s="167" t="s">
        <v>58</v>
      </c>
      <c r="C26" s="167" t="s">
        <v>58</v>
      </c>
      <c r="D26" s="168" t="s">
        <v>58</v>
      </c>
      <c r="E26" s="168" t="s">
        <v>58</v>
      </c>
      <c r="F26" s="168" t="s">
        <v>58</v>
      </c>
    </row>
    <row r="27" spans="1:6" ht="16.8">
      <c r="A27" s="130" t="s">
        <v>118</v>
      </c>
      <c r="B27" s="167" t="s">
        <v>58</v>
      </c>
      <c r="C27" s="167" t="s">
        <v>58</v>
      </c>
      <c r="D27" s="168" t="s">
        <v>58</v>
      </c>
      <c r="E27" s="168" t="s">
        <v>58</v>
      </c>
      <c r="F27" s="168" t="s">
        <v>58</v>
      </c>
    </row>
    <row r="28" spans="1:6" ht="16.8">
      <c r="A28" s="130" t="s">
        <v>263</v>
      </c>
      <c r="B28" s="167" t="s">
        <v>58</v>
      </c>
      <c r="C28" s="167" t="s">
        <v>58</v>
      </c>
      <c r="D28" s="168" t="s">
        <v>58</v>
      </c>
      <c r="E28" s="168" t="s">
        <v>58</v>
      </c>
      <c r="F28" s="168" t="s">
        <v>58</v>
      </c>
    </row>
    <row r="29" spans="1:6" ht="16.8">
      <c r="A29" s="130" t="s">
        <v>264</v>
      </c>
      <c r="B29" s="167" t="s">
        <v>58</v>
      </c>
      <c r="C29" s="167" t="s">
        <v>58</v>
      </c>
      <c r="D29" s="168" t="s">
        <v>58</v>
      </c>
      <c r="E29" s="168" t="s">
        <v>58</v>
      </c>
      <c r="F29" s="168" t="s">
        <v>58</v>
      </c>
    </row>
    <row r="30" spans="1:6" ht="16.8">
      <c r="A30" s="130" t="s">
        <v>265</v>
      </c>
      <c r="B30" s="167" t="s">
        <v>58</v>
      </c>
      <c r="C30" s="167" t="s">
        <v>58</v>
      </c>
      <c r="D30" s="168" t="s">
        <v>58</v>
      </c>
      <c r="E30" s="168" t="s">
        <v>58</v>
      </c>
      <c r="F30" s="168" t="s">
        <v>58</v>
      </c>
    </row>
    <row r="31" spans="1:6" ht="33.6">
      <c r="A31" s="136" t="s">
        <v>122</v>
      </c>
      <c r="B31" s="167" t="s">
        <v>58</v>
      </c>
      <c r="C31" s="167" t="s">
        <v>58</v>
      </c>
      <c r="D31" s="168" t="s">
        <v>58</v>
      </c>
      <c r="E31" s="168" t="s">
        <v>58</v>
      </c>
      <c r="F31" s="168" t="s">
        <v>58</v>
      </c>
    </row>
    <row r="32" spans="1:6" ht="16.8">
      <c r="A32" s="137" t="s">
        <v>266</v>
      </c>
      <c r="B32" s="167" t="s">
        <v>57</v>
      </c>
      <c r="C32" s="167" t="s">
        <v>58</v>
      </c>
      <c r="D32" s="168" t="s">
        <v>57</v>
      </c>
      <c r="E32" s="168" t="s">
        <v>58</v>
      </c>
      <c r="F32" s="168" t="s">
        <v>58</v>
      </c>
    </row>
    <row r="33" spans="1:6" ht="16.8">
      <c r="A33" s="137" t="s">
        <v>267</v>
      </c>
      <c r="B33" s="167" t="s">
        <v>57</v>
      </c>
      <c r="C33" s="167" t="s">
        <v>58</v>
      </c>
      <c r="D33" s="168" t="s">
        <v>57</v>
      </c>
      <c r="E33" s="168" t="s">
        <v>58</v>
      </c>
      <c r="F33" s="168" t="s">
        <v>58</v>
      </c>
    </row>
    <row r="34" spans="1:6" ht="16.8">
      <c r="A34" s="137" t="s">
        <v>268</v>
      </c>
      <c r="B34" s="56" t="s">
        <v>57</v>
      </c>
      <c r="C34" s="167" t="s">
        <v>58</v>
      </c>
      <c r="D34" s="168" t="s">
        <v>57</v>
      </c>
      <c r="E34" s="168" t="s">
        <v>58</v>
      </c>
      <c r="F34" s="168" t="s">
        <v>58</v>
      </c>
    </row>
    <row r="35" spans="1:6" ht="16.8">
      <c r="A35" s="130" t="s">
        <v>269</v>
      </c>
      <c r="B35" s="56" t="s">
        <v>271</v>
      </c>
      <c r="C35" s="56" t="s">
        <v>295</v>
      </c>
      <c r="D35" s="57" t="s">
        <v>296</v>
      </c>
      <c r="E35" s="170" t="s">
        <v>296</v>
      </c>
      <c r="F35" s="170" t="s">
        <v>297</v>
      </c>
    </row>
    <row r="36" spans="1:6" ht="16.8">
      <c r="A36" s="130" t="s">
        <v>272</v>
      </c>
      <c r="B36" s="56" t="s">
        <v>57</v>
      </c>
      <c r="C36" s="169" t="s">
        <v>298</v>
      </c>
      <c r="D36" s="57" t="s">
        <v>57</v>
      </c>
      <c r="E36" s="170" t="s">
        <v>299</v>
      </c>
      <c r="F36" s="170" t="s">
        <v>300</v>
      </c>
    </row>
    <row r="37" spans="1:6" ht="16.8">
      <c r="A37" s="130" t="s">
        <v>273</v>
      </c>
      <c r="B37" s="56" t="s">
        <v>274</v>
      </c>
      <c r="C37" s="56" t="s">
        <v>274</v>
      </c>
      <c r="D37" s="57" t="s">
        <v>274</v>
      </c>
      <c r="E37" s="57" t="s">
        <v>274</v>
      </c>
      <c r="F37" s="57" t="s">
        <v>274</v>
      </c>
    </row>
    <row r="38" spans="1:6" ht="33.6">
      <c r="A38" s="138" t="s">
        <v>275</v>
      </c>
      <c r="B38" s="56" t="s">
        <v>57</v>
      </c>
      <c r="C38" s="56" t="s">
        <v>57</v>
      </c>
      <c r="D38" s="57" t="s">
        <v>57</v>
      </c>
      <c r="E38" s="57" t="s">
        <v>57</v>
      </c>
      <c r="F38" s="168" t="s">
        <v>58</v>
      </c>
    </row>
    <row r="39" spans="1:6" ht="33.6">
      <c r="A39" s="130" t="s">
        <v>137</v>
      </c>
      <c r="B39" s="56" t="s">
        <v>57</v>
      </c>
      <c r="C39" s="56" t="s">
        <v>57</v>
      </c>
      <c r="D39" s="57" t="s">
        <v>57</v>
      </c>
      <c r="E39" s="57" t="s">
        <v>57</v>
      </c>
      <c r="F39" s="170" t="s">
        <v>302</v>
      </c>
    </row>
    <row r="85" spans="2:4" ht="15.75" customHeight="1">
      <c r="B85" s="172"/>
      <c r="C85" s="172"/>
      <c r="D85" s="172"/>
    </row>
    <row r="86" spans="2:4" ht="15.75" customHeight="1">
      <c r="B86" s="172"/>
      <c r="C86" s="172"/>
      <c r="D86" s="172"/>
    </row>
    <row r="87" spans="2:4" ht="13.2">
      <c r="B87" s="172"/>
      <c r="C87" s="172"/>
      <c r="D87" s="172"/>
    </row>
  </sheetData>
  <mergeCells count="6">
    <mergeCell ref="B2:C2"/>
    <mergeCell ref="D2:F2"/>
    <mergeCell ref="B5:C5"/>
    <mergeCell ref="D5:F5"/>
    <mergeCell ref="B6:C6"/>
    <mergeCell ref="D6:F6"/>
  </mergeCells>
  <hyperlinks>
    <hyperlink ref="A38" r:id="rId1" xr:uid="{00000000-0004-0000-0B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K995"/>
  <sheetViews>
    <sheetView workbookViewId="0"/>
  </sheetViews>
  <sheetFormatPr defaultColWidth="12.6640625" defaultRowHeight="15.75" customHeight="1"/>
  <cols>
    <col min="1" max="1" width="34.109375" customWidth="1"/>
    <col min="2" max="10" width="15.77734375" customWidth="1"/>
  </cols>
  <sheetData>
    <row r="1" spans="1:10" ht="39" customHeight="1">
      <c r="A1" s="264" t="s">
        <v>309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ht="39" customHeight="1">
      <c r="A2" s="124" t="s">
        <v>310</v>
      </c>
      <c r="B2" s="269" t="s">
        <v>231</v>
      </c>
      <c r="C2" s="239"/>
      <c r="D2" s="270" t="s">
        <v>232</v>
      </c>
      <c r="E2" s="239"/>
      <c r="F2" s="279" t="s">
        <v>304</v>
      </c>
      <c r="G2" s="239"/>
      <c r="H2" s="280" t="s">
        <v>305</v>
      </c>
      <c r="I2" s="239"/>
      <c r="J2" s="239"/>
    </row>
    <row r="3" spans="1:10" ht="33.75" customHeight="1">
      <c r="A3" s="127"/>
      <c r="B3" s="37" t="s">
        <v>311</v>
      </c>
      <c r="C3" s="37" t="s">
        <v>312</v>
      </c>
      <c r="D3" s="38" t="s">
        <v>311</v>
      </c>
      <c r="E3" s="38" t="s">
        <v>312</v>
      </c>
      <c r="F3" s="39" t="s">
        <v>311</v>
      </c>
      <c r="G3" s="39" t="s">
        <v>312</v>
      </c>
      <c r="H3" s="40" t="s">
        <v>311</v>
      </c>
      <c r="I3" s="40" t="s">
        <v>312</v>
      </c>
      <c r="J3" s="40" t="s">
        <v>313</v>
      </c>
    </row>
    <row r="4" spans="1:10" ht="36" customHeight="1">
      <c r="A4" s="124" t="s">
        <v>43</v>
      </c>
      <c r="B4" s="128">
        <v>19000000</v>
      </c>
      <c r="C4" s="128">
        <v>38000000</v>
      </c>
      <c r="D4" s="129">
        <v>29000000</v>
      </c>
      <c r="E4" s="129">
        <v>58000000</v>
      </c>
      <c r="F4" s="165">
        <v>49000000</v>
      </c>
      <c r="G4" s="165">
        <v>98000000</v>
      </c>
      <c r="H4" s="166">
        <v>69000000</v>
      </c>
      <c r="I4" s="166">
        <v>138000000</v>
      </c>
      <c r="J4" s="166">
        <v>207000000</v>
      </c>
    </row>
    <row r="5" spans="1:10" ht="39" customHeight="1">
      <c r="A5" s="130" t="s">
        <v>314</v>
      </c>
      <c r="B5" s="283" t="s">
        <v>315</v>
      </c>
      <c r="C5" s="239"/>
      <c r="D5" s="284" t="s">
        <v>316</v>
      </c>
      <c r="E5" s="239"/>
      <c r="F5" s="281" t="s">
        <v>317</v>
      </c>
      <c r="G5" s="239"/>
      <c r="H5" s="282" t="s">
        <v>318</v>
      </c>
      <c r="I5" s="239"/>
      <c r="J5" s="239"/>
    </row>
    <row r="6" spans="1:10" ht="31.5" customHeight="1">
      <c r="A6" s="130" t="s">
        <v>319</v>
      </c>
      <c r="B6" s="283" t="s">
        <v>237</v>
      </c>
      <c r="C6" s="239"/>
      <c r="D6" s="284" t="s">
        <v>237</v>
      </c>
      <c r="E6" s="239"/>
      <c r="F6" s="281" t="s">
        <v>237</v>
      </c>
      <c r="G6" s="239"/>
      <c r="H6" s="282" t="s">
        <v>237</v>
      </c>
      <c r="I6" s="239"/>
      <c r="J6" s="239"/>
    </row>
    <row r="7" spans="1:10" ht="31.5" customHeight="1">
      <c r="A7" s="130" t="s">
        <v>320</v>
      </c>
      <c r="B7" s="173" t="s">
        <v>57</v>
      </c>
      <c r="C7" s="173" t="s">
        <v>57</v>
      </c>
      <c r="D7" s="174" t="s">
        <v>57</v>
      </c>
      <c r="E7" s="174" t="s">
        <v>57</v>
      </c>
      <c r="F7" s="177" t="s">
        <v>58</v>
      </c>
      <c r="G7" s="177" t="s">
        <v>58</v>
      </c>
      <c r="H7" s="178" t="s">
        <v>58</v>
      </c>
      <c r="I7" s="178" t="s">
        <v>58</v>
      </c>
      <c r="J7" s="178" t="s">
        <v>58</v>
      </c>
    </row>
    <row r="8" spans="1:10" ht="31.5" customHeight="1">
      <c r="A8" s="130" t="s">
        <v>321</v>
      </c>
      <c r="B8" s="179" t="s">
        <v>58</v>
      </c>
      <c r="C8" s="179" t="s">
        <v>58</v>
      </c>
      <c r="D8" s="180" t="s">
        <v>58</v>
      </c>
      <c r="E8" s="180" t="s">
        <v>58</v>
      </c>
      <c r="F8" s="177" t="s">
        <v>58</v>
      </c>
      <c r="G8" s="177" t="s">
        <v>58</v>
      </c>
      <c r="H8" s="178" t="s">
        <v>58</v>
      </c>
      <c r="I8" s="178" t="s">
        <v>58</v>
      </c>
      <c r="J8" s="178" t="s">
        <v>58</v>
      </c>
    </row>
    <row r="9" spans="1:10" ht="31.5" customHeight="1">
      <c r="A9" s="130" t="s">
        <v>322</v>
      </c>
      <c r="B9" s="173">
        <v>5</v>
      </c>
      <c r="C9" s="173">
        <v>20</v>
      </c>
      <c r="D9" s="174">
        <v>10</v>
      </c>
      <c r="E9" s="174">
        <v>40</v>
      </c>
      <c r="F9" s="175">
        <v>20</v>
      </c>
      <c r="G9" s="175" t="s">
        <v>66</v>
      </c>
      <c r="H9" s="176">
        <v>40</v>
      </c>
      <c r="I9" s="176">
        <v>100</v>
      </c>
      <c r="J9" s="176" t="s">
        <v>66</v>
      </c>
    </row>
    <row r="10" spans="1:10" ht="31.5" customHeight="1">
      <c r="A10" s="130" t="s">
        <v>323</v>
      </c>
      <c r="B10" s="173" t="s">
        <v>57</v>
      </c>
      <c r="C10" s="173" t="s">
        <v>57</v>
      </c>
      <c r="D10" s="180" t="s">
        <v>58</v>
      </c>
      <c r="E10" s="180" t="s">
        <v>58</v>
      </c>
      <c r="F10" s="177" t="s">
        <v>58</v>
      </c>
      <c r="G10" s="177" t="s">
        <v>58</v>
      </c>
      <c r="H10" s="178" t="s">
        <v>58</v>
      </c>
      <c r="I10" s="178" t="s">
        <v>58</v>
      </c>
      <c r="J10" s="178" t="s">
        <v>58</v>
      </c>
    </row>
    <row r="11" spans="1:10" ht="31.5" customHeight="1">
      <c r="A11" s="130" t="s">
        <v>324</v>
      </c>
      <c r="B11" s="173" t="s">
        <v>57</v>
      </c>
      <c r="C11" s="173" t="s">
        <v>57</v>
      </c>
      <c r="D11" s="174" t="s">
        <v>57</v>
      </c>
      <c r="E11" s="174" t="s">
        <v>57</v>
      </c>
      <c r="F11" s="175" t="s">
        <v>57</v>
      </c>
      <c r="G11" s="175" t="s">
        <v>57</v>
      </c>
      <c r="H11" s="181" t="s">
        <v>74</v>
      </c>
      <c r="I11" s="181" t="s">
        <v>74</v>
      </c>
      <c r="J11" s="181" t="s">
        <v>74</v>
      </c>
    </row>
    <row r="12" spans="1:10" ht="36.75" customHeight="1">
      <c r="A12" s="130" t="s">
        <v>325</v>
      </c>
      <c r="B12" s="173" t="s">
        <v>326</v>
      </c>
      <c r="C12" s="173" t="s">
        <v>326</v>
      </c>
      <c r="D12" s="174" t="s">
        <v>327</v>
      </c>
      <c r="E12" s="174" t="s">
        <v>327</v>
      </c>
      <c r="F12" s="175" t="s">
        <v>327</v>
      </c>
      <c r="G12" s="175" t="s">
        <v>327</v>
      </c>
      <c r="H12" s="176" t="s">
        <v>327</v>
      </c>
      <c r="I12" s="176" t="s">
        <v>327</v>
      </c>
      <c r="J12" s="176" t="s">
        <v>327</v>
      </c>
    </row>
    <row r="13" spans="1:10" ht="36.75" customHeight="1">
      <c r="A13" s="130" t="s">
        <v>328</v>
      </c>
      <c r="B13" s="173" t="s">
        <v>66</v>
      </c>
      <c r="C13" s="173" t="s">
        <v>66</v>
      </c>
      <c r="D13" s="174" t="s">
        <v>66</v>
      </c>
      <c r="E13" s="174" t="s">
        <v>66</v>
      </c>
      <c r="F13" s="175" t="s">
        <v>66</v>
      </c>
      <c r="G13" s="175" t="s">
        <v>66</v>
      </c>
      <c r="H13" s="176" t="s">
        <v>66</v>
      </c>
      <c r="I13" s="176" t="s">
        <v>66</v>
      </c>
      <c r="J13" s="176" t="s">
        <v>66</v>
      </c>
    </row>
    <row r="14" spans="1:10" ht="36.75" customHeight="1">
      <c r="A14" s="130" t="s">
        <v>329</v>
      </c>
      <c r="B14" s="173" t="s">
        <v>66</v>
      </c>
      <c r="C14" s="173" t="s">
        <v>66</v>
      </c>
      <c r="D14" s="174" t="s">
        <v>66</v>
      </c>
      <c r="E14" s="182" t="s">
        <v>66</v>
      </c>
      <c r="F14" s="175" t="s">
        <v>66</v>
      </c>
      <c r="G14" s="175" t="s">
        <v>66</v>
      </c>
      <c r="H14" s="176" t="s">
        <v>66</v>
      </c>
      <c r="I14" s="183" t="s">
        <v>66</v>
      </c>
      <c r="J14" s="176" t="s">
        <v>66</v>
      </c>
    </row>
    <row r="15" spans="1:10" ht="30.75" customHeight="1">
      <c r="A15" s="130" t="s">
        <v>330</v>
      </c>
      <c r="B15" s="179" t="s">
        <v>58</v>
      </c>
      <c r="C15" s="179" t="s">
        <v>58</v>
      </c>
      <c r="D15" s="180" t="s">
        <v>58</v>
      </c>
      <c r="E15" s="180" t="s">
        <v>58</v>
      </c>
      <c r="F15" s="177" t="s">
        <v>58</v>
      </c>
      <c r="G15" s="177" t="s">
        <v>58</v>
      </c>
      <c r="H15" s="178" t="s">
        <v>58</v>
      </c>
      <c r="I15" s="178" t="s">
        <v>58</v>
      </c>
      <c r="J15" s="178" t="s">
        <v>58</v>
      </c>
    </row>
    <row r="16" spans="1:10" ht="36.75" customHeight="1">
      <c r="A16" s="130" t="s">
        <v>86</v>
      </c>
      <c r="B16" s="179" t="s">
        <v>66</v>
      </c>
      <c r="C16" s="179" t="s">
        <v>66</v>
      </c>
      <c r="D16" s="180" t="s">
        <v>66</v>
      </c>
      <c r="E16" s="180" t="s">
        <v>66</v>
      </c>
      <c r="F16" s="177" t="s">
        <v>66</v>
      </c>
      <c r="G16" s="177" t="s">
        <v>66</v>
      </c>
      <c r="H16" s="176" t="s">
        <v>66</v>
      </c>
      <c r="I16" s="176" t="s">
        <v>66</v>
      </c>
      <c r="J16" s="176" t="s">
        <v>66</v>
      </c>
    </row>
    <row r="17" spans="1:10" ht="36.75" customHeight="1">
      <c r="A17" s="130" t="s">
        <v>331</v>
      </c>
      <c r="B17" s="179" t="s">
        <v>332</v>
      </c>
      <c r="C17" s="179" t="s">
        <v>333</v>
      </c>
      <c r="D17" s="180" t="s">
        <v>334</v>
      </c>
      <c r="E17" s="180" t="s">
        <v>335</v>
      </c>
      <c r="F17" s="177" t="s">
        <v>336</v>
      </c>
      <c r="G17" s="177" t="s">
        <v>66</v>
      </c>
      <c r="H17" s="176" t="s">
        <v>66</v>
      </c>
      <c r="I17" s="176" t="s">
        <v>66</v>
      </c>
      <c r="J17" s="176" t="s">
        <v>66</v>
      </c>
    </row>
    <row r="18" spans="1:10" ht="31.5" customHeight="1">
      <c r="A18" s="130" t="s">
        <v>337</v>
      </c>
      <c r="B18" s="173" t="s">
        <v>57</v>
      </c>
      <c r="C18" s="173" t="s">
        <v>57</v>
      </c>
      <c r="D18" s="174" t="s">
        <v>57</v>
      </c>
      <c r="E18" s="174" t="s">
        <v>57</v>
      </c>
      <c r="F18" s="177" t="s">
        <v>58</v>
      </c>
      <c r="G18" s="177" t="s">
        <v>58</v>
      </c>
      <c r="H18" s="178" t="s">
        <v>58</v>
      </c>
      <c r="I18" s="178" t="s">
        <v>58</v>
      </c>
      <c r="J18" s="178" t="s">
        <v>58</v>
      </c>
    </row>
    <row r="19" spans="1:10" ht="36.75" customHeight="1">
      <c r="A19" s="130" t="s">
        <v>338</v>
      </c>
      <c r="B19" s="173" t="s">
        <v>57</v>
      </c>
      <c r="C19" s="173" t="s">
        <v>57</v>
      </c>
      <c r="D19" s="174" t="s">
        <v>57</v>
      </c>
      <c r="E19" s="174" t="s">
        <v>57</v>
      </c>
      <c r="F19" s="184" t="s">
        <v>334</v>
      </c>
      <c r="G19" s="184" t="s">
        <v>335</v>
      </c>
      <c r="H19" s="178" t="s">
        <v>335</v>
      </c>
      <c r="I19" s="176" t="s">
        <v>66</v>
      </c>
      <c r="J19" s="176" t="s">
        <v>66</v>
      </c>
    </row>
    <row r="20" spans="1:10" ht="36.75" customHeight="1">
      <c r="A20" s="130" t="s">
        <v>339</v>
      </c>
      <c r="B20" s="173" t="s">
        <v>57</v>
      </c>
      <c r="C20" s="173" t="s">
        <v>58</v>
      </c>
      <c r="D20" s="180" t="s">
        <v>58</v>
      </c>
      <c r="E20" s="180" t="s">
        <v>58</v>
      </c>
      <c r="F20" s="177" t="s">
        <v>58</v>
      </c>
      <c r="G20" s="177" t="s">
        <v>58</v>
      </c>
      <c r="H20" s="178" t="s">
        <v>58</v>
      </c>
      <c r="I20" s="178" t="s">
        <v>58</v>
      </c>
      <c r="J20" s="178" t="s">
        <v>58</v>
      </c>
    </row>
    <row r="21" spans="1:10" ht="36.75" customHeight="1">
      <c r="A21" s="135" t="s">
        <v>340</v>
      </c>
      <c r="B21" s="179" t="s">
        <v>334</v>
      </c>
      <c r="C21" s="179" t="s">
        <v>341</v>
      </c>
      <c r="D21" s="180" t="s">
        <v>342</v>
      </c>
      <c r="E21" s="180" t="s">
        <v>343</v>
      </c>
      <c r="F21" s="177" t="s">
        <v>344</v>
      </c>
      <c r="G21" s="177" t="s">
        <v>66</v>
      </c>
      <c r="H21" s="176" t="s">
        <v>66</v>
      </c>
      <c r="I21" s="176" t="s">
        <v>66</v>
      </c>
      <c r="J21" s="176" t="s">
        <v>66</v>
      </c>
    </row>
    <row r="22" spans="1:10" ht="36.75" customHeight="1">
      <c r="A22" s="130" t="s">
        <v>345</v>
      </c>
      <c r="B22" s="179" t="s">
        <v>334</v>
      </c>
      <c r="C22" s="179" t="s">
        <v>341</v>
      </c>
      <c r="D22" s="180" t="s">
        <v>342</v>
      </c>
      <c r="E22" s="180" t="s">
        <v>343</v>
      </c>
      <c r="F22" s="177" t="s">
        <v>344</v>
      </c>
      <c r="G22" s="177" t="s">
        <v>66</v>
      </c>
      <c r="H22" s="176" t="s">
        <v>66</v>
      </c>
      <c r="I22" s="176" t="s">
        <v>66</v>
      </c>
      <c r="J22" s="176" t="s">
        <v>66</v>
      </c>
    </row>
    <row r="23" spans="1:10" ht="36.75" customHeight="1">
      <c r="A23" s="130" t="s">
        <v>346</v>
      </c>
      <c r="B23" s="173" t="s">
        <v>57</v>
      </c>
      <c r="C23" s="173" t="s">
        <v>57</v>
      </c>
      <c r="D23" s="174" t="s">
        <v>57</v>
      </c>
      <c r="E23" s="185" t="s">
        <v>112</v>
      </c>
      <c r="F23" s="184" t="s">
        <v>112</v>
      </c>
      <c r="G23" s="184" t="s">
        <v>112</v>
      </c>
      <c r="H23" s="181" t="s">
        <v>112</v>
      </c>
      <c r="I23" s="181" t="s">
        <v>113</v>
      </c>
      <c r="J23" s="181" t="s">
        <v>347</v>
      </c>
    </row>
    <row r="24" spans="1:10" ht="29.25" customHeight="1">
      <c r="A24" s="130" t="s">
        <v>348</v>
      </c>
      <c r="B24" s="179" t="s">
        <v>58</v>
      </c>
      <c r="C24" s="179" t="s">
        <v>58</v>
      </c>
      <c r="D24" s="180" t="s">
        <v>58</v>
      </c>
      <c r="E24" s="180" t="s">
        <v>58</v>
      </c>
      <c r="F24" s="177" t="s">
        <v>58</v>
      </c>
      <c r="G24" s="177" t="s">
        <v>58</v>
      </c>
      <c r="H24" s="178" t="s">
        <v>58</v>
      </c>
      <c r="I24" s="178" t="s">
        <v>58</v>
      </c>
      <c r="J24" s="178" t="s">
        <v>58</v>
      </c>
    </row>
    <row r="25" spans="1:10" ht="34.5" customHeight="1">
      <c r="A25" s="130" t="s">
        <v>349</v>
      </c>
      <c r="B25" s="173" t="s">
        <v>57</v>
      </c>
      <c r="C25" s="173" t="s">
        <v>57</v>
      </c>
      <c r="D25" s="180" t="s">
        <v>57</v>
      </c>
      <c r="E25" s="180" t="s">
        <v>58</v>
      </c>
      <c r="F25" s="177" t="s">
        <v>58</v>
      </c>
      <c r="G25" s="177" t="s">
        <v>58</v>
      </c>
      <c r="H25" s="178" t="s">
        <v>58</v>
      </c>
      <c r="I25" s="178" t="s">
        <v>58</v>
      </c>
      <c r="J25" s="178" t="s">
        <v>58</v>
      </c>
    </row>
    <row r="26" spans="1:10" ht="29.25" customHeight="1">
      <c r="A26" s="130" t="s">
        <v>350</v>
      </c>
      <c r="B26" s="173" t="s">
        <v>58</v>
      </c>
      <c r="C26" s="173" t="s">
        <v>58</v>
      </c>
      <c r="D26" s="180" t="s">
        <v>58</v>
      </c>
      <c r="E26" s="180" t="s">
        <v>58</v>
      </c>
      <c r="F26" s="177" t="s">
        <v>58</v>
      </c>
      <c r="G26" s="177" t="s">
        <v>58</v>
      </c>
      <c r="H26" s="178" t="s">
        <v>58</v>
      </c>
      <c r="I26" s="178" t="s">
        <v>58</v>
      </c>
      <c r="J26" s="178" t="s">
        <v>58</v>
      </c>
    </row>
    <row r="27" spans="1:10" ht="29.25" customHeight="1">
      <c r="A27" s="130" t="s">
        <v>351</v>
      </c>
      <c r="B27" s="173" t="s">
        <v>57</v>
      </c>
      <c r="C27" s="173" t="s">
        <v>57</v>
      </c>
      <c r="D27" s="180" t="s">
        <v>58</v>
      </c>
      <c r="E27" s="180" t="s">
        <v>58</v>
      </c>
      <c r="F27" s="177" t="s">
        <v>58</v>
      </c>
      <c r="G27" s="177" t="s">
        <v>58</v>
      </c>
      <c r="H27" s="178" t="s">
        <v>58</v>
      </c>
      <c r="I27" s="178" t="s">
        <v>58</v>
      </c>
      <c r="J27" s="178" t="s">
        <v>58</v>
      </c>
    </row>
    <row r="28" spans="1:10" ht="34.5" customHeight="1">
      <c r="A28" s="130" t="s">
        <v>352</v>
      </c>
      <c r="B28" s="173" t="s">
        <v>57</v>
      </c>
      <c r="C28" s="173" t="s">
        <v>57</v>
      </c>
      <c r="D28" s="174" t="s">
        <v>57</v>
      </c>
      <c r="E28" s="180" t="s">
        <v>58</v>
      </c>
      <c r="F28" s="177" t="s">
        <v>58</v>
      </c>
      <c r="G28" s="177" t="s">
        <v>58</v>
      </c>
      <c r="H28" s="178" t="s">
        <v>58</v>
      </c>
      <c r="I28" s="178" t="s">
        <v>58</v>
      </c>
      <c r="J28" s="178" t="s">
        <v>58</v>
      </c>
    </row>
    <row r="29" spans="1:10" ht="29.25" customHeight="1">
      <c r="A29" s="130" t="s">
        <v>353</v>
      </c>
      <c r="B29" s="173" t="s">
        <v>57</v>
      </c>
      <c r="C29" s="173" t="s">
        <v>57</v>
      </c>
      <c r="D29" s="174" t="s">
        <v>57</v>
      </c>
      <c r="E29" s="180" t="s">
        <v>58</v>
      </c>
      <c r="F29" s="177" t="s">
        <v>58</v>
      </c>
      <c r="G29" s="177" t="s">
        <v>58</v>
      </c>
      <c r="H29" s="178" t="s">
        <v>58</v>
      </c>
      <c r="I29" s="178" t="s">
        <v>58</v>
      </c>
      <c r="J29" s="178" t="s">
        <v>58</v>
      </c>
    </row>
    <row r="30" spans="1:10" ht="29.25" customHeight="1">
      <c r="A30" s="130" t="s">
        <v>354</v>
      </c>
      <c r="B30" s="179" t="s">
        <v>58</v>
      </c>
      <c r="C30" s="179" t="s">
        <v>58</v>
      </c>
      <c r="D30" s="180" t="s">
        <v>58</v>
      </c>
      <c r="E30" s="180" t="s">
        <v>58</v>
      </c>
      <c r="F30" s="177" t="s">
        <v>58</v>
      </c>
      <c r="G30" s="177" t="s">
        <v>58</v>
      </c>
      <c r="H30" s="178" t="s">
        <v>58</v>
      </c>
      <c r="I30" s="178" t="s">
        <v>58</v>
      </c>
      <c r="J30" s="178" t="s">
        <v>58</v>
      </c>
    </row>
    <row r="31" spans="1:10" ht="37.5" customHeight="1">
      <c r="A31" s="136" t="s">
        <v>355</v>
      </c>
      <c r="B31" s="179" t="s">
        <v>58</v>
      </c>
      <c r="C31" s="179" t="s">
        <v>58</v>
      </c>
      <c r="D31" s="180" t="s">
        <v>58</v>
      </c>
      <c r="E31" s="180" t="s">
        <v>58</v>
      </c>
      <c r="F31" s="177" t="s">
        <v>58</v>
      </c>
      <c r="G31" s="177" t="s">
        <v>58</v>
      </c>
      <c r="H31" s="178" t="s">
        <v>58</v>
      </c>
      <c r="I31" s="178" t="s">
        <v>58</v>
      </c>
      <c r="J31" s="178" t="s">
        <v>58</v>
      </c>
    </row>
    <row r="32" spans="1:10" ht="29.25" customHeight="1">
      <c r="A32" s="137" t="s">
        <v>356</v>
      </c>
      <c r="B32" s="173" t="s">
        <v>57</v>
      </c>
      <c r="C32" s="173" t="s">
        <v>57</v>
      </c>
      <c r="D32" s="174" t="s">
        <v>57</v>
      </c>
      <c r="E32" s="174" t="s">
        <v>57</v>
      </c>
      <c r="F32" s="177" t="s">
        <v>57</v>
      </c>
      <c r="G32" s="177" t="s">
        <v>58</v>
      </c>
      <c r="H32" s="178" t="s">
        <v>57</v>
      </c>
      <c r="I32" s="178" t="s">
        <v>58</v>
      </c>
      <c r="J32" s="178" t="s">
        <v>58</v>
      </c>
    </row>
    <row r="33" spans="1:11" ht="29.25" customHeight="1">
      <c r="A33" s="137" t="s">
        <v>357</v>
      </c>
      <c r="B33" s="173" t="s">
        <v>57</v>
      </c>
      <c r="C33" s="173" t="s">
        <v>57</v>
      </c>
      <c r="D33" s="174" t="s">
        <v>57</v>
      </c>
      <c r="E33" s="174" t="s">
        <v>57</v>
      </c>
      <c r="F33" s="177" t="s">
        <v>57</v>
      </c>
      <c r="G33" s="177" t="s">
        <v>58</v>
      </c>
      <c r="H33" s="178" t="s">
        <v>57</v>
      </c>
      <c r="I33" s="178" t="s">
        <v>58</v>
      </c>
      <c r="J33" s="178" t="s">
        <v>58</v>
      </c>
      <c r="K33" s="82"/>
    </row>
    <row r="34" spans="1:11" ht="29.25" customHeight="1">
      <c r="A34" s="137" t="s">
        <v>268</v>
      </c>
      <c r="B34" s="173" t="s">
        <v>57</v>
      </c>
      <c r="C34" s="173" t="s">
        <v>57</v>
      </c>
      <c r="D34" s="174" t="s">
        <v>57</v>
      </c>
      <c r="E34" s="174" t="s">
        <v>57</v>
      </c>
      <c r="F34" s="175" t="s">
        <v>57</v>
      </c>
      <c r="G34" s="177" t="s">
        <v>58</v>
      </c>
      <c r="H34" s="178" t="s">
        <v>57</v>
      </c>
      <c r="I34" s="178" t="s">
        <v>58</v>
      </c>
      <c r="J34" s="178" t="s">
        <v>58</v>
      </c>
    </row>
    <row r="35" spans="1:11" ht="30.75" customHeight="1">
      <c r="A35" s="130" t="s">
        <v>358</v>
      </c>
      <c r="B35" s="173" t="s">
        <v>57</v>
      </c>
      <c r="C35" s="173" t="s">
        <v>359</v>
      </c>
      <c r="D35" s="174" t="s">
        <v>57</v>
      </c>
      <c r="E35" s="174" t="s">
        <v>360</v>
      </c>
      <c r="F35" s="175" t="s">
        <v>360</v>
      </c>
      <c r="G35" s="175" t="s">
        <v>361</v>
      </c>
      <c r="H35" s="176" t="s">
        <v>362</v>
      </c>
      <c r="I35" s="183" t="s">
        <v>362</v>
      </c>
      <c r="J35" s="183" t="s">
        <v>363</v>
      </c>
    </row>
    <row r="36" spans="1:11" ht="36.75" customHeight="1">
      <c r="A36" s="130" t="s">
        <v>364</v>
      </c>
      <c r="B36" s="173" t="s">
        <v>57</v>
      </c>
      <c r="C36" s="173" t="s">
        <v>57</v>
      </c>
      <c r="D36" s="174" t="s">
        <v>57</v>
      </c>
      <c r="E36" s="174" t="s">
        <v>57</v>
      </c>
      <c r="F36" s="175" t="s">
        <v>57</v>
      </c>
      <c r="G36" s="186" t="s">
        <v>298</v>
      </c>
      <c r="H36" s="176" t="s">
        <v>57</v>
      </c>
      <c r="I36" s="183" t="s">
        <v>365</v>
      </c>
      <c r="J36" s="183" t="s">
        <v>366</v>
      </c>
    </row>
    <row r="37" spans="1:11" ht="29.25" customHeight="1">
      <c r="A37" s="130" t="s">
        <v>367</v>
      </c>
      <c r="B37" s="173" t="s">
        <v>80</v>
      </c>
      <c r="C37" s="173" t="s">
        <v>80</v>
      </c>
      <c r="D37" s="174" t="s">
        <v>80</v>
      </c>
      <c r="E37" s="174" t="s">
        <v>80</v>
      </c>
      <c r="F37" s="175" t="s">
        <v>80</v>
      </c>
      <c r="G37" s="175" t="s">
        <v>80</v>
      </c>
      <c r="H37" s="176" t="s">
        <v>80</v>
      </c>
      <c r="I37" s="176" t="s">
        <v>80</v>
      </c>
      <c r="J37" s="176" t="s">
        <v>80</v>
      </c>
    </row>
    <row r="38" spans="1:11" ht="33" customHeight="1">
      <c r="A38" s="138" t="s">
        <v>368</v>
      </c>
      <c r="B38" s="173" t="s">
        <v>57</v>
      </c>
      <c r="C38" s="173" t="s">
        <v>57</v>
      </c>
      <c r="D38" s="174" t="s">
        <v>57</v>
      </c>
      <c r="E38" s="174" t="s">
        <v>57</v>
      </c>
      <c r="F38" s="175" t="s">
        <v>57</v>
      </c>
      <c r="G38" s="175" t="s">
        <v>57</v>
      </c>
      <c r="H38" s="176" t="s">
        <v>57</v>
      </c>
      <c r="I38" s="176" t="s">
        <v>57</v>
      </c>
      <c r="J38" s="178" t="s">
        <v>58</v>
      </c>
    </row>
    <row r="39" spans="1:11" ht="29.25" customHeight="1">
      <c r="A39" s="130" t="s">
        <v>137</v>
      </c>
      <c r="B39" s="173" t="s">
        <v>57</v>
      </c>
      <c r="C39" s="173" t="s">
        <v>57</v>
      </c>
      <c r="D39" s="174" t="s">
        <v>57</v>
      </c>
      <c r="E39" s="174" t="s">
        <v>57</v>
      </c>
      <c r="F39" s="175" t="s">
        <v>57</v>
      </c>
      <c r="G39" s="175" t="s">
        <v>57</v>
      </c>
      <c r="H39" s="176" t="s">
        <v>57</v>
      </c>
      <c r="I39" s="176" t="s">
        <v>57</v>
      </c>
      <c r="J39" s="183" t="s">
        <v>369</v>
      </c>
    </row>
    <row r="40" spans="1:11" ht="13.2">
      <c r="B40" s="98"/>
      <c r="C40" s="98"/>
      <c r="D40" s="98"/>
      <c r="E40" s="98"/>
      <c r="F40" s="98"/>
      <c r="G40" s="98"/>
      <c r="H40" s="98"/>
      <c r="I40" s="98"/>
      <c r="J40" s="98"/>
    </row>
    <row r="41" spans="1:11" ht="13.2">
      <c r="B41" s="98"/>
      <c r="C41" s="98"/>
      <c r="D41" s="98"/>
      <c r="E41" s="98"/>
      <c r="F41" s="98"/>
      <c r="G41" s="98"/>
      <c r="H41" s="98"/>
      <c r="I41" s="98"/>
      <c r="J41" s="98"/>
    </row>
    <row r="42" spans="1:11" ht="13.2">
      <c r="B42" s="98"/>
      <c r="C42" s="98"/>
      <c r="D42" s="98"/>
      <c r="E42" s="98"/>
      <c r="F42" s="98"/>
      <c r="G42" s="98"/>
      <c r="H42" s="98"/>
      <c r="I42" s="98"/>
      <c r="J42" s="98"/>
    </row>
    <row r="43" spans="1:11" ht="13.2">
      <c r="B43" s="98"/>
      <c r="C43" s="98"/>
      <c r="D43" s="98"/>
      <c r="E43" s="98"/>
      <c r="F43" s="98"/>
      <c r="G43" s="98"/>
      <c r="H43" s="98"/>
      <c r="I43" s="98"/>
      <c r="J43" s="98"/>
    </row>
    <row r="44" spans="1:11" ht="13.2">
      <c r="B44" s="98"/>
      <c r="C44" s="98"/>
      <c r="D44" s="98"/>
      <c r="E44" s="98"/>
      <c r="F44" s="98"/>
      <c r="G44" s="98"/>
      <c r="H44" s="98"/>
      <c r="I44" s="98"/>
      <c r="J44" s="98"/>
    </row>
    <row r="45" spans="1:11" ht="13.2">
      <c r="B45" s="98"/>
      <c r="C45" s="98"/>
      <c r="D45" s="98"/>
      <c r="E45" s="98"/>
      <c r="F45" s="98"/>
      <c r="G45" s="98"/>
      <c r="H45" s="98"/>
      <c r="I45" s="98"/>
      <c r="J45" s="98"/>
    </row>
    <row r="46" spans="1:11" ht="13.2">
      <c r="B46" s="98"/>
      <c r="C46" s="98"/>
      <c r="D46" s="98"/>
      <c r="E46" s="98"/>
      <c r="F46" s="98"/>
      <c r="G46" s="98"/>
      <c r="H46" s="98"/>
      <c r="I46" s="98"/>
      <c r="J46" s="98"/>
    </row>
    <row r="47" spans="1:11" ht="13.2">
      <c r="B47" s="98"/>
      <c r="C47" s="98"/>
      <c r="D47" s="98"/>
      <c r="E47" s="98"/>
      <c r="F47" s="98"/>
      <c r="G47" s="98"/>
      <c r="H47" s="98"/>
      <c r="I47" s="98"/>
      <c r="J47" s="98"/>
    </row>
    <row r="48" spans="1:11" ht="13.2">
      <c r="B48" s="98"/>
      <c r="C48" s="98"/>
      <c r="D48" s="98"/>
      <c r="E48" s="98"/>
      <c r="F48" s="98"/>
      <c r="G48" s="98"/>
      <c r="H48" s="98"/>
      <c r="I48" s="98"/>
      <c r="J48" s="98"/>
    </row>
    <row r="49" spans="2:10" ht="13.2">
      <c r="B49" s="98"/>
      <c r="C49" s="98"/>
      <c r="D49" s="98"/>
      <c r="E49" s="98"/>
      <c r="F49" s="98"/>
      <c r="G49" s="98"/>
      <c r="H49" s="98"/>
      <c r="I49" s="98"/>
      <c r="J49" s="98"/>
    </row>
    <row r="50" spans="2:10" ht="13.2">
      <c r="B50" s="98"/>
      <c r="C50" s="98"/>
      <c r="D50" s="98"/>
      <c r="E50" s="98"/>
      <c r="F50" s="98"/>
      <c r="G50" s="98"/>
      <c r="H50" s="98"/>
      <c r="I50" s="98"/>
      <c r="J50" s="98"/>
    </row>
    <row r="51" spans="2:10" ht="13.2">
      <c r="B51" s="98"/>
      <c r="C51" s="98"/>
      <c r="D51" s="98"/>
      <c r="E51" s="98"/>
      <c r="F51" s="98"/>
      <c r="G51" s="98"/>
      <c r="H51" s="98"/>
      <c r="I51" s="98"/>
      <c r="J51" s="98"/>
    </row>
    <row r="52" spans="2:10" ht="13.2">
      <c r="B52" s="98"/>
      <c r="C52" s="98"/>
      <c r="D52" s="98"/>
      <c r="E52" s="98"/>
      <c r="F52" s="98"/>
      <c r="G52" s="98"/>
      <c r="H52" s="98"/>
      <c r="I52" s="98"/>
      <c r="J52" s="98"/>
    </row>
    <row r="53" spans="2:10" ht="13.2">
      <c r="B53" s="98"/>
      <c r="C53" s="98"/>
      <c r="D53" s="98"/>
      <c r="E53" s="98"/>
      <c r="F53" s="98"/>
      <c r="G53" s="98"/>
      <c r="H53" s="98"/>
      <c r="I53" s="98"/>
      <c r="J53" s="98"/>
    </row>
    <row r="54" spans="2:10" ht="13.2">
      <c r="B54" s="98"/>
      <c r="C54" s="98"/>
      <c r="D54" s="98"/>
      <c r="E54" s="98"/>
      <c r="F54" s="98"/>
      <c r="G54" s="98"/>
      <c r="H54" s="98"/>
      <c r="I54" s="98"/>
      <c r="J54" s="98"/>
    </row>
    <row r="55" spans="2:10" ht="13.2">
      <c r="B55" s="98"/>
      <c r="C55" s="98"/>
      <c r="D55" s="98"/>
      <c r="E55" s="98"/>
      <c r="F55" s="98"/>
      <c r="G55" s="98"/>
      <c r="H55" s="98"/>
      <c r="I55" s="98"/>
      <c r="J55" s="98"/>
    </row>
    <row r="56" spans="2:10" ht="13.2">
      <c r="B56" s="98"/>
      <c r="C56" s="98"/>
      <c r="D56" s="98"/>
      <c r="E56" s="98"/>
      <c r="F56" s="98"/>
      <c r="G56" s="98"/>
      <c r="H56" s="98"/>
      <c r="I56" s="98"/>
      <c r="J56" s="98"/>
    </row>
    <row r="57" spans="2:10" ht="13.2">
      <c r="B57" s="98"/>
      <c r="C57" s="98"/>
      <c r="D57" s="98"/>
      <c r="E57" s="98"/>
      <c r="F57" s="98"/>
      <c r="G57" s="98"/>
      <c r="H57" s="98"/>
      <c r="I57" s="98"/>
      <c r="J57" s="98"/>
    </row>
    <row r="58" spans="2:10" ht="13.2">
      <c r="B58" s="98"/>
      <c r="C58" s="98"/>
      <c r="D58" s="98"/>
      <c r="E58" s="98"/>
      <c r="F58" s="98"/>
      <c r="G58" s="98"/>
      <c r="H58" s="98"/>
      <c r="I58" s="98"/>
      <c r="J58" s="98"/>
    </row>
    <row r="59" spans="2:10" ht="13.2">
      <c r="B59" s="98"/>
      <c r="C59" s="98"/>
      <c r="D59" s="98"/>
      <c r="E59" s="98"/>
      <c r="F59" s="98"/>
      <c r="G59" s="98"/>
      <c r="H59" s="98"/>
      <c r="I59" s="98"/>
      <c r="J59" s="98"/>
    </row>
    <row r="60" spans="2:10" ht="13.2">
      <c r="B60" s="98"/>
      <c r="C60" s="98"/>
      <c r="D60" s="98"/>
      <c r="E60" s="98"/>
      <c r="F60" s="98"/>
      <c r="G60" s="98"/>
      <c r="H60" s="98"/>
      <c r="I60" s="98"/>
      <c r="J60" s="98"/>
    </row>
    <row r="61" spans="2:10" ht="13.2">
      <c r="B61" s="98"/>
      <c r="C61" s="98"/>
      <c r="D61" s="98"/>
      <c r="E61" s="98"/>
      <c r="F61" s="98"/>
      <c r="G61" s="98"/>
      <c r="H61" s="98"/>
      <c r="I61" s="98"/>
      <c r="J61" s="98"/>
    </row>
    <row r="62" spans="2:10" ht="13.2">
      <c r="B62" s="98"/>
      <c r="C62" s="98"/>
      <c r="D62" s="98"/>
      <c r="E62" s="98"/>
      <c r="F62" s="98"/>
      <c r="G62" s="98"/>
      <c r="H62" s="98"/>
      <c r="I62" s="98"/>
      <c r="J62" s="98"/>
    </row>
    <row r="63" spans="2:10" ht="13.2">
      <c r="B63" s="98"/>
      <c r="C63" s="98"/>
      <c r="D63" s="98"/>
      <c r="E63" s="98"/>
      <c r="F63" s="98"/>
      <c r="G63" s="98"/>
      <c r="H63" s="98"/>
      <c r="I63" s="98"/>
      <c r="J63" s="98"/>
    </row>
    <row r="64" spans="2:10" ht="13.2">
      <c r="B64" s="98"/>
      <c r="C64" s="98"/>
      <c r="D64" s="98"/>
      <c r="E64" s="98"/>
      <c r="F64" s="98"/>
      <c r="G64" s="98"/>
      <c r="H64" s="98"/>
      <c r="I64" s="98"/>
      <c r="J64" s="98"/>
    </row>
    <row r="65" spans="2:10" ht="13.2">
      <c r="B65" s="98"/>
      <c r="C65" s="98"/>
      <c r="D65" s="98"/>
      <c r="E65" s="98"/>
      <c r="F65" s="98"/>
      <c r="G65" s="98"/>
      <c r="H65" s="98"/>
      <c r="I65" s="98"/>
      <c r="J65" s="98"/>
    </row>
    <row r="66" spans="2:10" ht="13.2">
      <c r="B66" s="98"/>
      <c r="C66" s="98"/>
      <c r="D66" s="98"/>
      <c r="E66" s="98"/>
      <c r="F66" s="98"/>
      <c r="G66" s="98"/>
      <c r="H66" s="98"/>
      <c r="I66" s="98"/>
      <c r="J66" s="98"/>
    </row>
    <row r="67" spans="2:10" ht="13.2">
      <c r="B67" s="98"/>
      <c r="C67" s="98"/>
      <c r="D67" s="98"/>
      <c r="E67" s="98"/>
      <c r="F67" s="98"/>
      <c r="G67" s="98"/>
      <c r="H67" s="98"/>
      <c r="I67" s="98"/>
      <c r="J67" s="98"/>
    </row>
    <row r="68" spans="2:10" ht="13.2">
      <c r="B68" s="98"/>
      <c r="C68" s="98"/>
      <c r="D68" s="98"/>
      <c r="E68" s="98"/>
      <c r="F68" s="98"/>
      <c r="G68" s="98"/>
      <c r="H68" s="98"/>
      <c r="I68" s="98"/>
      <c r="J68" s="98"/>
    </row>
    <row r="69" spans="2:10" ht="13.2">
      <c r="B69" s="98"/>
      <c r="C69" s="98"/>
      <c r="D69" s="98"/>
      <c r="E69" s="98"/>
      <c r="F69" s="98"/>
      <c r="G69" s="98"/>
      <c r="H69" s="98"/>
      <c r="I69" s="98"/>
      <c r="J69" s="98"/>
    </row>
    <row r="70" spans="2:10" ht="13.2">
      <c r="B70" s="98"/>
      <c r="C70" s="98"/>
      <c r="D70" s="98"/>
      <c r="E70" s="98"/>
      <c r="F70" s="98"/>
      <c r="G70" s="98"/>
      <c r="H70" s="98"/>
      <c r="I70" s="98"/>
      <c r="J70" s="98"/>
    </row>
    <row r="71" spans="2:10" ht="13.2">
      <c r="B71" s="98"/>
      <c r="C71" s="98"/>
      <c r="D71" s="98"/>
      <c r="E71" s="98"/>
      <c r="F71" s="98"/>
      <c r="G71" s="98"/>
      <c r="H71" s="98"/>
      <c r="I71" s="98"/>
      <c r="J71" s="98"/>
    </row>
    <row r="72" spans="2:10" ht="13.2">
      <c r="B72" s="98"/>
      <c r="C72" s="98"/>
      <c r="D72" s="98"/>
      <c r="E72" s="98"/>
      <c r="F72" s="98"/>
      <c r="G72" s="98"/>
      <c r="H72" s="98"/>
      <c r="I72" s="98"/>
      <c r="J72" s="98"/>
    </row>
    <row r="73" spans="2:10" ht="13.2">
      <c r="B73" s="98"/>
      <c r="C73" s="98"/>
      <c r="D73" s="98"/>
      <c r="E73" s="98"/>
      <c r="F73" s="98"/>
      <c r="G73" s="98"/>
      <c r="H73" s="98"/>
      <c r="I73" s="98"/>
      <c r="J73" s="98"/>
    </row>
    <row r="74" spans="2:10" ht="13.2">
      <c r="B74" s="98"/>
      <c r="C74" s="98"/>
      <c r="D74" s="98"/>
      <c r="E74" s="98"/>
      <c r="F74" s="98"/>
      <c r="G74" s="98"/>
      <c r="H74" s="98"/>
      <c r="I74" s="98"/>
      <c r="J74" s="98"/>
    </row>
    <row r="75" spans="2:10" ht="13.2">
      <c r="B75" s="98"/>
      <c r="C75" s="98"/>
      <c r="D75" s="98"/>
      <c r="E75" s="98"/>
      <c r="F75" s="98"/>
      <c r="G75" s="98"/>
      <c r="H75" s="98"/>
      <c r="I75" s="98"/>
      <c r="J75" s="98"/>
    </row>
    <row r="76" spans="2:10" ht="13.2">
      <c r="B76" s="98"/>
      <c r="C76" s="98"/>
      <c r="D76" s="98"/>
      <c r="E76" s="98"/>
      <c r="F76" s="98"/>
      <c r="G76" s="98"/>
      <c r="H76" s="98"/>
      <c r="I76" s="98"/>
      <c r="J76" s="98"/>
    </row>
    <row r="77" spans="2:10" ht="13.2">
      <c r="B77" s="98"/>
      <c r="C77" s="98"/>
      <c r="D77" s="98"/>
      <c r="E77" s="98"/>
      <c r="F77" s="98"/>
      <c r="G77" s="98"/>
      <c r="H77" s="98"/>
      <c r="I77" s="98"/>
      <c r="J77" s="98"/>
    </row>
    <row r="78" spans="2:10" ht="13.2">
      <c r="B78" s="98"/>
      <c r="C78" s="98"/>
      <c r="D78" s="98"/>
      <c r="E78" s="98"/>
      <c r="F78" s="98"/>
      <c r="G78" s="98"/>
      <c r="H78" s="98"/>
      <c r="I78" s="98"/>
      <c r="J78" s="98"/>
    </row>
    <row r="79" spans="2:10" ht="13.2">
      <c r="B79" s="98"/>
      <c r="C79" s="98"/>
      <c r="D79" s="98"/>
      <c r="E79" s="98"/>
      <c r="F79" s="98"/>
      <c r="G79" s="98"/>
      <c r="H79" s="98"/>
      <c r="I79" s="98"/>
      <c r="J79" s="98"/>
    </row>
    <row r="80" spans="2:10" ht="13.2">
      <c r="B80" s="98"/>
      <c r="C80" s="98"/>
      <c r="D80" s="98"/>
      <c r="E80" s="98"/>
      <c r="F80" s="98"/>
      <c r="G80" s="98"/>
      <c r="H80" s="98"/>
      <c r="I80" s="98"/>
      <c r="J80" s="98"/>
    </row>
    <row r="81" spans="2:10" ht="13.2">
      <c r="B81" s="98"/>
      <c r="C81" s="98"/>
      <c r="D81" s="98"/>
      <c r="E81" s="98"/>
      <c r="F81" s="98"/>
      <c r="G81" s="98"/>
      <c r="H81" s="98"/>
      <c r="I81" s="98"/>
      <c r="J81" s="98"/>
    </row>
    <row r="82" spans="2:10" ht="13.2">
      <c r="B82" s="98"/>
      <c r="C82" s="98"/>
      <c r="D82" s="98"/>
      <c r="E82" s="98"/>
      <c r="F82" s="98"/>
      <c r="G82" s="98"/>
      <c r="H82" s="98"/>
      <c r="I82" s="98"/>
      <c r="J82" s="98"/>
    </row>
    <row r="83" spans="2:10" ht="13.2">
      <c r="B83" s="98"/>
      <c r="C83" s="98"/>
      <c r="D83" s="98"/>
      <c r="E83" s="98"/>
      <c r="F83" s="98"/>
      <c r="G83" s="98"/>
      <c r="H83" s="98"/>
      <c r="I83" s="98"/>
      <c r="J83" s="98"/>
    </row>
    <row r="84" spans="2:10" ht="13.2">
      <c r="B84" s="98"/>
      <c r="C84" s="98"/>
      <c r="D84" s="98"/>
      <c r="E84" s="98"/>
      <c r="F84" s="98"/>
      <c r="G84" s="98"/>
      <c r="H84" s="98"/>
      <c r="I84" s="98"/>
      <c r="J84" s="98"/>
    </row>
    <row r="85" spans="2:10" ht="13.2">
      <c r="B85" s="98"/>
      <c r="C85" s="98"/>
      <c r="D85" s="98"/>
      <c r="E85" s="98"/>
      <c r="F85" s="98"/>
      <c r="G85" s="98"/>
      <c r="H85" s="98"/>
      <c r="I85" s="98"/>
      <c r="J85" s="98"/>
    </row>
    <row r="86" spans="2:10" ht="13.2">
      <c r="B86" s="98"/>
      <c r="C86" s="98"/>
      <c r="D86" s="98"/>
      <c r="E86" s="98"/>
      <c r="F86" s="98"/>
      <c r="G86" s="98"/>
      <c r="H86" s="98"/>
      <c r="I86" s="98"/>
      <c r="J86" s="98"/>
    </row>
    <row r="87" spans="2:10" ht="13.2">
      <c r="B87" s="98"/>
      <c r="C87" s="98"/>
      <c r="D87" s="98"/>
      <c r="E87" s="98"/>
      <c r="F87" s="98"/>
      <c r="G87" s="98"/>
      <c r="H87" s="98"/>
      <c r="I87" s="98"/>
      <c r="J87" s="98"/>
    </row>
    <row r="88" spans="2:10" ht="13.2">
      <c r="B88" s="98"/>
      <c r="C88" s="98"/>
      <c r="D88" s="98"/>
      <c r="E88" s="98"/>
      <c r="F88" s="98"/>
      <c r="G88" s="98"/>
      <c r="H88" s="98"/>
      <c r="I88" s="98"/>
      <c r="J88" s="98"/>
    </row>
    <row r="89" spans="2:10" ht="13.2">
      <c r="B89" s="98"/>
      <c r="C89" s="98"/>
      <c r="D89" s="98"/>
      <c r="E89" s="98"/>
      <c r="F89" s="98"/>
      <c r="G89" s="98"/>
      <c r="H89" s="98"/>
      <c r="I89" s="98"/>
      <c r="J89" s="98"/>
    </row>
    <row r="90" spans="2:10" ht="13.2">
      <c r="B90" s="98"/>
      <c r="C90" s="98"/>
      <c r="D90" s="98"/>
      <c r="E90" s="98"/>
      <c r="F90" s="98"/>
      <c r="G90" s="98"/>
      <c r="H90" s="98"/>
      <c r="I90" s="98"/>
      <c r="J90" s="98"/>
    </row>
    <row r="91" spans="2:10" ht="13.2">
      <c r="B91" s="98"/>
      <c r="C91" s="98"/>
      <c r="D91" s="98"/>
      <c r="E91" s="98"/>
      <c r="F91" s="98"/>
      <c r="G91" s="98"/>
      <c r="H91" s="98"/>
      <c r="I91" s="98"/>
      <c r="J91" s="98"/>
    </row>
    <row r="92" spans="2:10" ht="13.2">
      <c r="B92" s="98"/>
      <c r="C92" s="98"/>
      <c r="D92" s="98"/>
      <c r="E92" s="98"/>
      <c r="F92" s="98"/>
      <c r="G92" s="98"/>
      <c r="H92" s="98"/>
      <c r="I92" s="98"/>
      <c r="J92" s="98"/>
    </row>
    <row r="93" spans="2:10" ht="13.2">
      <c r="B93" s="98"/>
      <c r="C93" s="98"/>
      <c r="D93" s="98"/>
      <c r="E93" s="98"/>
      <c r="F93" s="98"/>
      <c r="G93" s="98"/>
      <c r="H93" s="98"/>
      <c r="I93" s="98"/>
      <c r="J93" s="98"/>
    </row>
    <row r="94" spans="2:10" ht="13.2">
      <c r="B94" s="98"/>
      <c r="C94" s="98"/>
      <c r="D94" s="98"/>
      <c r="E94" s="98"/>
      <c r="F94" s="98"/>
      <c r="G94" s="98"/>
      <c r="H94" s="98"/>
      <c r="I94" s="98"/>
      <c r="J94" s="98"/>
    </row>
    <row r="95" spans="2:10" ht="13.2">
      <c r="B95" s="98"/>
      <c r="C95" s="98"/>
      <c r="D95" s="98"/>
      <c r="E95" s="98"/>
      <c r="F95" s="98"/>
      <c r="G95" s="98"/>
      <c r="H95" s="98"/>
      <c r="I95" s="98"/>
      <c r="J95" s="98"/>
    </row>
    <row r="96" spans="2:10" ht="13.2">
      <c r="B96" s="98"/>
      <c r="C96" s="98"/>
      <c r="D96" s="98"/>
      <c r="E96" s="98"/>
      <c r="F96" s="98"/>
      <c r="G96" s="98"/>
      <c r="H96" s="98"/>
      <c r="I96" s="98"/>
      <c r="J96" s="98"/>
    </row>
    <row r="97" spans="2:10" ht="13.2">
      <c r="B97" s="98"/>
      <c r="C97" s="98"/>
      <c r="D97" s="98"/>
      <c r="E97" s="98"/>
      <c r="F97" s="98"/>
      <c r="G97" s="98"/>
      <c r="H97" s="98"/>
      <c r="I97" s="98"/>
      <c r="J97" s="98"/>
    </row>
    <row r="98" spans="2:10" ht="13.2">
      <c r="B98" s="98"/>
      <c r="C98" s="98"/>
      <c r="D98" s="98"/>
      <c r="E98" s="98"/>
      <c r="F98" s="98"/>
      <c r="G98" s="98"/>
      <c r="H98" s="98"/>
      <c r="I98" s="98"/>
      <c r="J98" s="98"/>
    </row>
    <row r="99" spans="2:10" ht="13.2">
      <c r="B99" s="98"/>
      <c r="C99" s="98"/>
      <c r="D99" s="98"/>
      <c r="E99" s="98"/>
      <c r="F99" s="98"/>
      <c r="G99" s="98"/>
      <c r="H99" s="98"/>
      <c r="I99" s="98"/>
      <c r="J99" s="98"/>
    </row>
    <row r="100" spans="2:10" ht="13.2"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2:10" ht="13.2"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2:10" ht="13.2"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2:10" ht="13.2"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2:10" ht="13.2"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2:10" ht="13.2"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2:10" ht="13.2"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2:10" ht="13.2"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2:10" ht="13.2"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2:10" ht="13.2"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2:10" ht="13.2">
      <c r="B110" s="98"/>
      <c r="C110" s="98"/>
      <c r="D110" s="98"/>
      <c r="E110" s="98"/>
      <c r="F110" s="98"/>
      <c r="G110" s="98"/>
      <c r="H110" s="98"/>
      <c r="I110" s="98"/>
      <c r="J110" s="98"/>
    </row>
    <row r="111" spans="2:10" ht="13.2">
      <c r="B111" s="98"/>
      <c r="C111" s="98"/>
      <c r="D111" s="98"/>
      <c r="E111" s="98"/>
      <c r="F111" s="98"/>
      <c r="G111" s="98"/>
      <c r="H111" s="98"/>
      <c r="I111" s="98"/>
      <c r="J111" s="98"/>
    </row>
    <row r="112" spans="2:10" ht="13.2">
      <c r="B112" s="98"/>
      <c r="C112" s="98"/>
      <c r="D112" s="98"/>
      <c r="E112" s="98"/>
      <c r="F112" s="98"/>
      <c r="G112" s="98"/>
      <c r="H112" s="98"/>
      <c r="I112" s="98"/>
      <c r="J112" s="98"/>
    </row>
    <row r="113" spans="2:10" ht="13.2">
      <c r="B113" s="98"/>
      <c r="C113" s="98"/>
      <c r="D113" s="98"/>
      <c r="E113" s="98"/>
      <c r="F113" s="98"/>
      <c r="G113" s="98"/>
      <c r="H113" s="98"/>
      <c r="I113" s="98"/>
      <c r="J113" s="98"/>
    </row>
    <row r="114" spans="2:10" ht="13.2">
      <c r="B114" s="98"/>
      <c r="C114" s="98"/>
      <c r="D114" s="98"/>
      <c r="E114" s="98"/>
      <c r="F114" s="98"/>
      <c r="G114" s="98"/>
      <c r="H114" s="98"/>
      <c r="I114" s="98"/>
      <c r="J114" s="98"/>
    </row>
    <row r="115" spans="2:10" ht="13.2">
      <c r="B115" s="98"/>
      <c r="C115" s="98"/>
      <c r="D115" s="98"/>
      <c r="E115" s="98"/>
      <c r="F115" s="98"/>
      <c r="G115" s="98"/>
      <c r="H115" s="98"/>
      <c r="I115" s="98"/>
      <c r="J115" s="98"/>
    </row>
    <row r="116" spans="2:10" ht="13.2">
      <c r="B116" s="98"/>
      <c r="C116" s="98"/>
      <c r="D116" s="98"/>
      <c r="E116" s="98"/>
      <c r="F116" s="98"/>
      <c r="G116" s="98"/>
      <c r="H116" s="98"/>
      <c r="I116" s="98"/>
      <c r="J116" s="98"/>
    </row>
    <row r="117" spans="2:10" ht="13.2">
      <c r="B117" s="98"/>
      <c r="C117" s="98"/>
      <c r="D117" s="98"/>
      <c r="E117" s="98"/>
      <c r="F117" s="98"/>
      <c r="G117" s="98"/>
      <c r="H117" s="98"/>
      <c r="I117" s="98"/>
      <c r="J117" s="98"/>
    </row>
    <row r="118" spans="2:10" ht="13.2">
      <c r="B118" s="98"/>
      <c r="C118" s="98"/>
      <c r="D118" s="98"/>
      <c r="E118" s="98"/>
      <c r="F118" s="98"/>
      <c r="G118" s="98"/>
      <c r="H118" s="98"/>
      <c r="I118" s="98"/>
      <c r="J118" s="98"/>
    </row>
    <row r="119" spans="2:10" ht="13.2">
      <c r="B119" s="98"/>
      <c r="C119" s="98"/>
      <c r="D119" s="98"/>
      <c r="E119" s="98"/>
      <c r="F119" s="98"/>
      <c r="G119" s="98"/>
      <c r="H119" s="98"/>
      <c r="I119" s="98"/>
      <c r="J119" s="98"/>
    </row>
    <row r="120" spans="2:10" ht="13.2">
      <c r="B120" s="98"/>
      <c r="C120" s="98"/>
      <c r="D120" s="98"/>
      <c r="E120" s="98"/>
      <c r="F120" s="98"/>
      <c r="G120" s="98"/>
      <c r="H120" s="98"/>
      <c r="I120" s="98"/>
      <c r="J120" s="98"/>
    </row>
    <row r="121" spans="2:10" ht="13.2">
      <c r="B121" s="98"/>
      <c r="C121" s="98"/>
      <c r="D121" s="98"/>
      <c r="E121" s="98"/>
      <c r="F121" s="98"/>
      <c r="G121" s="98"/>
      <c r="H121" s="98"/>
      <c r="I121" s="98"/>
      <c r="J121" s="98"/>
    </row>
    <row r="122" spans="2:10" ht="13.2">
      <c r="B122" s="98"/>
      <c r="C122" s="98"/>
      <c r="D122" s="98"/>
      <c r="E122" s="98"/>
      <c r="F122" s="98"/>
      <c r="G122" s="98"/>
      <c r="H122" s="98"/>
      <c r="I122" s="98"/>
      <c r="J122" s="98"/>
    </row>
    <row r="123" spans="2:10" ht="13.2">
      <c r="B123" s="98"/>
      <c r="C123" s="98"/>
      <c r="D123" s="98"/>
      <c r="E123" s="98"/>
      <c r="F123" s="98"/>
      <c r="G123" s="98"/>
      <c r="H123" s="98"/>
      <c r="I123" s="98"/>
      <c r="J123" s="98"/>
    </row>
    <row r="124" spans="2:10" ht="13.2">
      <c r="B124" s="98"/>
      <c r="C124" s="98"/>
      <c r="D124" s="98"/>
      <c r="E124" s="98"/>
      <c r="F124" s="98"/>
      <c r="G124" s="98"/>
      <c r="H124" s="98"/>
      <c r="I124" s="98"/>
      <c r="J124" s="98"/>
    </row>
    <row r="125" spans="2:10" ht="13.2">
      <c r="B125" s="98"/>
      <c r="C125" s="98"/>
      <c r="D125" s="98"/>
      <c r="E125" s="98"/>
      <c r="F125" s="98"/>
      <c r="G125" s="98"/>
      <c r="H125" s="98"/>
      <c r="I125" s="98"/>
      <c r="J125" s="98"/>
    </row>
    <row r="126" spans="2:10" ht="13.2">
      <c r="B126" s="98"/>
      <c r="C126" s="98"/>
      <c r="D126" s="98"/>
      <c r="E126" s="98"/>
      <c r="F126" s="98"/>
      <c r="G126" s="98"/>
      <c r="H126" s="98"/>
      <c r="I126" s="98"/>
      <c r="J126" s="98"/>
    </row>
    <row r="127" spans="2:10" ht="13.2">
      <c r="B127" s="98"/>
      <c r="C127" s="98"/>
      <c r="D127" s="98"/>
      <c r="E127" s="98"/>
      <c r="F127" s="98"/>
      <c r="G127" s="98"/>
      <c r="H127" s="98"/>
      <c r="I127" s="98"/>
      <c r="J127" s="98"/>
    </row>
    <row r="128" spans="2:10" ht="13.2">
      <c r="B128" s="98"/>
      <c r="C128" s="98"/>
      <c r="D128" s="98"/>
      <c r="E128" s="98"/>
      <c r="F128" s="98"/>
      <c r="G128" s="98"/>
      <c r="H128" s="98"/>
      <c r="I128" s="98"/>
      <c r="J128" s="98"/>
    </row>
    <row r="129" spans="2:10" ht="13.2">
      <c r="B129" s="98"/>
      <c r="C129" s="98"/>
      <c r="D129" s="98"/>
      <c r="E129" s="98"/>
      <c r="F129" s="98"/>
      <c r="G129" s="98"/>
      <c r="H129" s="98"/>
      <c r="I129" s="98"/>
      <c r="J129" s="98"/>
    </row>
    <row r="130" spans="2:10" ht="13.2">
      <c r="B130" s="98"/>
      <c r="C130" s="98"/>
      <c r="D130" s="98"/>
      <c r="E130" s="98"/>
      <c r="F130" s="98"/>
      <c r="G130" s="98"/>
      <c r="H130" s="98"/>
      <c r="I130" s="98"/>
      <c r="J130" s="98"/>
    </row>
    <row r="131" spans="2:10" ht="13.2">
      <c r="B131" s="98"/>
      <c r="C131" s="98"/>
      <c r="D131" s="98"/>
      <c r="E131" s="98"/>
      <c r="F131" s="98"/>
      <c r="G131" s="98"/>
      <c r="H131" s="98"/>
      <c r="I131" s="98"/>
      <c r="J131" s="98"/>
    </row>
    <row r="132" spans="2:10" ht="13.2">
      <c r="B132" s="98"/>
      <c r="C132" s="98"/>
      <c r="D132" s="98"/>
      <c r="E132" s="98"/>
      <c r="F132" s="98"/>
      <c r="G132" s="98"/>
      <c r="H132" s="98"/>
      <c r="I132" s="98"/>
      <c r="J132" s="98"/>
    </row>
    <row r="133" spans="2:10" ht="13.2">
      <c r="B133" s="98"/>
      <c r="C133" s="98"/>
      <c r="D133" s="98"/>
      <c r="E133" s="98"/>
      <c r="F133" s="98"/>
      <c r="G133" s="98"/>
      <c r="H133" s="98"/>
      <c r="I133" s="98"/>
      <c r="J133" s="98"/>
    </row>
    <row r="134" spans="2:10" ht="13.2">
      <c r="B134" s="98"/>
      <c r="C134" s="98"/>
      <c r="D134" s="98"/>
      <c r="E134" s="98"/>
      <c r="F134" s="98"/>
      <c r="G134" s="98"/>
      <c r="H134" s="98"/>
      <c r="I134" s="98"/>
      <c r="J134" s="98"/>
    </row>
    <row r="135" spans="2:10" ht="13.2">
      <c r="B135" s="98"/>
      <c r="C135" s="98"/>
      <c r="D135" s="98"/>
      <c r="E135" s="98"/>
      <c r="F135" s="98"/>
      <c r="G135" s="98"/>
      <c r="H135" s="98"/>
      <c r="I135" s="98"/>
      <c r="J135" s="98"/>
    </row>
    <row r="136" spans="2:10" ht="13.2">
      <c r="B136" s="98"/>
      <c r="C136" s="98"/>
      <c r="D136" s="98"/>
      <c r="E136" s="98"/>
      <c r="F136" s="98"/>
      <c r="G136" s="98"/>
      <c r="H136" s="98"/>
      <c r="I136" s="98"/>
      <c r="J136" s="98"/>
    </row>
    <row r="137" spans="2:10" ht="13.2">
      <c r="B137" s="98"/>
      <c r="C137" s="98"/>
      <c r="D137" s="98"/>
      <c r="E137" s="98"/>
      <c r="F137" s="98"/>
      <c r="G137" s="98"/>
      <c r="H137" s="98"/>
      <c r="I137" s="98"/>
      <c r="J137" s="98"/>
    </row>
    <row r="138" spans="2:10" ht="13.2">
      <c r="B138" s="98"/>
      <c r="C138" s="98"/>
      <c r="D138" s="98"/>
      <c r="E138" s="98"/>
      <c r="F138" s="98"/>
      <c r="G138" s="98"/>
      <c r="H138" s="98"/>
      <c r="I138" s="98"/>
      <c r="J138" s="98"/>
    </row>
    <row r="139" spans="2:10" ht="13.2">
      <c r="B139" s="98"/>
      <c r="C139" s="98"/>
      <c r="D139" s="98"/>
      <c r="E139" s="98"/>
      <c r="F139" s="98"/>
      <c r="G139" s="98"/>
      <c r="H139" s="98"/>
      <c r="I139" s="98"/>
      <c r="J139" s="98"/>
    </row>
    <row r="140" spans="2:10" ht="13.2">
      <c r="B140" s="98"/>
      <c r="C140" s="98"/>
      <c r="D140" s="98"/>
      <c r="E140" s="98"/>
      <c r="F140" s="98"/>
      <c r="G140" s="98"/>
      <c r="H140" s="98"/>
      <c r="I140" s="98"/>
      <c r="J140" s="98"/>
    </row>
    <row r="141" spans="2:10" ht="13.2">
      <c r="B141" s="98"/>
      <c r="C141" s="98"/>
      <c r="D141" s="98"/>
      <c r="E141" s="98"/>
      <c r="F141" s="98"/>
      <c r="G141" s="98"/>
      <c r="H141" s="98"/>
      <c r="I141" s="98"/>
      <c r="J141" s="98"/>
    </row>
    <row r="142" spans="2:10" ht="13.2">
      <c r="B142" s="98"/>
      <c r="C142" s="98"/>
      <c r="D142" s="98"/>
      <c r="E142" s="98"/>
      <c r="F142" s="98"/>
      <c r="G142" s="98"/>
      <c r="H142" s="98"/>
      <c r="I142" s="98"/>
      <c r="J142" s="98"/>
    </row>
    <row r="143" spans="2:10" ht="13.2">
      <c r="B143" s="98"/>
      <c r="C143" s="98"/>
      <c r="D143" s="98"/>
      <c r="E143" s="98"/>
      <c r="F143" s="98"/>
      <c r="G143" s="98"/>
      <c r="H143" s="98"/>
      <c r="I143" s="98"/>
      <c r="J143" s="98"/>
    </row>
    <row r="144" spans="2:10" ht="13.2">
      <c r="B144" s="98"/>
      <c r="C144" s="98"/>
      <c r="D144" s="98"/>
      <c r="E144" s="98"/>
      <c r="F144" s="98"/>
      <c r="G144" s="98"/>
      <c r="H144" s="98"/>
      <c r="I144" s="98"/>
      <c r="J144" s="98"/>
    </row>
    <row r="145" spans="2:10" ht="13.2">
      <c r="B145" s="98"/>
      <c r="C145" s="98"/>
      <c r="D145" s="98"/>
      <c r="E145" s="98"/>
      <c r="F145" s="98"/>
      <c r="G145" s="98"/>
      <c r="H145" s="98"/>
      <c r="I145" s="98"/>
      <c r="J145" s="98"/>
    </row>
    <row r="146" spans="2:10" ht="13.2">
      <c r="B146" s="98"/>
      <c r="C146" s="98"/>
      <c r="D146" s="98"/>
      <c r="E146" s="98"/>
      <c r="F146" s="98"/>
      <c r="G146" s="98"/>
      <c r="H146" s="98"/>
      <c r="I146" s="98"/>
      <c r="J146" s="98"/>
    </row>
    <row r="147" spans="2:10" ht="13.2">
      <c r="B147" s="98"/>
      <c r="C147" s="98"/>
      <c r="D147" s="98"/>
      <c r="E147" s="98"/>
      <c r="F147" s="98"/>
      <c r="G147" s="98"/>
      <c r="H147" s="98"/>
      <c r="I147" s="98"/>
      <c r="J147" s="98"/>
    </row>
    <row r="148" spans="2:10" ht="13.2">
      <c r="B148" s="98"/>
      <c r="C148" s="98"/>
      <c r="D148" s="98"/>
      <c r="E148" s="98"/>
      <c r="F148" s="98"/>
      <c r="G148" s="98"/>
      <c r="H148" s="98"/>
      <c r="I148" s="98"/>
      <c r="J148" s="98"/>
    </row>
    <row r="149" spans="2:10" ht="13.2">
      <c r="B149" s="98"/>
      <c r="C149" s="98"/>
      <c r="D149" s="98"/>
      <c r="E149" s="98"/>
      <c r="F149" s="98"/>
      <c r="G149" s="98"/>
      <c r="H149" s="98"/>
      <c r="I149" s="98"/>
      <c r="J149" s="98"/>
    </row>
    <row r="150" spans="2:10" ht="13.2">
      <c r="B150" s="98"/>
      <c r="C150" s="98"/>
      <c r="D150" s="98"/>
      <c r="E150" s="98"/>
      <c r="F150" s="98"/>
      <c r="G150" s="98"/>
      <c r="H150" s="98"/>
      <c r="I150" s="98"/>
      <c r="J150" s="98"/>
    </row>
    <row r="151" spans="2:10" ht="13.2">
      <c r="B151" s="98"/>
      <c r="C151" s="98"/>
      <c r="D151" s="98"/>
      <c r="E151" s="98"/>
      <c r="F151" s="98"/>
      <c r="G151" s="98"/>
      <c r="H151" s="98"/>
      <c r="I151" s="98"/>
      <c r="J151" s="98"/>
    </row>
    <row r="152" spans="2:10" ht="13.2">
      <c r="B152" s="98"/>
      <c r="C152" s="98"/>
      <c r="D152" s="98"/>
      <c r="E152" s="98"/>
      <c r="F152" s="98"/>
      <c r="G152" s="98"/>
      <c r="H152" s="98"/>
      <c r="I152" s="98"/>
      <c r="J152" s="98"/>
    </row>
    <row r="153" spans="2:10" ht="13.2">
      <c r="B153" s="98"/>
      <c r="C153" s="98"/>
      <c r="D153" s="98"/>
      <c r="E153" s="98"/>
      <c r="F153" s="98"/>
      <c r="G153" s="98"/>
      <c r="H153" s="98"/>
      <c r="I153" s="98"/>
      <c r="J153" s="98"/>
    </row>
    <row r="154" spans="2:10" ht="13.2">
      <c r="B154" s="98"/>
      <c r="C154" s="98"/>
      <c r="D154" s="98"/>
      <c r="E154" s="98"/>
      <c r="F154" s="98"/>
      <c r="G154" s="98"/>
      <c r="H154" s="98"/>
      <c r="I154" s="98"/>
      <c r="J154" s="98"/>
    </row>
    <row r="155" spans="2:10" ht="13.2">
      <c r="B155" s="98"/>
      <c r="C155" s="98"/>
      <c r="D155" s="98"/>
      <c r="E155" s="98"/>
      <c r="F155" s="98"/>
      <c r="G155" s="98"/>
      <c r="H155" s="98"/>
      <c r="I155" s="98"/>
      <c r="J155" s="98"/>
    </row>
    <row r="156" spans="2:10" ht="13.2">
      <c r="B156" s="98"/>
      <c r="C156" s="98"/>
      <c r="D156" s="98"/>
      <c r="E156" s="98"/>
      <c r="F156" s="98"/>
      <c r="G156" s="98"/>
      <c r="H156" s="98"/>
      <c r="I156" s="98"/>
      <c r="J156" s="98"/>
    </row>
    <row r="157" spans="2:10" ht="13.2">
      <c r="B157" s="98"/>
      <c r="C157" s="98"/>
      <c r="D157" s="98"/>
      <c r="E157" s="98"/>
      <c r="F157" s="98"/>
      <c r="G157" s="98"/>
      <c r="H157" s="98"/>
      <c r="I157" s="98"/>
      <c r="J157" s="98"/>
    </row>
    <row r="158" spans="2:10" ht="13.2">
      <c r="B158" s="98"/>
      <c r="C158" s="98"/>
      <c r="D158" s="98"/>
      <c r="E158" s="98"/>
      <c r="F158" s="98"/>
      <c r="G158" s="98"/>
      <c r="H158" s="98"/>
      <c r="I158" s="98"/>
      <c r="J158" s="98"/>
    </row>
    <row r="159" spans="2:10" ht="13.2">
      <c r="B159" s="98"/>
      <c r="C159" s="98"/>
      <c r="D159" s="98"/>
      <c r="E159" s="98"/>
      <c r="F159" s="98"/>
      <c r="G159" s="98"/>
      <c r="H159" s="98"/>
      <c r="I159" s="98"/>
      <c r="J159" s="98"/>
    </row>
    <row r="160" spans="2:10" ht="13.2">
      <c r="B160" s="98"/>
      <c r="C160" s="98"/>
      <c r="D160" s="98"/>
      <c r="E160" s="98"/>
      <c r="F160" s="98"/>
      <c r="G160" s="98"/>
      <c r="H160" s="98"/>
      <c r="I160" s="98"/>
      <c r="J160" s="98"/>
    </row>
    <row r="161" spans="2:10" ht="13.2">
      <c r="B161" s="98"/>
      <c r="C161" s="98"/>
      <c r="D161" s="98"/>
      <c r="E161" s="98"/>
      <c r="F161" s="98"/>
      <c r="G161" s="98"/>
      <c r="H161" s="98"/>
      <c r="I161" s="98"/>
      <c r="J161" s="98"/>
    </row>
    <row r="162" spans="2:10" ht="13.2">
      <c r="B162" s="98"/>
      <c r="C162" s="98"/>
      <c r="D162" s="98"/>
      <c r="E162" s="98"/>
      <c r="F162" s="98"/>
      <c r="G162" s="98"/>
      <c r="H162" s="98"/>
      <c r="I162" s="98"/>
      <c r="J162" s="98"/>
    </row>
    <row r="163" spans="2:10" ht="13.2">
      <c r="B163" s="98"/>
      <c r="C163" s="98"/>
      <c r="D163" s="98"/>
      <c r="E163" s="98"/>
      <c r="F163" s="98"/>
      <c r="G163" s="98"/>
      <c r="H163" s="98"/>
      <c r="I163" s="98"/>
      <c r="J163" s="98"/>
    </row>
    <row r="164" spans="2:10" ht="13.2">
      <c r="B164" s="98"/>
      <c r="C164" s="98"/>
      <c r="D164" s="98"/>
      <c r="E164" s="98"/>
      <c r="F164" s="98"/>
      <c r="G164" s="98"/>
      <c r="H164" s="98"/>
      <c r="I164" s="98"/>
      <c r="J164" s="98"/>
    </row>
    <row r="165" spans="2:10" ht="13.2">
      <c r="B165" s="98"/>
      <c r="C165" s="98"/>
      <c r="D165" s="98"/>
      <c r="E165" s="98"/>
      <c r="F165" s="98"/>
      <c r="G165" s="98"/>
      <c r="H165" s="98"/>
      <c r="I165" s="98"/>
      <c r="J165" s="98"/>
    </row>
    <row r="166" spans="2:10" ht="13.2">
      <c r="B166" s="98"/>
      <c r="C166" s="98"/>
      <c r="D166" s="98"/>
      <c r="E166" s="98"/>
      <c r="F166" s="98"/>
      <c r="G166" s="98"/>
      <c r="H166" s="98"/>
      <c r="I166" s="98"/>
      <c r="J166" s="98"/>
    </row>
    <row r="167" spans="2:10" ht="13.2">
      <c r="B167" s="98"/>
      <c r="C167" s="98"/>
      <c r="D167" s="98"/>
      <c r="E167" s="98"/>
      <c r="F167" s="98"/>
      <c r="G167" s="98"/>
      <c r="H167" s="98"/>
      <c r="I167" s="98"/>
      <c r="J167" s="98"/>
    </row>
    <row r="168" spans="2:10" ht="13.2">
      <c r="B168" s="98"/>
      <c r="C168" s="98"/>
      <c r="D168" s="98"/>
      <c r="E168" s="98"/>
      <c r="F168" s="98"/>
      <c r="G168" s="98"/>
      <c r="H168" s="98"/>
      <c r="I168" s="98"/>
      <c r="J168" s="98"/>
    </row>
    <row r="169" spans="2:10" ht="13.2">
      <c r="B169" s="98"/>
      <c r="C169" s="98"/>
      <c r="D169" s="98"/>
      <c r="E169" s="98"/>
      <c r="F169" s="98"/>
      <c r="G169" s="98"/>
      <c r="H169" s="98"/>
      <c r="I169" s="98"/>
      <c r="J169" s="98"/>
    </row>
    <row r="170" spans="2:10" ht="13.2">
      <c r="B170" s="98"/>
      <c r="C170" s="98"/>
      <c r="D170" s="98"/>
      <c r="E170" s="98"/>
      <c r="F170" s="98"/>
      <c r="G170" s="98"/>
      <c r="H170" s="98"/>
      <c r="I170" s="98"/>
      <c r="J170" s="98"/>
    </row>
    <row r="171" spans="2:10" ht="13.2">
      <c r="B171" s="98"/>
      <c r="C171" s="98"/>
      <c r="D171" s="98"/>
      <c r="E171" s="98"/>
      <c r="F171" s="98"/>
      <c r="G171" s="98"/>
      <c r="H171" s="98"/>
      <c r="I171" s="98"/>
      <c r="J171" s="98"/>
    </row>
    <row r="172" spans="2:10" ht="13.2">
      <c r="B172" s="98"/>
      <c r="C172" s="98"/>
      <c r="D172" s="98"/>
      <c r="E172" s="98"/>
      <c r="F172" s="98"/>
      <c r="G172" s="98"/>
      <c r="H172" s="98"/>
      <c r="I172" s="98"/>
      <c r="J172" s="98"/>
    </row>
    <row r="173" spans="2:10" ht="13.2">
      <c r="B173" s="98"/>
      <c r="C173" s="98"/>
      <c r="D173" s="98"/>
      <c r="E173" s="98"/>
      <c r="F173" s="98"/>
      <c r="G173" s="98"/>
      <c r="H173" s="98"/>
      <c r="I173" s="98"/>
      <c r="J173" s="98"/>
    </row>
    <row r="174" spans="2:10" ht="13.2">
      <c r="B174" s="98"/>
      <c r="C174" s="98"/>
      <c r="D174" s="98"/>
      <c r="E174" s="98"/>
      <c r="F174" s="98"/>
      <c r="G174" s="98"/>
      <c r="H174" s="98"/>
      <c r="I174" s="98"/>
      <c r="J174" s="98"/>
    </row>
    <row r="175" spans="2:10" ht="13.2">
      <c r="B175" s="98"/>
      <c r="C175" s="98"/>
      <c r="D175" s="98"/>
      <c r="E175" s="98"/>
      <c r="F175" s="98"/>
      <c r="G175" s="98"/>
      <c r="H175" s="98"/>
      <c r="I175" s="98"/>
      <c r="J175" s="98"/>
    </row>
    <row r="176" spans="2:10" ht="13.2">
      <c r="B176" s="98"/>
      <c r="C176" s="98"/>
      <c r="D176" s="98"/>
      <c r="E176" s="98"/>
      <c r="F176" s="98"/>
      <c r="G176" s="98"/>
      <c r="H176" s="98"/>
      <c r="I176" s="98"/>
      <c r="J176" s="98"/>
    </row>
    <row r="177" spans="2:10" ht="13.2">
      <c r="B177" s="98"/>
      <c r="C177" s="98"/>
      <c r="D177" s="98"/>
      <c r="E177" s="98"/>
      <c r="F177" s="98"/>
      <c r="G177" s="98"/>
      <c r="H177" s="98"/>
      <c r="I177" s="98"/>
      <c r="J177" s="98"/>
    </row>
    <row r="178" spans="2:10" ht="13.2">
      <c r="B178" s="98"/>
      <c r="C178" s="98"/>
      <c r="D178" s="98"/>
      <c r="E178" s="98"/>
      <c r="F178" s="98"/>
      <c r="G178" s="98"/>
      <c r="H178" s="98"/>
      <c r="I178" s="98"/>
      <c r="J178" s="98"/>
    </row>
    <row r="179" spans="2:10" ht="13.2">
      <c r="B179" s="98"/>
      <c r="C179" s="98"/>
      <c r="D179" s="98"/>
      <c r="E179" s="98"/>
      <c r="F179" s="98"/>
      <c r="G179" s="98"/>
      <c r="H179" s="98"/>
      <c r="I179" s="98"/>
      <c r="J179" s="98"/>
    </row>
    <row r="180" spans="2:10" ht="13.2">
      <c r="B180" s="98"/>
      <c r="C180" s="98"/>
      <c r="D180" s="98"/>
      <c r="E180" s="98"/>
      <c r="F180" s="98"/>
      <c r="G180" s="98"/>
      <c r="H180" s="98"/>
      <c r="I180" s="98"/>
      <c r="J180" s="98"/>
    </row>
    <row r="181" spans="2:10" ht="13.2">
      <c r="B181" s="98"/>
      <c r="C181" s="98"/>
      <c r="D181" s="98"/>
      <c r="E181" s="98"/>
      <c r="F181" s="98"/>
      <c r="G181" s="98"/>
      <c r="H181" s="98"/>
      <c r="I181" s="98"/>
      <c r="J181" s="98"/>
    </row>
    <row r="182" spans="2:10" ht="13.2">
      <c r="B182" s="98"/>
      <c r="C182" s="98"/>
      <c r="D182" s="98"/>
      <c r="E182" s="98"/>
      <c r="F182" s="98"/>
      <c r="G182" s="98"/>
      <c r="H182" s="98"/>
      <c r="I182" s="98"/>
      <c r="J182" s="98"/>
    </row>
    <row r="183" spans="2:10" ht="13.2">
      <c r="B183" s="98"/>
      <c r="C183" s="98"/>
      <c r="D183" s="98"/>
      <c r="E183" s="98"/>
      <c r="F183" s="98"/>
      <c r="G183" s="98"/>
      <c r="H183" s="98"/>
      <c r="I183" s="98"/>
      <c r="J183" s="98"/>
    </row>
    <row r="184" spans="2:10" ht="13.2">
      <c r="B184" s="98"/>
      <c r="C184" s="98"/>
      <c r="D184" s="98"/>
      <c r="E184" s="98"/>
      <c r="F184" s="98"/>
      <c r="G184" s="98"/>
      <c r="H184" s="98"/>
      <c r="I184" s="98"/>
      <c r="J184" s="98"/>
    </row>
    <row r="185" spans="2:10" ht="13.2">
      <c r="B185" s="98"/>
      <c r="C185" s="98"/>
      <c r="D185" s="98"/>
      <c r="E185" s="98"/>
      <c r="F185" s="98"/>
      <c r="G185" s="98"/>
      <c r="H185" s="98"/>
      <c r="I185" s="98"/>
      <c r="J185" s="98"/>
    </row>
    <row r="186" spans="2:10" ht="13.2">
      <c r="B186" s="98"/>
      <c r="C186" s="98"/>
      <c r="D186" s="98"/>
      <c r="E186" s="98"/>
      <c r="F186" s="98"/>
      <c r="G186" s="98"/>
      <c r="H186" s="98"/>
      <c r="I186" s="98"/>
      <c r="J186" s="98"/>
    </row>
    <row r="187" spans="2:10" ht="13.2">
      <c r="B187" s="98"/>
      <c r="C187" s="98"/>
      <c r="D187" s="98"/>
      <c r="E187" s="98"/>
      <c r="F187" s="98"/>
      <c r="G187" s="98"/>
      <c r="H187" s="98"/>
      <c r="I187" s="98"/>
      <c r="J187" s="98"/>
    </row>
    <row r="188" spans="2:10" ht="13.2">
      <c r="B188" s="98"/>
      <c r="C188" s="98"/>
      <c r="D188" s="98"/>
      <c r="E188" s="98"/>
      <c r="F188" s="98"/>
      <c r="G188" s="98"/>
      <c r="H188" s="98"/>
      <c r="I188" s="98"/>
      <c r="J188" s="98"/>
    </row>
    <row r="189" spans="2:10" ht="13.2">
      <c r="B189" s="98"/>
      <c r="C189" s="98"/>
      <c r="D189" s="98"/>
      <c r="E189" s="98"/>
      <c r="F189" s="98"/>
      <c r="G189" s="98"/>
      <c r="H189" s="98"/>
      <c r="I189" s="98"/>
      <c r="J189" s="98"/>
    </row>
    <row r="190" spans="2:10" ht="13.2">
      <c r="B190" s="98"/>
      <c r="C190" s="98"/>
      <c r="D190" s="98"/>
      <c r="E190" s="98"/>
      <c r="F190" s="98"/>
      <c r="G190" s="98"/>
      <c r="H190" s="98"/>
      <c r="I190" s="98"/>
      <c r="J190" s="98"/>
    </row>
    <row r="191" spans="2:10" ht="13.2">
      <c r="B191" s="98"/>
      <c r="C191" s="98"/>
      <c r="D191" s="98"/>
      <c r="E191" s="98"/>
      <c r="F191" s="98"/>
      <c r="G191" s="98"/>
      <c r="H191" s="98"/>
      <c r="I191" s="98"/>
      <c r="J191" s="98"/>
    </row>
    <row r="192" spans="2:10" ht="13.2">
      <c r="B192" s="98"/>
      <c r="C192" s="98"/>
      <c r="D192" s="98"/>
      <c r="E192" s="98"/>
      <c r="F192" s="98"/>
      <c r="G192" s="98"/>
      <c r="H192" s="98"/>
      <c r="I192" s="98"/>
      <c r="J192" s="98"/>
    </row>
    <row r="193" spans="2:10" ht="13.2">
      <c r="B193" s="98"/>
      <c r="C193" s="98"/>
      <c r="D193" s="98"/>
      <c r="E193" s="98"/>
      <c r="F193" s="98"/>
      <c r="G193" s="98"/>
      <c r="H193" s="98"/>
      <c r="I193" s="98"/>
      <c r="J193" s="98"/>
    </row>
    <row r="194" spans="2:10" ht="13.2">
      <c r="B194" s="98"/>
      <c r="C194" s="98"/>
      <c r="D194" s="98"/>
      <c r="E194" s="98"/>
      <c r="F194" s="98"/>
      <c r="G194" s="98"/>
      <c r="H194" s="98"/>
      <c r="I194" s="98"/>
      <c r="J194" s="98"/>
    </row>
    <row r="195" spans="2:10" ht="13.2">
      <c r="B195" s="98"/>
      <c r="C195" s="98"/>
      <c r="D195" s="98"/>
      <c r="E195" s="98"/>
      <c r="F195" s="98"/>
      <c r="G195" s="98"/>
      <c r="H195" s="98"/>
      <c r="I195" s="98"/>
      <c r="J195" s="98"/>
    </row>
    <row r="196" spans="2:10" ht="13.2">
      <c r="B196" s="98"/>
      <c r="C196" s="98"/>
      <c r="D196" s="98"/>
      <c r="E196" s="98"/>
      <c r="F196" s="98"/>
      <c r="G196" s="98"/>
      <c r="H196" s="98"/>
      <c r="I196" s="98"/>
      <c r="J196" s="98"/>
    </row>
    <row r="197" spans="2:10" ht="13.2">
      <c r="B197" s="98"/>
      <c r="C197" s="98"/>
      <c r="D197" s="98"/>
      <c r="E197" s="98"/>
      <c r="F197" s="98"/>
      <c r="G197" s="98"/>
      <c r="H197" s="98"/>
      <c r="I197" s="98"/>
      <c r="J197" s="98"/>
    </row>
    <row r="198" spans="2:10" ht="13.2">
      <c r="B198" s="98"/>
      <c r="C198" s="98"/>
      <c r="D198" s="98"/>
      <c r="E198" s="98"/>
      <c r="F198" s="98"/>
      <c r="G198" s="98"/>
      <c r="H198" s="98"/>
      <c r="I198" s="98"/>
      <c r="J198" s="98"/>
    </row>
    <row r="199" spans="2:10" ht="13.2">
      <c r="B199" s="98"/>
      <c r="C199" s="98"/>
      <c r="D199" s="98"/>
      <c r="E199" s="98"/>
      <c r="F199" s="98"/>
      <c r="G199" s="98"/>
      <c r="H199" s="98"/>
      <c r="I199" s="98"/>
      <c r="J199" s="98"/>
    </row>
    <row r="200" spans="2:10" ht="13.2">
      <c r="B200" s="98"/>
      <c r="C200" s="98"/>
      <c r="D200" s="98"/>
      <c r="E200" s="98"/>
      <c r="F200" s="98"/>
      <c r="G200" s="98"/>
      <c r="H200" s="98"/>
      <c r="I200" s="98"/>
      <c r="J200" s="98"/>
    </row>
    <row r="201" spans="2:10" ht="13.2">
      <c r="B201" s="98"/>
      <c r="C201" s="98"/>
      <c r="D201" s="98"/>
      <c r="E201" s="98"/>
      <c r="F201" s="98"/>
      <c r="G201" s="98"/>
      <c r="H201" s="98"/>
      <c r="I201" s="98"/>
      <c r="J201" s="98"/>
    </row>
    <row r="202" spans="2:10" ht="13.2">
      <c r="B202" s="98"/>
      <c r="C202" s="98"/>
      <c r="D202" s="98"/>
      <c r="E202" s="98"/>
      <c r="F202" s="98"/>
      <c r="G202" s="98"/>
      <c r="H202" s="98"/>
      <c r="I202" s="98"/>
      <c r="J202" s="98"/>
    </row>
    <row r="203" spans="2:10" ht="13.2">
      <c r="B203" s="98"/>
      <c r="C203" s="98"/>
      <c r="D203" s="98"/>
      <c r="E203" s="98"/>
      <c r="F203" s="98"/>
      <c r="G203" s="98"/>
      <c r="H203" s="98"/>
      <c r="I203" s="98"/>
      <c r="J203" s="98"/>
    </row>
    <row r="204" spans="2:10" ht="13.2">
      <c r="B204" s="98"/>
      <c r="C204" s="98"/>
      <c r="D204" s="98"/>
      <c r="E204" s="98"/>
      <c r="F204" s="98"/>
      <c r="G204" s="98"/>
      <c r="H204" s="98"/>
      <c r="I204" s="98"/>
      <c r="J204" s="98"/>
    </row>
    <row r="205" spans="2:10" ht="13.2">
      <c r="B205" s="98"/>
      <c r="C205" s="98"/>
      <c r="D205" s="98"/>
      <c r="E205" s="98"/>
      <c r="F205" s="98"/>
      <c r="G205" s="98"/>
      <c r="H205" s="98"/>
      <c r="I205" s="98"/>
      <c r="J205" s="98"/>
    </row>
    <row r="206" spans="2:10" ht="13.2">
      <c r="B206" s="98"/>
      <c r="C206" s="98"/>
      <c r="D206" s="98"/>
      <c r="E206" s="98"/>
      <c r="F206" s="98"/>
      <c r="G206" s="98"/>
      <c r="H206" s="98"/>
      <c r="I206" s="98"/>
      <c r="J206" s="98"/>
    </row>
    <row r="207" spans="2:10" ht="13.2">
      <c r="B207" s="98"/>
      <c r="C207" s="98"/>
      <c r="D207" s="98"/>
      <c r="E207" s="98"/>
      <c r="F207" s="98"/>
      <c r="G207" s="98"/>
      <c r="H207" s="98"/>
      <c r="I207" s="98"/>
      <c r="J207" s="98"/>
    </row>
    <row r="208" spans="2:10" ht="13.2">
      <c r="B208" s="98"/>
      <c r="C208" s="98"/>
      <c r="D208" s="98"/>
      <c r="E208" s="98"/>
      <c r="F208" s="98"/>
      <c r="G208" s="98"/>
      <c r="H208" s="98"/>
      <c r="I208" s="98"/>
      <c r="J208" s="98"/>
    </row>
    <row r="209" spans="2:10" ht="13.2">
      <c r="B209" s="98"/>
      <c r="C209" s="98"/>
      <c r="D209" s="98"/>
      <c r="E209" s="98"/>
      <c r="F209" s="98"/>
      <c r="G209" s="98"/>
      <c r="H209" s="98"/>
      <c r="I209" s="98"/>
      <c r="J209" s="98"/>
    </row>
    <row r="210" spans="2:10" ht="13.2">
      <c r="B210" s="98"/>
      <c r="C210" s="98"/>
      <c r="D210" s="98"/>
      <c r="E210" s="98"/>
      <c r="F210" s="98"/>
      <c r="G210" s="98"/>
      <c r="H210" s="98"/>
      <c r="I210" s="98"/>
      <c r="J210" s="98"/>
    </row>
    <row r="211" spans="2:10" ht="13.2">
      <c r="B211" s="98"/>
      <c r="C211" s="98"/>
      <c r="D211" s="98"/>
      <c r="E211" s="98"/>
      <c r="F211" s="98"/>
      <c r="G211" s="98"/>
      <c r="H211" s="98"/>
      <c r="I211" s="98"/>
      <c r="J211" s="98"/>
    </row>
    <row r="212" spans="2:10" ht="13.2">
      <c r="B212" s="98"/>
      <c r="C212" s="98"/>
      <c r="D212" s="98"/>
      <c r="E212" s="98"/>
      <c r="F212" s="98"/>
      <c r="G212" s="98"/>
      <c r="H212" s="98"/>
      <c r="I212" s="98"/>
      <c r="J212" s="98"/>
    </row>
    <row r="213" spans="2:10" ht="13.2">
      <c r="B213" s="98"/>
      <c r="C213" s="98"/>
      <c r="D213" s="98"/>
      <c r="E213" s="98"/>
      <c r="F213" s="98"/>
      <c r="G213" s="98"/>
      <c r="H213" s="98"/>
      <c r="I213" s="98"/>
      <c r="J213" s="98"/>
    </row>
    <row r="214" spans="2:10" ht="13.2">
      <c r="B214" s="98"/>
      <c r="C214" s="98"/>
      <c r="D214" s="98"/>
      <c r="E214" s="98"/>
      <c r="F214" s="98"/>
      <c r="G214" s="98"/>
      <c r="H214" s="98"/>
      <c r="I214" s="98"/>
      <c r="J214" s="98"/>
    </row>
    <row r="215" spans="2:10" ht="13.2">
      <c r="B215" s="98"/>
      <c r="C215" s="98"/>
      <c r="D215" s="98"/>
      <c r="E215" s="98"/>
      <c r="F215" s="98"/>
      <c r="G215" s="98"/>
      <c r="H215" s="98"/>
      <c r="I215" s="98"/>
      <c r="J215" s="98"/>
    </row>
    <row r="216" spans="2:10" ht="13.2">
      <c r="B216" s="98"/>
      <c r="C216" s="98"/>
      <c r="D216" s="98"/>
      <c r="E216" s="98"/>
      <c r="F216" s="98"/>
      <c r="G216" s="98"/>
      <c r="H216" s="98"/>
      <c r="I216" s="98"/>
      <c r="J216" s="98"/>
    </row>
    <row r="217" spans="2:10" ht="13.2">
      <c r="B217" s="98"/>
      <c r="C217" s="98"/>
      <c r="D217" s="98"/>
      <c r="E217" s="98"/>
      <c r="F217" s="98"/>
      <c r="G217" s="98"/>
      <c r="H217" s="98"/>
      <c r="I217" s="98"/>
      <c r="J217" s="98"/>
    </row>
    <row r="218" spans="2:10" ht="13.2">
      <c r="B218" s="98"/>
      <c r="C218" s="98"/>
      <c r="D218" s="98"/>
      <c r="E218" s="98"/>
      <c r="F218" s="98"/>
      <c r="G218" s="98"/>
      <c r="H218" s="98"/>
      <c r="I218" s="98"/>
      <c r="J218" s="98"/>
    </row>
    <row r="219" spans="2:10" ht="13.2">
      <c r="B219" s="98"/>
      <c r="C219" s="98"/>
      <c r="D219" s="98"/>
      <c r="E219" s="98"/>
      <c r="F219" s="98"/>
      <c r="G219" s="98"/>
      <c r="H219" s="98"/>
      <c r="I219" s="98"/>
      <c r="J219" s="98"/>
    </row>
    <row r="220" spans="2:10" ht="13.2">
      <c r="B220" s="98"/>
      <c r="C220" s="98"/>
      <c r="D220" s="98"/>
      <c r="E220" s="98"/>
      <c r="F220" s="98"/>
      <c r="G220" s="98"/>
      <c r="H220" s="98"/>
      <c r="I220" s="98"/>
      <c r="J220" s="98"/>
    </row>
    <row r="221" spans="2:10" ht="13.2">
      <c r="B221" s="98"/>
      <c r="C221" s="98"/>
      <c r="D221" s="98"/>
      <c r="E221" s="98"/>
      <c r="F221" s="98"/>
      <c r="G221" s="98"/>
      <c r="H221" s="98"/>
      <c r="I221" s="98"/>
      <c r="J221" s="98"/>
    </row>
    <row r="222" spans="2:10" ht="13.2">
      <c r="B222" s="98"/>
      <c r="C222" s="98"/>
      <c r="D222" s="98"/>
      <c r="E222" s="98"/>
      <c r="F222" s="98"/>
      <c r="G222" s="98"/>
      <c r="H222" s="98"/>
      <c r="I222" s="98"/>
      <c r="J222" s="98"/>
    </row>
    <row r="223" spans="2:10" ht="13.2">
      <c r="B223" s="98"/>
      <c r="C223" s="98"/>
      <c r="D223" s="98"/>
      <c r="E223" s="98"/>
      <c r="F223" s="98"/>
      <c r="G223" s="98"/>
      <c r="H223" s="98"/>
      <c r="I223" s="98"/>
      <c r="J223" s="98"/>
    </row>
    <row r="224" spans="2:10" ht="13.2">
      <c r="B224" s="98"/>
      <c r="C224" s="98"/>
      <c r="D224" s="98"/>
      <c r="E224" s="98"/>
      <c r="F224" s="98"/>
      <c r="G224" s="98"/>
      <c r="H224" s="98"/>
      <c r="I224" s="98"/>
      <c r="J224" s="98"/>
    </row>
    <row r="225" spans="2:10" ht="13.2">
      <c r="B225" s="98"/>
      <c r="C225" s="98"/>
      <c r="D225" s="98"/>
      <c r="E225" s="98"/>
      <c r="F225" s="98"/>
      <c r="G225" s="98"/>
      <c r="H225" s="98"/>
      <c r="I225" s="98"/>
      <c r="J225" s="98"/>
    </row>
    <row r="226" spans="2:10" ht="13.2">
      <c r="B226" s="98"/>
      <c r="C226" s="98"/>
      <c r="D226" s="98"/>
      <c r="E226" s="98"/>
      <c r="F226" s="98"/>
      <c r="G226" s="98"/>
      <c r="H226" s="98"/>
      <c r="I226" s="98"/>
      <c r="J226" s="98"/>
    </row>
    <row r="227" spans="2:10" ht="13.2">
      <c r="B227" s="98"/>
      <c r="C227" s="98"/>
      <c r="D227" s="98"/>
      <c r="E227" s="98"/>
      <c r="F227" s="98"/>
      <c r="G227" s="98"/>
      <c r="H227" s="98"/>
      <c r="I227" s="98"/>
      <c r="J227" s="98"/>
    </row>
    <row r="228" spans="2:10" ht="13.2">
      <c r="B228" s="98"/>
      <c r="C228" s="98"/>
      <c r="D228" s="98"/>
      <c r="E228" s="98"/>
      <c r="F228" s="98"/>
      <c r="G228" s="98"/>
      <c r="H228" s="98"/>
      <c r="I228" s="98"/>
      <c r="J228" s="98"/>
    </row>
    <row r="229" spans="2:10" ht="13.2">
      <c r="B229" s="98"/>
      <c r="C229" s="98"/>
      <c r="D229" s="98"/>
      <c r="E229" s="98"/>
      <c r="F229" s="98"/>
      <c r="G229" s="98"/>
      <c r="H229" s="98"/>
      <c r="I229" s="98"/>
      <c r="J229" s="98"/>
    </row>
    <row r="230" spans="2:10" ht="13.2">
      <c r="B230" s="98"/>
      <c r="C230" s="98"/>
      <c r="D230" s="98"/>
      <c r="E230" s="98"/>
      <c r="F230" s="98"/>
      <c r="G230" s="98"/>
      <c r="H230" s="98"/>
      <c r="I230" s="98"/>
      <c r="J230" s="98"/>
    </row>
    <row r="231" spans="2:10" ht="13.2">
      <c r="B231" s="98"/>
      <c r="C231" s="98"/>
      <c r="D231" s="98"/>
      <c r="E231" s="98"/>
      <c r="F231" s="98"/>
      <c r="G231" s="98"/>
      <c r="H231" s="98"/>
      <c r="I231" s="98"/>
      <c r="J231" s="98"/>
    </row>
    <row r="232" spans="2:10" ht="13.2">
      <c r="B232" s="98"/>
      <c r="C232" s="98"/>
      <c r="D232" s="98"/>
      <c r="E232" s="98"/>
      <c r="F232" s="98"/>
      <c r="G232" s="98"/>
      <c r="H232" s="98"/>
      <c r="I232" s="98"/>
      <c r="J232" s="98"/>
    </row>
    <row r="233" spans="2:10" ht="13.2">
      <c r="B233" s="98"/>
      <c r="C233" s="98"/>
      <c r="D233" s="98"/>
      <c r="E233" s="98"/>
      <c r="F233" s="98"/>
      <c r="G233" s="98"/>
      <c r="H233" s="98"/>
      <c r="I233" s="98"/>
      <c r="J233" s="98"/>
    </row>
    <row r="234" spans="2:10" ht="13.2">
      <c r="B234" s="98"/>
      <c r="C234" s="98"/>
      <c r="D234" s="98"/>
      <c r="E234" s="98"/>
      <c r="F234" s="98"/>
      <c r="G234" s="98"/>
      <c r="H234" s="98"/>
      <c r="I234" s="98"/>
      <c r="J234" s="98"/>
    </row>
    <row r="235" spans="2:10" ht="13.2">
      <c r="B235" s="98"/>
      <c r="C235" s="98"/>
      <c r="D235" s="98"/>
      <c r="E235" s="98"/>
      <c r="F235" s="98"/>
      <c r="G235" s="98"/>
      <c r="H235" s="98"/>
      <c r="I235" s="98"/>
      <c r="J235" s="98"/>
    </row>
    <row r="236" spans="2:10" ht="13.2">
      <c r="B236" s="98"/>
      <c r="C236" s="98"/>
      <c r="D236" s="98"/>
      <c r="E236" s="98"/>
      <c r="F236" s="98"/>
      <c r="G236" s="98"/>
      <c r="H236" s="98"/>
      <c r="I236" s="98"/>
      <c r="J236" s="98"/>
    </row>
    <row r="237" spans="2:10" ht="13.2">
      <c r="B237" s="98"/>
      <c r="C237" s="98"/>
      <c r="D237" s="98"/>
      <c r="E237" s="98"/>
      <c r="F237" s="98"/>
      <c r="G237" s="98"/>
      <c r="H237" s="98"/>
      <c r="I237" s="98"/>
      <c r="J237" s="98"/>
    </row>
    <row r="238" spans="2:10" ht="13.2">
      <c r="B238" s="98"/>
      <c r="C238" s="98"/>
      <c r="D238" s="98"/>
      <c r="E238" s="98"/>
      <c r="F238" s="98"/>
      <c r="G238" s="98"/>
      <c r="H238" s="98"/>
      <c r="I238" s="98"/>
      <c r="J238" s="98"/>
    </row>
    <row r="239" spans="2:10" ht="13.2">
      <c r="B239" s="98"/>
      <c r="C239" s="98"/>
      <c r="D239" s="98"/>
      <c r="E239" s="98"/>
      <c r="F239" s="98"/>
      <c r="G239" s="98"/>
      <c r="H239" s="98"/>
      <c r="I239" s="98"/>
      <c r="J239" s="98"/>
    </row>
    <row r="240" spans="2:10" ht="13.2">
      <c r="B240" s="98"/>
      <c r="C240" s="98"/>
      <c r="D240" s="98"/>
      <c r="E240" s="98"/>
      <c r="F240" s="98"/>
      <c r="G240" s="98"/>
      <c r="H240" s="98"/>
      <c r="I240" s="98"/>
      <c r="J240" s="98"/>
    </row>
    <row r="241" spans="2:10" ht="13.2">
      <c r="B241" s="98"/>
      <c r="C241" s="98"/>
      <c r="D241" s="98"/>
      <c r="E241" s="98"/>
      <c r="F241" s="98"/>
      <c r="G241" s="98"/>
      <c r="H241" s="98"/>
      <c r="I241" s="98"/>
      <c r="J241" s="98"/>
    </row>
    <row r="242" spans="2:10" ht="13.2">
      <c r="B242" s="98"/>
      <c r="C242" s="98"/>
      <c r="D242" s="98"/>
      <c r="E242" s="98"/>
      <c r="F242" s="98"/>
      <c r="G242" s="98"/>
      <c r="H242" s="98"/>
      <c r="I242" s="98"/>
      <c r="J242" s="98"/>
    </row>
    <row r="243" spans="2:10" ht="13.2">
      <c r="B243" s="98"/>
      <c r="C243" s="98"/>
      <c r="D243" s="98"/>
      <c r="E243" s="98"/>
      <c r="F243" s="98"/>
      <c r="G243" s="98"/>
      <c r="H243" s="98"/>
      <c r="I243" s="98"/>
      <c r="J243" s="98"/>
    </row>
    <row r="244" spans="2:10" ht="13.2">
      <c r="B244" s="98"/>
      <c r="C244" s="98"/>
      <c r="D244" s="98"/>
      <c r="E244" s="98"/>
      <c r="F244" s="98"/>
      <c r="G244" s="98"/>
      <c r="H244" s="98"/>
      <c r="I244" s="98"/>
      <c r="J244" s="98"/>
    </row>
    <row r="245" spans="2:10" ht="13.2">
      <c r="B245" s="98"/>
      <c r="C245" s="98"/>
      <c r="D245" s="98"/>
      <c r="E245" s="98"/>
      <c r="F245" s="98"/>
      <c r="G245" s="98"/>
      <c r="H245" s="98"/>
      <c r="I245" s="98"/>
      <c r="J245" s="98"/>
    </row>
    <row r="246" spans="2:10" ht="13.2">
      <c r="B246" s="98"/>
      <c r="C246" s="98"/>
      <c r="D246" s="98"/>
      <c r="E246" s="98"/>
      <c r="F246" s="98"/>
      <c r="G246" s="98"/>
      <c r="H246" s="98"/>
      <c r="I246" s="98"/>
      <c r="J246" s="98"/>
    </row>
    <row r="247" spans="2:10" ht="13.2">
      <c r="B247" s="98"/>
      <c r="C247" s="98"/>
      <c r="D247" s="98"/>
      <c r="E247" s="98"/>
      <c r="F247" s="98"/>
      <c r="G247" s="98"/>
      <c r="H247" s="98"/>
      <c r="I247" s="98"/>
      <c r="J247" s="98"/>
    </row>
    <row r="248" spans="2:10" ht="13.2">
      <c r="B248" s="98"/>
      <c r="C248" s="98"/>
      <c r="D248" s="98"/>
      <c r="E248" s="98"/>
      <c r="F248" s="98"/>
      <c r="G248" s="98"/>
      <c r="H248" s="98"/>
      <c r="I248" s="98"/>
      <c r="J248" s="98"/>
    </row>
    <row r="249" spans="2:10" ht="13.2">
      <c r="B249" s="98"/>
      <c r="C249" s="98"/>
      <c r="D249" s="98"/>
      <c r="E249" s="98"/>
      <c r="F249" s="98"/>
      <c r="G249" s="98"/>
      <c r="H249" s="98"/>
      <c r="I249" s="98"/>
      <c r="J249" s="98"/>
    </row>
    <row r="250" spans="2:10" ht="13.2">
      <c r="B250" s="98"/>
      <c r="C250" s="98"/>
      <c r="D250" s="98"/>
      <c r="E250" s="98"/>
      <c r="F250" s="98"/>
      <c r="G250" s="98"/>
      <c r="H250" s="98"/>
      <c r="I250" s="98"/>
      <c r="J250" s="98"/>
    </row>
    <row r="251" spans="2:10" ht="13.2">
      <c r="B251" s="98"/>
      <c r="C251" s="98"/>
      <c r="D251" s="98"/>
      <c r="E251" s="98"/>
      <c r="F251" s="98"/>
      <c r="G251" s="98"/>
      <c r="H251" s="98"/>
      <c r="I251" s="98"/>
      <c r="J251" s="98"/>
    </row>
    <row r="252" spans="2:10" ht="13.2">
      <c r="B252" s="98"/>
      <c r="C252" s="98"/>
      <c r="D252" s="98"/>
      <c r="E252" s="98"/>
      <c r="F252" s="98"/>
      <c r="G252" s="98"/>
      <c r="H252" s="98"/>
      <c r="I252" s="98"/>
      <c r="J252" s="98"/>
    </row>
    <row r="253" spans="2:10" ht="13.2">
      <c r="B253" s="98"/>
      <c r="C253" s="98"/>
      <c r="D253" s="98"/>
      <c r="E253" s="98"/>
      <c r="F253" s="98"/>
      <c r="G253" s="98"/>
      <c r="H253" s="98"/>
      <c r="I253" s="98"/>
      <c r="J253" s="98"/>
    </row>
    <row r="254" spans="2:10" ht="13.2">
      <c r="B254" s="98"/>
      <c r="C254" s="98"/>
      <c r="D254" s="98"/>
      <c r="E254" s="98"/>
      <c r="F254" s="98"/>
      <c r="G254" s="98"/>
      <c r="H254" s="98"/>
      <c r="I254" s="98"/>
      <c r="J254" s="98"/>
    </row>
    <row r="255" spans="2:10" ht="13.2">
      <c r="B255" s="98"/>
      <c r="C255" s="98"/>
      <c r="D255" s="98"/>
      <c r="E255" s="98"/>
      <c r="F255" s="98"/>
      <c r="G255" s="98"/>
      <c r="H255" s="98"/>
      <c r="I255" s="98"/>
      <c r="J255" s="98"/>
    </row>
    <row r="256" spans="2:10" ht="13.2">
      <c r="B256" s="98"/>
      <c r="C256" s="98"/>
      <c r="D256" s="98"/>
      <c r="E256" s="98"/>
      <c r="F256" s="98"/>
      <c r="G256" s="98"/>
      <c r="H256" s="98"/>
      <c r="I256" s="98"/>
      <c r="J256" s="98"/>
    </row>
    <row r="257" spans="2:10" ht="13.2">
      <c r="B257" s="98"/>
      <c r="C257" s="98"/>
      <c r="D257" s="98"/>
      <c r="E257" s="98"/>
      <c r="F257" s="98"/>
      <c r="G257" s="98"/>
      <c r="H257" s="98"/>
      <c r="I257" s="98"/>
      <c r="J257" s="98"/>
    </row>
    <row r="258" spans="2:10" ht="13.2">
      <c r="B258" s="98"/>
      <c r="C258" s="98"/>
      <c r="D258" s="98"/>
      <c r="E258" s="98"/>
      <c r="F258" s="98"/>
      <c r="G258" s="98"/>
      <c r="H258" s="98"/>
      <c r="I258" s="98"/>
      <c r="J258" s="98"/>
    </row>
    <row r="259" spans="2:10" ht="13.2">
      <c r="B259" s="98"/>
      <c r="C259" s="98"/>
      <c r="D259" s="98"/>
      <c r="E259" s="98"/>
      <c r="F259" s="98"/>
      <c r="G259" s="98"/>
      <c r="H259" s="98"/>
      <c r="I259" s="98"/>
      <c r="J259" s="98"/>
    </row>
    <row r="260" spans="2:10" ht="13.2">
      <c r="B260" s="98"/>
      <c r="C260" s="98"/>
      <c r="D260" s="98"/>
      <c r="E260" s="98"/>
      <c r="F260" s="98"/>
      <c r="G260" s="98"/>
      <c r="H260" s="98"/>
      <c r="I260" s="98"/>
      <c r="J260" s="98"/>
    </row>
    <row r="261" spans="2:10" ht="13.2">
      <c r="B261" s="98"/>
      <c r="C261" s="98"/>
      <c r="D261" s="98"/>
      <c r="E261" s="98"/>
      <c r="F261" s="98"/>
      <c r="G261" s="98"/>
      <c r="H261" s="98"/>
      <c r="I261" s="98"/>
      <c r="J261" s="98"/>
    </row>
    <row r="262" spans="2:10" ht="13.2">
      <c r="B262" s="98"/>
      <c r="C262" s="98"/>
      <c r="D262" s="98"/>
      <c r="E262" s="98"/>
      <c r="F262" s="98"/>
      <c r="G262" s="98"/>
      <c r="H262" s="98"/>
      <c r="I262" s="98"/>
      <c r="J262" s="98"/>
    </row>
    <row r="263" spans="2:10" ht="13.2">
      <c r="B263" s="98"/>
      <c r="C263" s="98"/>
      <c r="D263" s="98"/>
      <c r="E263" s="98"/>
      <c r="F263" s="98"/>
      <c r="G263" s="98"/>
      <c r="H263" s="98"/>
      <c r="I263" s="98"/>
      <c r="J263" s="98"/>
    </row>
    <row r="264" spans="2:10" ht="13.2">
      <c r="B264" s="98"/>
      <c r="C264" s="98"/>
      <c r="D264" s="98"/>
      <c r="E264" s="98"/>
      <c r="F264" s="98"/>
      <c r="G264" s="98"/>
      <c r="H264" s="98"/>
      <c r="I264" s="98"/>
      <c r="J264" s="98"/>
    </row>
    <row r="265" spans="2:10" ht="13.2">
      <c r="B265" s="98"/>
      <c r="C265" s="98"/>
      <c r="D265" s="98"/>
      <c r="E265" s="98"/>
      <c r="F265" s="98"/>
      <c r="G265" s="98"/>
      <c r="H265" s="98"/>
      <c r="I265" s="98"/>
      <c r="J265" s="98"/>
    </row>
    <row r="266" spans="2:10" ht="13.2">
      <c r="B266" s="98"/>
      <c r="C266" s="98"/>
      <c r="D266" s="98"/>
      <c r="E266" s="98"/>
      <c r="F266" s="98"/>
      <c r="G266" s="98"/>
      <c r="H266" s="98"/>
      <c r="I266" s="98"/>
      <c r="J266" s="98"/>
    </row>
    <row r="267" spans="2:10" ht="13.2">
      <c r="B267" s="98"/>
      <c r="C267" s="98"/>
      <c r="D267" s="98"/>
      <c r="E267" s="98"/>
      <c r="F267" s="98"/>
      <c r="G267" s="98"/>
      <c r="H267" s="98"/>
      <c r="I267" s="98"/>
      <c r="J267" s="98"/>
    </row>
    <row r="268" spans="2:10" ht="13.2">
      <c r="B268" s="98"/>
      <c r="C268" s="98"/>
      <c r="D268" s="98"/>
      <c r="E268" s="98"/>
      <c r="F268" s="98"/>
      <c r="G268" s="98"/>
      <c r="H268" s="98"/>
      <c r="I268" s="98"/>
      <c r="J268" s="98"/>
    </row>
    <row r="269" spans="2:10" ht="13.2">
      <c r="B269" s="98"/>
      <c r="C269" s="98"/>
      <c r="D269" s="98"/>
      <c r="E269" s="98"/>
      <c r="F269" s="98"/>
      <c r="G269" s="98"/>
      <c r="H269" s="98"/>
      <c r="I269" s="98"/>
      <c r="J269" s="98"/>
    </row>
    <row r="270" spans="2:10" ht="13.2">
      <c r="B270" s="98"/>
      <c r="C270" s="98"/>
      <c r="D270" s="98"/>
      <c r="E270" s="98"/>
      <c r="F270" s="98"/>
      <c r="G270" s="98"/>
      <c r="H270" s="98"/>
      <c r="I270" s="98"/>
      <c r="J270" s="98"/>
    </row>
    <row r="271" spans="2:10" ht="13.2">
      <c r="B271" s="98"/>
      <c r="C271" s="98"/>
      <c r="D271" s="98"/>
      <c r="E271" s="98"/>
      <c r="F271" s="98"/>
      <c r="G271" s="98"/>
      <c r="H271" s="98"/>
      <c r="I271" s="98"/>
      <c r="J271" s="98"/>
    </row>
    <row r="272" spans="2:10" ht="13.2">
      <c r="B272" s="98"/>
      <c r="C272" s="98"/>
      <c r="D272" s="98"/>
      <c r="E272" s="98"/>
      <c r="F272" s="98"/>
      <c r="G272" s="98"/>
      <c r="H272" s="98"/>
      <c r="I272" s="98"/>
      <c r="J272" s="98"/>
    </row>
    <row r="273" spans="2:10" ht="13.2">
      <c r="B273" s="98"/>
      <c r="C273" s="98"/>
      <c r="D273" s="98"/>
      <c r="E273" s="98"/>
      <c r="F273" s="98"/>
      <c r="G273" s="98"/>
      <c r="H273" s="98"/>
      <c r="I273" s="98"/>
      <c r="J273" s="98"/>
    </row>
    <row r="274" spans="2:10" ht="13.2">
      <c r="B274" s="98"/>
      <c r="C274" s="98"/>
      <c r="D274" s="98"/>
      <c r="E274" s="98"/>
      <c r="F274" s="98"/>
      <c r="G274" s="98"/>
      <c r="H274" s="98"/>
      <c r="I274" s="98"/>
      <c r="J274" s="98"/>
    </row>
    <row r="275" spans="2:10" ht="13.2">
      <c r="B275" s="98"/>
      <c r="C275" s="98"/>
      <c r="D275" s="98"/>
      <c r="E275" s="98"/>
      <c r="F275" s="98"/>
      <c r="G275" s="98"/>
      <c r="H275" s="98"/>
      <c r="I275" s="98"/>
      <c r="J275" s="98"/>
    </row>
    <row r="276" spans="2:10" ht="13.2">
      <c r="B276" s="98"/>
      <c r="C276" s="98"/>
      <c r="D276" s="98"/>
      <c r="E276" s="98"/>
      <c r="F276" s="98"/>
      <c r="G276" s="98"/>
      <c r="H276" s="98"/>
      <c r="I276" s="98"/>
      <c r="J276" s="98"/>
    </row>
    <row r="277" spans="2:10" ht="13.2">
      <c r="B277" s="98"/>
      <c r="C277" s="98"/>
      <c r="D277" s="98"/>
      <c r="E277" s="98"/>
      <c r="F277" s="98"/>
      <c r="G277" s="98"/>
      <c r="H277" s="98"/>
      <c r="I277" s="98"/>
      <c r="J277" s="98"/>
    </row>
    <row r="278" spans="2:10" ht="13.2">
      <c r="B278" s="98"/>
      <c r="C278" s="98"/>
      <c r="D278" s="98"/>
      <c r="E278" s="98"/>
      <c r="F278" s="98"/>
      <c r="G278" s="98"/>
      <c r="H278" s="98"/>
      <c r="I278" s="98"/>
      <c r="J278" s="98"/>
    </row>
    <row r="279" spans="2:10" ht="13.2">
      <c r="B279" s="98"/>
      <c r="C279" s="98"/>
      <c r="D279" s="98"/>
      <c r="E279" s="98"/>
      <c r="F279" s="98"/>
      <c r="G279" s="98"/>
      <c r="H279" s="98"/>
      <c r="I279" s="98"/>
      <c r="J279" s="98"/>
    </row>
    <row r="280" spans="2:10" ht="13.2">
      <c r="B280" s="98"/>
      <c r="C280" s="98"/>
      <c r="D280" s="98"/>
      <c r="E280" s="98"/>
      <c r="F280" s="98"/>
      <c r="G280" s="98"/>
      <c r="H280" s="98"/>
      <c r="I280" s="98"/>
      <c r="J280" s="98"/>
    </row>
    <row r="281" spans="2:10" ht="13.2">
      <c r="B281" s="98"/>
      <c r="C281" s="98"/>
      <c r="D281" s="98"/>
      <c r="E281" s="98"/>
      <c r="F281" s="98"/>
      <c r="G281" s="98"/>
      <c r="H281" s="98"/>
      <c r="I281" s="98"/>
      <c r="J281" s="98"/>
    </row>
    <row r="282" spans="2:10" ht="13.2">
      <c r="B282" s="98"/>
      <c r="C282" s="98"/>
      <c r="D282" s="98"/>
      <c r="E282" s="98"/>
      <c r="F282" s="98"/>
      <c r="G282" s="98"/>
      <c r="H282" s="98"/>
      <c r="I282" s="98"/>
      <c r="J282" s="98"/>
    </row>
    <row r="283" spans="2:10" ht="13.2">
      <c r="B283" s="98"/>
      <c r="C283" s="98"/>
      <c r="D283" s="98"/>
      <c r="E283" s="98"/>
      <c r="F283" s="98"/>
      <c r="G283" s="98"/>
      <c r="H283" s="98"/>
      <c r="I283" s="98"/>
      <c r="J283" s="98"/>
    </row>
    <row r="284" spans="2:10" ht="13.2">
      <c r="B284" s="98"/>
      <c r="C284" s="98"/>
      <c r="D284" s="98"/>
      <c r="E284" s="98"/>
      <c r="F284" s="98"/>
      <c r="G284" s="98"/>
      <c r="H284" s="98"/>
      <c r="I284" s="98"/>
      <c r="J284" s="98"/>
    </row>
    <row r="285" spans="2:10" ht="13.2">
      <c r="B285" s="98"/>
      <c r="C285" s="98"/>
      <c r="D285" s="98"/>
      <c r="E285" s="98"/>
      <c r="F285" s="98"/>
      <c r="G285" s="98"/>
      <c r="H285" s="98"/>
      <c r="I285" s="98"/>
      <c r="J285" s="98"/>
    </row>
    <row r="286" spans="2:10" ht="13.2">
      <c r="B286" s="98"/>
      <c r="C286" s="98"/>
      <c r="D286" s="98"/>
      <c r="E286" s="98"/>
      <c r="F286" s="98"/>
      <c r="G286" s="98"/>
      <c r="H286" s="98"/>
      <c r="I286" s="98"/>
      <c r="J286" s="98"/>
    </row>
    <row r="287" spans="2:10" ht="13.2">
      <c r="B287" s="98"/>
      <c r="C287" s="98"/>
      <c r="D287" s="98"/>
      <c r="E287" s="98"/>
      <c r="F287" s="98"/>
      <c r="G287" s="98"/>
      <c r="H287" s="98"/>
      <c r="I287" s="98"/>
      <c r="J287" s="98"/>
    </row>
    <row r="288" spans="2:10" ht="13.2">
      <c r="B288" s="98"/>
      <c r="C288" s="98"/>
      <c r="D288" s="98"/>
      <c r="E288" s="98"/>
      <c r="F288" s="98"/>
      <c r="G288" s="98"/>
      <c r="H288" s="98"/>
      <c r="I288" s="98"/>
      <c r="J288" s="98"/>
    </row>
    <row r="289" spans="2:10" ht="13.2">
      <c r="B289" s="98"/>
      <c r="C289" s="98"/>
      <c r="D289" s="98"/>
      <c r="E289" s="98"/>
      <c r="F289" s="98"/>
      <c r="G289" s="98"/>
      <c r="H289" s="98"/>
      <c r="I289" s="98"/>
      <c r="J289" s="98"/>
    </row>
    <row r="290" spans="2:10" ht="13.2">
      <c r="B290" s="98"/>
      <c r="C290" s="98"/>
      <c r="D290" s="98"/>
      <c r="E290" s="98"/>
      <c r="F290" s="98"/>
      <c r="G290" s="98"/>
      <c r="H290" s="98"/>
      <c r="I290" s="98"/>
      <c r="J290" s="98"/>
    </row>
    <row r="291" spans="2:10" ht="13.2">
      <c r="B291" s="98"/>
      <c r="C291" s="98"/>
      <c r="D291" s="98"/>
      <c r="E291" s="98"/>
      <c r="F291" s="98"/>
      <c r="G291" s="98"/>
      <c r="H291" s="98"/>
      <c r="I291" s="98"/>
      <c r="J291" s="98"/>
    </row>
    <row r="292" spans="2:10" ht="13.2">
      <c r="B292" s="98"/>
      <c r="C292" s="98"/>
      <c r="D292" s="98"/>
      <c r="E292" s="98"/>
      <c r="F292" s="98"/>
      <c r="G292" s="98"/>
      <c r="H292" s="98"/>
      <c r="I292" s="98"/>
      <c r="J292" s="98"/>
    </row>
    <row r="293" spans="2:10" ht="13.2">
      <c r="B293" s="98"/>
      <c r="C293" s="98"/>
      <c r="D293" s="98"/>
      <c r="E293" s="98"/>
      <c r="F293" s="98"/>
      <c r="G293" s="98"/>
      <c r="H293" s="98"/>
      <c r="I293" s="98"/>
      <c r="J293" s="98"/>
    </row>
    <row r="294" spans="2:10" ht="13.2">
      <c r="B294" s="98"/>
      <c r="C294" s="98"/>
      <c r="D294" s="98"/>
      <c r="E294" s="98"/>
      <c r="F294" s="98"/>
      <c r="G294" s="98"/>
      <c r="H294" s="98"/>
      <c r="I294" s="98"/>
      <c r="J294" s="98"/>
    </row>
    <row r="295" spans="2:10" ht="13.2">
      <c r="B295" s="98"/>
      <c r="C295" s="98"/>
      <c r="D295" s="98"/>
      <c r="E295" s="98"/>
      <c r="F295" s="98"/>
      <c r="G295" s="98"/>
      <c r="H295" s="98"/>
      <c r="I295" s="98"/>
      <c r="J295" s="98"/>
    </row>
    <row r="296" spans="2:10" ht="13.2">
      <c r="B296" s="98"/>
      <c r="C296" s="98"/>
      <c r="D296" s="98"/>
      <c r="E296" s="98"/>
      <c r="F296" s="98"/>
      <c r="G296" s="98"/>
      <c r="H296" s="98"/>
      <c r="I296" s="98"/>
      <c r="J296" s="98"/>
    </row>
    <row r="297" spans="2:10" ht="13.2">
      <c r="B297" s="98"/>
      <c r="C297" s="98"/>
      <c r="D297" s="98"/>
      <c r="E297" s="98"/>
      <c r="F297" s="98"/>
      <c r="G297" s="98"/>
      <c r="H297" s="98"/>
      <c r="I297" s="98"/>
      <c r="J297" s="98"/>
    </row>
    <row r="298" spans="2:10" ht="13.2">
      <c r="B298" s="98"/>
      <c r="C298" s="98"/>
      <c r="D298" s="98"/>
      <c r="E298" s="98"/>
      <c r="F298" s="98"/>
      <c r="G298" s="98"/>
      <c r="H298" s="98"/>
      <c r="I298" s="98"/>
      <c r="J298" s="98"/>
    </row>
    <row r="299" spans="2:10" ht="13.2">
      <c r="B299" s="98"/>
      <c r="C299" s="98"/>
      <c r="D299" s="98"/>
      <c r="E299" s="98"/>
      <c r="F299" s="98"/>
      <c r="G299" s="98"/>
      <c r="H299" s="98"/>
      <c r="I299" s="98"/>
      <c r="J299" s="98"/>
    </row>
    <row r="300" spans="2:10" ht="13.2">
      <c r="B300" s="98"/>
      <c r="C300" s="98"/>
      <c r="D300" s="98"/>
      <c r="E300" s="98"/>
      <c r="F300" s="98"/>
      <c r="G300" s="98"/>
      <c r="H300" s="98"/>
      <c r="I300" s="98"/>
      <c r="J300" s="98"/>
    </row>
    <row r="301" spans="2:10" ht="13.2">
      <c r="B301" s="98"/>
      <c r="C301" s="98"/>
      <c r="D301" s="98"/>
      <c r="E301" s="98"/>
      <c r="F301" s="98"/>
      <c r="G301" s="98"/>
      <c r="H301" s="98"/>
      <c r="I301" s="98"/>
      <c r="J301" s="98"/>
    </row>
    <row r="302" spans="2:10" ht="13.2">
      <c r="B302" s="98"/>
      <c r="C302" s="98"/>
      <c r="D302" s="98"/>
      <c r="E302" s="98"/>
      <c r="F302" s="98"/>
      <c r="G302" s="98"/>
      <c r="H302" s="98"/>
      <c r="I302" s="98"/>
      <c r="J302" s="98"/>
    </row>
    <row r="303" spans="2:10" ht="13.2">
      <c r="B303" s="98"/>
      <c r="C303" s="98"/>
      <c r="D303" s="98"/>
      <c r="E303" s="98"/>
      <c r="F303" s="98"/>
      <c r="G303" s="98"/>
      <c r="H303" s="98"/>
      <c r="I303" s="98"/>
      <c r="J303" s="98"/>
    </row>
    <row r="304" spans="2:10" ht="13.2">
      <c r="B304" s="98"/>
      <c r="C304" s="98"/>
      <c r="D304" s="98"/>
      <c r="E304" s="98"/>
      <c r="F304" s="98"/>
      <c r="G304" s="98"/>
      <c r="H304" s="98"/>
      <c r="I304" s="98"/>
      <c r="J304" s="98"/>
    </row>
    <row r="305" spans="2:10" ht="13.2">
      <c r="B305" s="98"/>
      <c r="C305" s="98"/>
      <c r="D305" s="98"/>
      <c r="E305" s="98"/>
      <c r="F305" s="98"/>
      <c r="G305" s="98"/>
      <c r="H305" s="98"/>
      <c r="I305" s="98"/>
      <c r="J305" s="98"/>
    </row>
    <row r="306" spans="2:10" ht="13.2">
      <c r="B306" s="98"/>
      <c r="C306" s="98"/>
      <c r="D306" s="98"/>
      <c r="E306" s="98"/>
      <c r="F306" s="98"/>
      <c r="G306" s="98"/>
      <c r="H306" s="98"/>
      <c r="I306" s="98"/>
      <c r="J306" s="98"/>
    </row>
    <row r="307" spans="2:10" ht="13.2">
      <c r="B307" s="98"/>
      <c r="C307" s="98"/>
      <c r="D307" s="98"/>
      <c r="E307" s="98"/>
      <c r="F307" s="98"/>
      <c r="G307" s="98"/>
      <c r="H307" s="98"/>
      <c r="I307" s="98"/>
      <c r="J307" s="98"/>
    </row>
    <row r="308" spans="2:10" ht="13.2">
      <c r="B308" s="98"/>
      <c r="C308" s="98"/>
      <c r="D308" s="98"/>
      <c r="E308" s="98"/>
      <c r="F308" s="98"/>
      <c r="G308" s="98"/>
      <c r="H308" s="98"/>
      <c r="I308" s="98"/>
      <c r="J308" s="98"/>
    </row>
    <row r="309" spans="2:10" ht="13.2">
      <c r="B309" s="98"/>
      <c r="C309" s="98"/>
      <c r="D309" s="98"/>
      <c r="E309" s="98"/>
      <c r="F309" s="98"/>
      <c r="G309" s="98"/>
      <c r="H309" s="98"/>
      <c r="I309" s="98"/>
      <c r="J309" s="98"/>
    </row>
    <row r="310" spans="2:10" ht="13.2">
      <c r="B310" s="98"/>
      <c r="C310" s="98"/>
      <c r="D310" s="98"/>
      <c r="E310" s="98"/>
      <c r="F310" s="98"/>
      <c r="G310" s="98"/>
      <c r="H310" s="98"/>
      <c r="I310" s="98"/>
      <c r="J310" s="98"/>
    </row>
    <row r="311" spans="2:10" ht="13.2">
      <c r="B311" s="98"/>
      <c r="C311" s="98"/>
      <c r="D311" s="98"/>
      <c r="E311" s="98"/>
      <c r="F311" s="98"/>
      <c r="G311" s="98"/>
      <c r="H311" s="98"/>
      <c r="I311" s="98"/>
      <c r="J311" s="98"/>
    </row>
    <row r="312" spans="2:10" ht="13.2">
      <c r="B312" s="98"/>
      <c r="C312" s="98"/>
      <c r="D312" s="98"/>
      <c r="E312" s="98"/>
      <c r="F312" s="98"/>
      <c r="G312" s="98"/>
      <c r="H312" s="98"/>
      <c r="I312" s="98"/>
      <c r="J312" s="98"/>
    </row>
    <row r="313" spans="2:10" ht="13.2">
      <c r="B313" s="98"/>
      <c r="C313" s="98"/>
      <c r="D313" s="98"/>
      <c r="E313" s="98"/>
      <c r="F313" s="98"/>
      <c r="G313" s="98"/>
      <c r="H313" s="98"/>
      <c r="I313" s="98"/>
      <c r="J313" s="98"/>
    </row>
    <row r="314" spans="2:10" ht="13.2">
      <c r="B314" s="98"/>
      <c r="C314" s="98"/>
      <c r="D314" s="98"/>
      <c r="E314" s="98"/>
      <c r="F314" s="98"/>
      <c r="G314" s="98"/>
      <c r="H314" s="98"/>
      <c r="I314" s="98"/>
      <c r="J314" s="98"/>
    </row>
    <row r="315" spans="2:10" ht="13.2">
      <c r="B315" s="98"/>
      <c r="C315" s="98"/>
      <c r="D315" s="98"/>
      <c r="E315" s="98"/>
      <c r="F315" s="98"/>
      <c r="G315" s="98"/>
      <c r="H315" s="98"/>
      <c r="I315" s="98"/>
      <c r="J315" s="98"/>
    </row>
    <row r="316" spans="2:10" ht="13.2">
      <c r="B316" s="98"/>
      <c r="C316" s="98"/>
      <c r="D316" s="98"/>
      <c r="E316" s="98"/>
      <c r="F316" s="98"/>
      <c r="G316" s="98"/>
      <c r="H316" s="98"/>
      <c r="I316" s="98"/>
      <c r="J316" s="98"/>
    </row>
    <row r="317" spans="2:10" ht="13.2">
      <c r="B317" s="98"/>
      <c r="C317" s="98"/>
      <c r="D317" s="98"/>
      <c r="E317" s="98"/>
      <c r="F317" s="98"/>
      <c r="G317" s="98"/>
      <c r="H317" s="98"/>
      <c r="I317" s="98"/>
      <c r="J317" s="98"/>
    </row>
    <row r="318" spans="2:10" ht="13.2">
      <c r="B318" s="98"/>
      <c r="C318" s="98"/>
      <c r="D318" s="98"/>
      <c r="E318" s="98"/>
      <c r="F318" s="98"/>
      <c r="G318" s="98"/>
      <c r="H318" s="98"/>
      <c r="I318" s="98"/>
      <c r="J318" s="98"/>
    </row>
    <row r="319" spans="2:10" ht="13.2">
      <c r="B319" s="98"/>
      <c r="C319" s="98"/>
      <c r="D319" s="98"/>
      <c r="E319" s="98"/>
      <c r="F319" s="98"/>
      <c r="G319" s="98"/>
      <c r="H319" s="98"/>
      <c r="I319" s="98"/>
      <c r="J319" s="98"/>
    </row>
    <row r="320" spans="2:10" ht="13.2">
      <c r="B320" s="98"/>
      <c r="C320" s="98"/>
      <c r="D320" s="98"/>
      <c r="E320" s="98"/>
      <c r="F320" s="98"/>
      <c r="G320" s="98"/>
      <c r="H320" s="98"/>
      <c r="I320" s="98"/>
      <c r="J320" s="98"/>
    </row>
    <row r="321" spans="2:10" ht="13.2">
      <c r="B321" s="98"/>
      <c r="C321" s="98"/>
      <c r="D321" s="98"/>
      <c r="E321" s="98"/>
      <c r="F321" s="98"/>
      <c r="G321" s="98"/>
      <c r="H321" s="98"/>
      <c r="I321" s="98"/>
      <c r="J321" s="98"/>
    </row>
    <row r="322" spans="2:10" ht="13.2">
      <c r="B322" s="98"/>
      <c r="C322" s="98"/>
      <c r="D322" s="98"/>
      <c r="E322" s="98"/>
      <c r="F322" s="98"/>
      <c r="G322" s="98"/>
      <c r="H322" s="98"/>
      <c r="I322" s="98"/>
      <c r="J322" s="98"/>
    </row>
    <row r="323" spans="2:10" ht="13.2"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2:10" ht="13.2">
      <c r="B324" s="98"/>
      <c r="C324" s="98"/>
      <c r="D324" s="98"/>
      <c r="E324" s="98"/>
      <c r="F324" s="98"/>
      <c r="G324" s="98"/>
      <c r="H324" s="98"/>
      <c r="I324" s="98"/>
      <c r="J324" s="98"/>
    </row>
    <row r="325" spans="2:10" ht="13.2">
      <c r="B325" s="98"/>
      <c r="C325" s="98"/>
      <c r="D325" s="98"/>
      <c r="E325" s="98"/>
      <c r="F325" s="98"/>
      <c r="G325" s="98"/>
      <c r="H325" s="98"/>
      <c r="I325" s="98"/>
      <c r="J325" s="98"/>
    </row>
    <row r="326" spans="2:10" ht="13.2"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2:10" ht="13.2">
      <c r="B327" s="98"/>
      <c r="C327" s="98"/>
      <c r="D327" s="98"/>
      <c r="E327" s="98"/>
      <c r="F327" s="98"/>
      <c r="G327" s="98"/>
      <c r="H327" s="98"/>
      <c r="I327" s="98"/>
      <c r="J327" s="98"/>
    </row>
    <row r="328" spans="2:10" ht="13.2">
      <c r="B328" s="98"/>
      <c r="C328" s="98"/>
      <c r="D328" s="98"/>
      <c r="E328" s="98"/>
      <c r="F328" s="98"/>
      <c r="G328" s="98"/>
      <c r="H328" s="98"/>
      <c r="I328" s="98"/>
      <c r="J328" s="98"/>
    </row>
    <row r="329" spans="2:10" ht="13.2">
      <c r="B329" s="98"/>
      <c r="C329" s="98"/>
      <c r="D329" s="98"/>
      <c r="E329" s="98"/>
      <c r="F329" s="98"/>
      <c r="G329" s="98"/>
      <c r="H329" s="98"/>
      <c r="I329" s="98"/>
      <c r="J329" s="98"/>
    </row>
    <row r="330" spans="2:10" ht="13.2">
      <c r="B330" s="98"/>
      <c r="C330" s="98"/>
      <c r="D330" s="98"/>
      <c r="E330" s="98"/>
      <c r="F330" s="98"/>
      <c r="G330" s="98"/>
      <c r="H330" s="98"/>
      <c r="I330" s="98"/>
      <c r="J330" s="98"/>
    </row>
    <row r="331" spans="2:10" ht="13.2">
      <c r="B331" s="98"/>
      <c r="C331" s="98"/>
      <c r="D331" s="98"/>
      <c r="E331" s="98"/>
      <c r="F331" s="98"/>
      <c r="G331" s="98"/>
      <c r="H331" s="98"/>
      <c r="I331" s="98"/>
      <c r="J331" s="98"/>
    </row>
    <row r="332" spans="2:10" ht="13.2">
      <c r="B332" s="98"/>
      <c r="C332" s="98"/>
      <c r="D332" s="98"/>
      <c r="E332" s="98"/>
      <c r="F332" s="98"/>
      <c r="G332" s="98"/>
      <c r="H332" s="98"/>
      <c r="I332" s="98"/>
      <c r="J332" s="98"/>
    </row>
    <row r="333" spans="2:10" ht="13.2">
      <c r="B333" s="98"/>
      <c r="C333" s="98"/>
      <c r="D333" s="98"/>
      <c r="E333" s="98"/>
      <c r="F333" s="98"/>
      <c r="G333" s="98"/>
      <c r="H333" s="98"/>
      <c r="I333" s="98"/>
      <c r="J333" s="98"/>
    </row>
    <row r="334" spans="2:10" ht="13.2">
      <c r="B334" s="98"/>
      <c r="C334" s="98"/>
      <c r="D334" s="98"/>
      <c r="E334" s="98"/>
      <c r="F334" s="98"/>
      <c r="G334" s="98"/>
      <c r="H334" s="98"/>
      <c r="I334" s="98"/>
      <c r="J334" s="98"/>
    </row>
    <row r="335" spans="2:10" ht="13.2">
      <c r="B335" s="98"/>
      <c r="C335" s="98"/>
      <c r="D335" s="98"/>
      <c r="E335" s="98"/>
      <c r="F335" s="98"/>
      <c r="G335" s="98"/>
      <c r="H335" s="98"/>
      <c r="I335" s="98"/>
      <c r="J335" s="98"/>
    </row>
    <row r="336" spans="2:10" ht="13.2">
      <c r="B336" s="98"/>
      <c r="C336" s="98"/>
      <c r="D336" s="98"/>
      <c r="E336" s="98"/>
      <c r="F336" s="98"/>
      <c r="G336" s="98"/>
      <c r="H336" s="98"/>
      <c r="I336" s="98"/>
      <c r="J336" s="98"/>
    </row>
    <row r="337" spans="2:10" ht="13.2">
      <c r="B337" s="98"/>
      <c r="C337" s="98"/>
      <c r="D337" s="98"/>
      <c r="E337" s="98"/>
      <c r="F337" s="98"/>
      <c r="G337" s="98"/>
      <c r="H337" s="98"/>
      <c r="I337" s="98"/>
      <c r="J337" s="98"/>
    </row>
    <row r="338" spans="2:10" ht="13.2">
      <c r="B338" s="98"/>
      <c r="C338" s="98"/>
      <c r="D338" s="98"/>
      <c r="E338" s="98"/>
      <c r="F338" s="98"/>
      <c r="G338" s="98"/>
      <c r="H338" s="98"/>
      <c r="I338" s="98"/>
      <c r="J338" s="98"/>
    </row>
    <row r="339" spans="2:10" ht="13.2">
      <c r="B339" s="98"/>
      <c r="C339" s="98"/>
      <c r="D339" s="98"/>
      <c r="E339" s="98"/>
      <c r="F339" s="98"/>
      <c r="G339" s="98"/>
      <c r="H339" s="98"/>
      <c r="I339" s="98"/>
      <c r="J339" s="98"/>
    </row>
    <row r="340" spans="2:10" ht="13.2">
      <c r="B340" s="98"/>
      <c r="C340" s="98"/>
      <c r="D340" s="98"/>
      <c r="E340" s="98"/>
      <c r="F340" s="98"/>
      <c r="G340" s="98"/>
      <c r="H340" s="98"/>
      <c r="I340" s="98"/>
      <c r="J340" s="98"/>
    </row>
    <row r="341" spans="2:10" ht="13.2">
      <c r="B341" s="98"/>
      <c r="C341" s="98"/>
      <c r="D341" s="98"/>
      <c r="E341" s="98"/>
      <c r="F341" s="98"/>
      <c r="G341" s="98"/>
      <c r="H341" s="98"/>
      <c r="I341" s="98"/>
      <c r="J341" s="98"/>
    </row>
    <row r="342" spans="2:10" ht="13.2">
      <c r="B342" s="98"/>
      <c r="C342" s="98"/>
      <c r="D342" s="98"/>
      <c r="E342" s="98"/>
      <c r="F342" s="98"/>
      <c r="G342" s="98"/>
      <c r="H342" s="98"/>
      <c r="I342" s="98"/>
      <c r="J342" s="98"/>
    </row>
    <row r="343" spans="2:10" ht="13.2">
      <c r="B343" s="98"/>
      <c r="C343" s="98"/>
      <c r="D343" s="98"/>
      <c r="E343" s="98"/>
      <c r="F343" s="98"/>
      <c r="G343" s="98"/>
      <c r="H343" s="98"/>
      <c r="I343" s="98"/>
      <c r="J343" s="98"/>
    </row>
    <row r="344" spans="2:10" ht="13.2">
      <c r="B344" s="98"/>
      <c r="C344" s="98"/>
      <c r="D344" s="98"/>
      <c r="E344" s="98"/>
      <c r="F344" s="98"/>
      <c r="G344" s="98"/>
      <c r="H344" s="98"/>
      <c r="I344" s="98"/>
      <c r="J344" s="98"/>
    </row>
    <row r="345" spans="2:10" ht="13.2">
      <c r="B345" s="98"/>
      <c r="C345" s="98"/>
      <c r="D345" s="98"/>
      <c r="E345" s="98"/>
      <c r="F345" s="98"/>
      <c r="G345" s="98"/>
      <c r="H345" s="98"/>
      <c r="I345" s="98"/>
      <c r="J345" s="98"/>
    </row>
    <row r="346" spans="2:10" ht="13.2">
      <c r="B346" s="98"/>
      <c r="C346" s="98"/>
      <c r="D346" s="98"/>
      <c r="E346" s="98"/>
      <c r="F346" s="98"/>
      <c r="G346" s="98"/>
      <c r="H346" s="98"/>
      <c r="I346" s="98"/>
      <c r="J346" s="98"/>
    </row>
    <row r="347" spans="2:10" ht="13.2">
      <c r="B347" s="98"/>
      <c r="C347" s="98"/>
      <c r="D347" s="98"/>
      <c r="E347" s="98"/>
      <c r="F347" s="98"/>
      <c r="G347" s="98"/>
      <c r="H347" s="98"/>
      <c r="I347" s="98"/>
      <c r="J347" s="98"/>
    </row>
    <row r="348" spans="2:10" ht="13.2">
      <c r="B348" s="98"/>
      <c r="C348" s="98"/>
      <c r="D348" s="98"/>
      <c r="E348" s="98"/>
      <c r="F348" s="98"/>
      <c r="G348" s="98"/>
      <c r="H348" s="98"/>
      <c r="I348" s="98"/>
      <c r="J348" s="98"/>
    </row>
    <row r="349" spans="2:10" ht="13.2">
      <c r="B349" s="98"/>
      <c r="C349" s="98"/>
      <c r="D349" s="98"/>
      <c r="E349" s="98"/>
      <c r="F349" s="98"/>
      <c r="G349" s="98"/>
      <c r="H349" s="98"/>
      <c r="I349" s="98"/>
      <c r="J349" s="98"/>
    </row>
    <row r="350" spans="2:10" ht="13.2">
      <c r="B350" s="98"/>
      <c r="C350" s="98"/>
      <c r="D350" s="98"/>
      <c r="E350" s="98"/>
      <c r="F350" s="98"/>
      <c r="G350" s="98"/>
      <c r="H350" s="98"/>
      <c r="I350" s="98"/>
      <c r="J350" s="98"/>
    </row>
    <row r="351" spans="2:10" ht="13.2">
      <c r="B351" s="98"/>
      <c r="C351" s="98"/>
      <c r="D351" s="98"/>
      <c r="E351" s="98"/>
      <c r="F351" s="98"/>
      <c r="G351" s="98"/>
      <c r="H351" s="98"/>
      <c r="I351" s="98"/>
      <c r="J351" s="98"/>
    </row>
    <row r="352" spans="2:10" ht="13.2">
      <c r="B352" s="98"/>
      <c r="C352" s="98"/>
      <c r="D352" s="98"/>
      <c r="E352" s="98"/>
      <c r="F352" s="98"/>
      <c r="G352" s="98"/>
      <c r="H352" s="98"/>
      <c r="I352" s="98"/>
      <c r="J352" s="98"/>
    </row>
    <row r="353" spans="2:10" ht="13.2">
      <c r="B353" s="98"/>
      <c r="C353" s="98"/>
      <c r="D353" s="98"/>
      <c r="E353" s="98"/>
      <c r="F353" s="98"/>
      <c r="G353" s="98"/>
      <c r="H353" s="98"/>
      <c r="I353" s="98"/>
      <c r="J353" s="98"/>
    </row>
    <row r="354" spans="2:10" ht="13.2">
      <c r="B354" s="98"/>
      <c r="C354" s="98"/>
      <c r="D354" s="98"/>
      <c r="E354" s="98"/>
      <c r="F354" s="98"/>
      <c r="G354" s="98"/>
      <c r="H354" s="98"/>
      <c r="I354" s="98"/>
      <c r="J354" s="98"/>
    </row>
    <row r="355" spans="2:10" ht="13.2">
      <c r="B355" s="98"/>
      <c r="C355" s="98"/>
      <c r="D355" s="98"/>
      <c r="E355" s="98"/>
      <c r="F355" s="98"/>
      <c r="G355" s="98"/>
      <c r="H355" s="98"/>
      <c r="I355" s="98"/>
      <c r="J355" s="98"/>
    </row>
    <row r="356" spans="2:10" ht="13.2">
      <c r="B356" s="98"/>
      <c r="C356" s="98"/>
      <c r="D356" s="98"/>
      <c r="E356" s="98"/>
      <c r="F356" s="98"/>
      <c r="G356" s="98"/>
      <c r="H356" s="98"/>
      <c r="I356" s="98"/>
      <c r="J356" s="98"/>
    </row>
    <row r="357" spans="2:10" ht="13.2">
      <c r="B357" s="98"/>
      <c r="C357" s="98"/>
      <c r="D357" s="98"/>
      <c r="E357" s="98"/>
      <c r="F357" s="98"/>
      <c r="G357" s="98"/>
      <c r="H357" s="98"/>
      <c r="I357" s="98"/>
      <c r="J357" s="98"/>
    </row>
    <row r="358" spans="2:10" ht="13.2">
      <c r="B358" s="98"/>
      <c r="C358" s="98"/>
      <c r="D358" s="98"/>
      <c r="E358" s="98"/>
      <c r="F358" s="98"/>
      <c r="G358" s="98"/>
      <c r="H358" s="98"/>
      <c r="I358" s="98"/>
      <c r="J358" s="98"/>
    </row>
    <row r="359" spans="2:10" ht="13.2">
      <c r="B359" s="98"/>
      <c r="C359" s="98"/>
      <c r="D359" s="98"/>
      <c r="E359" s="98"/>
      <c r="F359" s="98"/>
      <c r="G359" s="98"/>
      <c r="H359" s="98"/>
      <c r="I359" s="98"/>
      <c r="J359" s="98"/>
    </row>
    <row r="360" spans="2:10" ht="13.2">
      <c r="B360" s="98"/>
      <c r="C360" s="98"/>
      <c r="D360" s="98"/>
      <c r="E360" s="98"/>
      <c r="F360" s="98"/>
      <c r="G360" s="98"/>
      <c r="H360" s="98"/>
      <c r="I360" s="98"/>
      <c r="J360" s="98"/>
    </row>
    <row r="361" spans="2:10" ht="13.2">
      <c r="B361" s="98"/>
      <c r="C361" s="98"/>
      <c r="D361" s="98"/>
      <c r="E361" s="98"/>
      <c r="F361" s="98"/>
      <c r="G361" s="98"/>
      <c r="H361" s="98"/>
      <c r="I361" s="98"/>
      <c r="J361" s="98"/>
    </row>
    <row r="362" spans="2:10" ht="13.2">
      <c r="B362" s="98"/>
      <c r="C362" s="98"/>
      <c r="D362" s="98"/>
      <c r="E362" s="98"/>
      <c r="F362" s="98"/>
      <c r="G362" s="98"/>
      <c r="H362" s="98"/>
      <c r="I362" s="98"/>
      <c r="J362" s="98"/>
    </row>
    <row r="363" spans="2:10" ht="13.2">
      <c r="B363" s="98"/>
      <c r="C363" s="98"/>
      <c r="D363" s="98"/>
      <c r="E363" s="98"/>
      <c r="F363" s="98"/>
      <c r="G363" s="98"/>
      <c r="H363" s="98"/>
      <c r="I363" s="98"/>
      <c r="J363" s="98"/>
    </row>
    <row r="364" spans="2:10" ht="13.2">
      <c r="B364" s="98"/>
      <c r="C364" s="98"/>
      <c r="D364" s="98"/>
      <c r="E364" s="98"/>
      <c r="F364" s="98"/>
      <c r="G364" s="98"/>
      <c r="H364" s="98"/>
      <c r="I364" s="98"/>
      <c r="J364" s="98"/>
    </row>
    <row r="365" spans="2:10" ht="13.2">
      <c r="B365" s="98"/>
      <c r="C365" s="98"/>
      <c r="D365" s="98"/>
      <c r="E365" s="98"/>
      <c r="F365" s="98"/>
      <c r="G365" s="98"/>
      <c r="H365" s="98"/>
      <c r="I365" s="98"/>
      <c r="J365" s="98"/>
    </row>
    <row r="366" spans="2:10" ht="13.2">
      <c r="B366" s="98"/>
      <c r="C366" s="98"/>
      <c r="D366" s="98"/>
      <c r="E366" s="98"/>
      <c r="F366" s="98"/>
      <c r="G366" s="98"/>
      <c r="H366" s="98"/>
      <c r="I366" s="98"/>
      <c r="J366" s="98"/>
    </row>
    <row r="367" spans="2:10" ht="13.2">
      <c r="B367" s="98"/>
      <c r="C367" s="98"/>
      <c r="D367" s="98"/>
      <c r="E367" s="98"/>
      <c r="F367" s="98"/>
      <c r="G367" s="98"/>
      <c r="H367" s="98"/>
      <c r="I367" s="98"/>
      <c r="J367" s="98"/>
    </row>
    <row r="368" spans="2:10" ht="13.2">
      <c r="B368" s="98"/>
      <c r="C368" s="98"/>
      <c r="D368" s="98"/>
      <c r="E368" s="98"/>
      <c r="F368" s="98"/>
      <c r="G368" s="98"/>
      <c r="H368" s="98"/>
      <c r="I368" s="98"/>
      <c r="J368" s="98"/>
    </row>
    <row r="369" spans="2:10" ht="13.2">
      <c r="B369" s="98"/>
      <c r="C369" s="98"/>
      <c r="D369" s="98"/>
      <c r="E369" s="98"/>
      <c r="F369" s="98"/>
      <c r="G369" s="98"/>
      <c r="H369" s="98"/>
      <c r="I369" s="98"/>
      <c r="J369" s="98"/>
    </row>
    <row r="370" spans="2:10" ht="13.2">
      <c r="B370" s="98"/>
      <c r="C370" s="98"/>
      <c r="D370" s="98"/>
      <c r="E370" s="98"/>
      <c r="F370" s="98"/>
      <c r="G370" s="98"/>
      <c r="H370" s="98"/>
      <c r="I370" s="98"/>
      <c r="J370" s="98"/>
    </row>
    <row r="371" spans="2:10" ht="13.2">
      <c r="B371" s="98"/>
      <c r="C371" s="98"/>
      <c r="D371" s="98"/>
      <c r="E371" s="98"/>
      <c r="F371" s="98"/>
      <c r="G371" s="98"/>
      <c r="H371" s="98"/>
      <c r="I371" s="98"/>
      <c r="J371" s="98"/>
    </row>
    <row r="372" spans="2:10" ht="13.2">
      <c r="B372" s="98"/>
      <c r="C372" s="98"/>
      <c r="D372" s="98"/>
      <c r="E372" s="98"/>
      <c r="F372" s="98"/>
      <c r="G372" s="98"/>
      <c r="H372" s="98"/>
      <c r="I372" s="98"/>
      <c r="J372" s="98"/>
    </row>
    <row r="373" spans="2:10" ht="13.2">
      <c r="B373" s="98"/>
      <c r="C373" s="98"/>
      <c r="D373" s="98"/>
      <c r="E373" s="98"/>
      <c r="F373" s="98"/>
      <c r="G373" s="98"/>
      <c r="H373" s="98"/>
      <c r="I373" s="98"/>
      <c r="J373" s="98"/>
    </row>
    <row r="374" spans="2:10" ht="13.2">
      <c r="B374" s="98"/>
      <c r="C374" s="98"/>
      <c r="D374" s="98"/>
      <c r="E374" s="98"/>
      <c r="F374" s="98"/>
      <c r="G374" s="98"/>
      <c r="H374" s="98"/>
      <c r="I374" s="98"/>
      <c r="J374" s="98"/>
    </row>
    <row r="375" spans="2:10" ht="13.2">
      <c r="B375" s="98"/>
      <c r="C375" s="98"/>
      <c r="D375" s="98"/>
      <c r="E375" s="98"/>
      <c r="F375" s="98"/>
      <c r="G375" s="98"/>
      <c r="H375" s="98"/>
      <c r="I375" s="98"/>
      <c r="J375" s="98"/>
    </row>
    <row r="376" spans="2:10" ht="13.2">
      <c r="B376" s="98"/>
      <c r="C376" s="98"/>
      <c r="D376" s="98"/>
      <c r="E376" s="98"/>
      <c r="F376" s="98"/>
      <c r="G376" s="98"/>
      <c r="H376" s="98"/>
      <c r="I376" s="98"/>
      <c r="J376" s="98"/>
    </row>
    <row r="377" spans="2:10" ht="13.2">
      <c r="B377" s="98"/>
      <c r="C377" s="98"/>
      <c r="D377" s="98"/>
      <c r="E377" s="98"/>
      <c r="F377" s="98"/>
      <c r="G377" s="98"/>
      <c r="H377" s="98"/>
      <c r="I377" s="98"/>
      <c r="J377" s="98"/>
    </row>
    <row r="378" spans="2:10" ht="13.2">
      <c r="B378" s="98"/>
      <c r="C378" s="98"/>
      <c r="D378" s="98"/>
      <c r="E378" s="98"/>
      <c r="F378" s="98"/>
      <c r="G378" s="98"/>
      <c r="H378" s="98"/>
      <c r="I378" s="98"/>
      <c r="J378" s="98"/>
    </row>
    <row r="379" spans="2:10" ht="13.2">
      <c r="B379" s="98"/>
      <c r="C379" s="98"/>
      <c r="D379" s="98"/>
      <c r="E379" s="98"/>
      <c r="F379" s="98"/>
      <c r="G379" s="98"/>
      <c r="H379" s="98"/>
      <c r="I379" s="98"/>
      <c r="J379" s="98"/>
    </row>
    <row r="380" spans="2:10" ht="13.2">
      <c r="B380" s="98"/>
      <c r="C380" s="98"/>
      <c r="D380" s="98"/>
      <c r="E380" s="98"/>
      <c r="F380" s="98"/>
      <c r="G380" s="98"/>
      <c r="H380" s="98"/>
      <c r="I380" s="98"/>
      <c r="J380" s="98"/>
    </row>
    <row r="381" spans="2:10" ht="13.2">
      <c r="B381" s="98"/>
      <c r="C381" s="98"/>
      <c r="D381" s="98"/>
      <c r="E381" s="98"/>
      <c r="F381" s="98"/>
      <c r="G381" s="98"/>
      <c r="H381" s="98"/>
      <c r="I381" s="98"/>
      <c r="J381" s="98"/>
    </row>
    <row r="382" spans="2:10" ht="13.2">
      <c r="B382" s="98"/>
      <c r="C382" s="98"/>
      <c r="D382" s="98"/>
      <c r="E382" s="98"/>
      <c r="F382" s="98"/>
      <c r="G382" s="98"/>
      <c r="H382" s="98"/>
      <c r="I382" s="98"/>
      <c r="J382" s="98"/>
    </row>
    <row r="383" spans="2:10" ht="13.2">
      <c r="B383" s="98"/>
      <c r="C383" s="98"/>
      <c r="D383" s="98"/>
      <c r="E383" s="98"/>
      <c r="F383" s="98"/>
      <c r="G383" s="98"/>
      <c r="H383" s="98"/>
      <c r="I383" s="98"/>
      <c r="J383" s="98"/>
    </row>
    <row r="384" spans="2:10" ht="13.2">
      <c r="B384" s="98"/>
      <c r="C384" s="98"/>
      <c r="D384" s="98"/>
      <c r="E384" s="98"/>
      <c r="F384" s="98"/>
      <c r="G384" s="98"/>
      <c r="H384" s="98"/>
      <c r="I384" s="98"/>
      <c r="J384" s="98"/>
    </row>
    <row r="385" spans="2:10" ht="13.2">
      <c r="B385" s="98"/>
      <c r="C385" s="98"/>
      <c r="D385" s="98"/>
      <c r="E385" s="98"/>
      <c r="F385" s="98"/>
      <c r="G385" s="98"/>
      <c r="H385" s="98"/>
      <c r="I385" s="98"/>
      <c r="J385" s="98"/>
    </row>
    <row r="386" spans="2:10" ht="13.2">
      <c r="B386" s="98"/>
      <c r="C386" s="98"/>
      <c r="D386" s="98"/>
      <c r="E386" s="98"/>
      <c r="F386" s="98"/>
      <c r="G386" s="98"/>
      <c r="H386" s="98"/>
      <c r="I386" s="98"/>
      <c r="J386" s="98"/>
    </row>
    <row r="387" spans="2:10" ht="13.2">
      <c r="B387" s="98"/>
      <c r="C387" s="98"/>
      <c r="D387" s="98"/>
      <c r="E387" s="98"/>
      <c r="F387" s="98"/>
      <c r="G387" s="98"/>
      <c r="H387" s="98"/>
      <c r="I387" s="98"/>
      <c r="J387" s="98"/>
    </row>
    <row r="388" spans="2:10" ht="13.2">
      <c r="B388" s="98"/>
      <c r="C388" s="98"/>
      <c r="D388" s="98"/>
      <c r="E388" s="98"/>
      <c r="F388" s="98"/>
      <c r="G388" s="98"/>
      <c r="H388" s="98"/>
      <c r="I388" s="98"/>
      <c r="J388" s="98"/>
    </row>
    <row r="389" spans="2:10" ht="13.2">
      <c r="B389" s="98"/>
      <c r="C389" s="98"/>
      <c r="D389" s="98"/>
      <c r="E389" s="98"/>
      <c r="F389" s="98"/>
      <c r="G389" s="98"/>
      <c r="H389" s="98"/>
      <c r="I389" s="98"/>
      <c r="J389" s="98"/>
    </row>
    <row r="390" spans="2:10" ht="13.2">
      <c r="B390" s="98"/>
      <c r="C390" s="98"/>
      <c r="D390" s="98"/>
      <c r="E390" s="98"/>
      <c r="F390" s="98"/>
      <c r="G390" s="98"/>
      <c r="H390" s="98"/>
      <c r="I390" s="98"/>
      <c r="J390" s="98"/>
    </row>
    <row r="391" spans="2:10" ht="13.2">
      <c r="B391" s="98"/>
      <c r="C391" s="98"/>
      <c r="D391" s="98"/>
      <c r="E391" s="98"/>
      <c r="F391" s="98"/>
      <c r="G391" s="98"/>
      <c r="H391" s="98"/>
      <c r="I391" s="98"/>
      <c r="J391" s="98"/>
    </row>
    <row r="392" spans="2:10" ht="13.2">
      <c r="B392" s="98"/>
      <c r="C392" s="98"/>
      <c r="D392" s="98"/>
      <c r="E392" s="98"/>
      <c r="F392" s="98"/>
      <c r="G392" s="98"/>
      <c r="H392" s="98"/>
      <c r="I392" s="98"/>
      <c r="J392" s="98"/>
    </row>
    <row r="393" spans="2:10" ht="13.2">
      <c r="B393" s="98"/>
      <c r="C393" s="98"/>
      <c r="D393" s="98"/>
      <c r="E393" s="98"/>
      <c r="F393" s="98"/>
      <c r="G393" s="98"/>
      <c r="H393" s="98"/>
      <c r="I393" s="98"/>
      <c r="J393" s="98"/>
    </row>
    <row r="394" spans="2:10" ht="13.2">
      <c r="B394" s="98"/>
      <c r="C394" s="98"/>
      <c r="D394" s="98"/>
      <c r="E394" s="98"/>
      <c r="F394" s="98"/>
      <c r="G394" s="98"/>
      <c r="H394" s="98"/>
      <c r="I394" s="98"/>
      <c r="J394" s="98"/>
    </row>
    <row r="395" spans="2:10" ht="13.2">
      <c r="B395" s="98"/>
      <c r="C395" s="98"/>
      <c r="D395" s="98"/>
      <c r="E395" s="98"/>
      <c r="F395" s="98"/>
      <c r="G395" s="98"/>
      <c r="H395" s="98"/>
      <c r="I395" s="98"/>
      <c r="J395" s="98"/>
    </row>
    <row r="396" spans="2:10" ht="13.2">
      <c r="B396" s="98"/>
      <c r="C396" s="98"/>
      <c r="D396" s="98"/>
      <c r="E396" s="98"/>
      <c r="F396" s="98"/>
      <c r="G396" s="98"/>
      <c r="H396" s="98"/>
      <c r="I396" s="98"/>
      <c r="J396" s="98"/>
    </row>
    <row r="397" spans="2:10" ht="13.2">
      <c r="B397" s="98"/>
      <c r="C397" s="98"/>
      <c r="D397" s="98"/>
      <c r="E397" s="98"/>
      <c r="F397" s="98"/>
      <c r="G397" s="98"/>
      <c r="H397" s="98"/>
      <c r="I397" s="98"/>
      <c r="J397" s="98"/>
    </row>
    <row r="398" spans="2:10" ht="13.2">
      <c r="B398" s="98"/>
      <c r="C398" s="98"/>
      <c r="D398" s="98"/>
      <c r="E398" s="98"/>
      <c r="F398" s="98"/>
      <c r="G398" s="98"/>
      <c r="H398" s="98"/>
      <c r="I398" s="98"/>
      <c r="J398" s="98"/>
    </row>
    <row r="399" spans="2:10" ht="13.2">
      <c r="B399" s="98"/>
      <c r="C399" s="98"/>
      <c r="D399" s="98"/>
      <c r="E399" s="98"/>
      <c r="F399" s="98"/>
      <c r="G399" s="98"/>
      <c r="H399" s="98"/>
      <c r="I399" s="98"/>
      <c r="J399" s="98"/>
    </row>
    <row r="400" spans="2:10" ht="13.2">
      <c r="B400" s="98"/>
      <c r="C400" s="98"/>
      <c r="D400" s="98"/>
      <c r="E400" s="98"/>
      <c r="F400" s="98"/>
      <c r="G400" s="98"/>
      <c r="H400" s="98"/>
      <c r="I400" s="98"/>
      <c r="J400" s="98"/>
    </row>
    <row r="401" spans="2:10" ht="13.2">
      <c r="B401" s="98"/>
      <c r="C401" s="98"/>
      <c r="D401" s="98"/>
      <c r="E401" s="98"/>
      <c r="F401" s="98"/>
      <c r="G401" s="98"/>
      <c r="H401" s="98"/>
      <c r="I401" s="98"/>
      <c r="J401" s="98"/>
    </row>
    <row r="402" spans="2:10" ht="13.2">
      <c r="B402" s="98"/>
      <c r="C402" s="98"/>
      <c r="D402" s="98"/>
      <c r="E402" s="98"/>
      <c r="F402" s="98"/>
      <c r="G402" s="98"/>
      <c r="H402" s="98"/>
      <c r="I402" s="98"/>
      <c r="J402" s="98"/>
    </row>
    <row r="403" spans="2:10" ht="13.2">
      <c r="B403" s="98"/>
      <c r="C403" s="98"/>
      <c r="D403" s="98"/>
      <c r="E403" s="98"/>
      <c r="F403" s="98"/>
      <c r="G403" s="98"/>
      <c r="H403" s="98"/>
      <c r="I403" s="98"/>
      <c r="J403" s="98"/>
    </row>
    <row r="404" spans="2:10" ht="13.2">
      <c r="B404" s="98"/>
      <c r="C404" s="98"/>
      <c r="D404" s="98"/>
      <c r="E404" s="98"/>
      <c r="F404" s="98"/>
      <c r="G404" s="98"/>
      <c r="H404" s="98"/>
      <c r="I404" s="98"/>
      <c r="J404" s="98"/>
    </row>
    <row r="405" spans="2:10" ht="13.2">
      <c r="B405" s="98"/>
      <c r="C405" s="98"/>
      <c r="D405" s="98"/>
      <c r="E405" s="98"/>
      <c r="F405" s="98"/>
      <c r="G405" s="98"/>
      <c r="H405" s="98"/>
      <c r="I405" s="98"/>
      <c r="J405" s="98"/>
    </row>
    <row r="406" spans="2:10" ht="13.2">
      <c r="B406" s="98"/>
      <c r="C406" s="98"/>
      <c r="D406" s="98"/>
      <c r="E406" s="98"/>
      <c r="F406" s="98"/>
      <c r="G406" s="98"/>
      <c r="H406" s="98"/>
      <c r="I406" s="98"/>
      <c r="J406" s="98"/>
    </row>
    <row r="407" spans="2:10" ht="13.2">
      <c r="B407" s="98"/>
      <c r="C407" s="98"/>
      <c r="D407" s="98"/>
      <c r="E407" s="98"/>
      <c r="F407" s="98"/>
      <c r="G407" s="98"/>
      <c r="H407" s="98"/>
      <c r="I407" s="98"/>
      <c r="J407" s="98"/>
    </row>
    <row r="408" spans="2:10" ht="13.2">
      <c r="B408" s="98"/>
      <c r="C408" s="98"/>
      <c r="D408" s="98"/>
      <c r="E408" s="98"/>
      <c r="F408" s="98"/>
      <c r="G408" s="98"/>
      <c r="H408" s="98"/>
      <c r="I408" s="98"/>
      <c r="J408" s="98"/>
    </row>
    <row r="409" spans="2:10" ht="13.2">
      <c r="B409" s="98"/>
      <c r="C409" s="98"/>
      <c r="D409" s="98"/>
      <c r="E409" s="98"/>
      <c r="F409" s="98"/>
      <c r="G409" s="98"/>
      <c r="H409" s="98"/>
      <c r="I409" s="98"/>
      <c r="J409" s="98"/>
    </row>
    <row r="410" spans="2:10" ht="13.2">
      <c r="B410" s="98"/>
      <c r="C410" s="98"/>
      <c r="D410" s="98"/>
      <c r="E410" s="98"/>
      <c r="F410" s="98"/>
      <c r="G410" s="98"/>
      <c r="H410" s="98"/>
      <c r="I410" s="98"/>
      <c r="J410" s="98"/>
    </row>
    <row r="411" spans="2:10" ht="13.2">
      <c r="B411" s="98"/>
      <c r="C411" s="98"/>
      <c r="D411" s="98"/>
      <c r="E411" s="98"/>
      <c r="F411" s="98"/>
      <c r="G411" s="98"/>
      <c r="H411" s="98"/>
      <c r="I411" s="98"/>
      <c r="J411" s="98"/>
    </row>
    <row r="412" spans="2:10" ht="13.2">
      <c r="B412" s="98"/>
      <c r="C412" s="98"/>
      <c r="D412" s="98"/>
      <c r="E412" s="98"/>
      <c r="F412" s="98"/>
      <c r="G412" s="98"/>
      <c r="H412" s="98"/>
      <c r="I412" s="98"/>
      <c r="J412" s="98"/>
    </row>
    <row r="413" spans="2:10" ht="13.2">
      <c r="B413" s="98"/>
      <c r="C413" s="98"/>
      <c r="D413" s="98"/>
      <c r="E413" s="98"/>
      <c r="F413" s="98"/>
      <c r="G413" s="98"/>
      <c r="H413" s="98"/>
      <c r="I413" s="98"/>
      <c r="J413" s="98"/>
    </row>
    <row r="414" spans="2:10" ht="13.2">
      <c r="B414" s="98"/>
      <c r="C414" s="98"/>
      <c r="D414" s="98"/>
      <c r="E414" s="98"/>
      <c r="F414" s="98"/>
      <c r="G414" s="98"/>
      <c r="H414" s="98"/>
      <c r="I414" s="98"/>
      <c r="J414" s="98"/>
    </row>
    <row r="415" spans="2:10" ht="13.2">
      <c r="B415" s="98"/>
      <c r="C415" s="98"/>
      <c r="D415" s="98"/>
      <c r="E415" s="98"/>
      <c r="F415" s="98"/>
      <c r="G415" s="98"/>
      <c r="H415" s="98"/>
      <c r="I415" s="98"/>
      <c r="J415" s="98"/>
    </row>
    <row r="416" spans="2:10" ht="13.2">
      <c r="B416" s="98"/>
      <c r="C416" s="98"/>
      <c r="D416" s="98"/>
      <c r="E416" s="98"/>
      <c r="F416" s="98"/>
      <c r="G416" s="98"/>
      <c r="H416" s="98"/>
      <c r="I416" s="98"/>
      <c r="J416" s="98"/>
    </row>
    <row r="417" spans="2:10" ht="13.2">
      <c r="B417" s="98"/>
      <c r="C417" s="98"/>
      <c r="D417" s="98"/>
      <c r="E417" s="98"/>
      <c r="F417" s="98"/>
      <c r="G417" s="98"/>
      <c r="H417" s="98"/>
      <c r="I417" s="98"/>
      <c r="J417" s="98"/>
    </row>
    <row r="418" spans="2:10" ht="13.2">
      <c r="B418" s="98"/>
      <c r="C418" s="98"/>
      <c r="D418" s="98"/>
      <c r="E418" s="98"/>
      <c r="F418" s="98"/>
      <c r="G418" s="98"/>
      <c r="H418" s="98"/>
      <c r="I418" s="98"/>
      <c r="J418" s="98"/>
    </row>
    <row r="419" spans="2:10" ht="13.2">
      <c r="B419" s="98"/>
      <c r="C419" s="98"/>
      <c r="D419" s="98"/>
      <c r="E419" s="98"/>
      <c r="F419" s="98"/>
      <c r="G419" s="98"/>
      <c r="H419" s="98"/>
      <c r="I419" s="98"/>
      <c r="J419" s="98"/>
    </row>
    <row r="420" spans="2:10" ht="13.2">
      <c r="B420" s="98"/>
      <c r="C420" s="98"/>
      <c r="D420" s="98"/>
      <c r="E420" s="98"/>
      <c r="F420" s="98"/>
      <c r="G420" s="98"/>
      <c r="H420" s="98"/>
      <c r="I420" s="98"/>
      <c r="J420" s="98"/>
    </row>
    <row r="421" spans="2:10" ht="13.2">
      <c r="B421" s="98"/>
      <c r="C421" s="98"/>
      <c r="D421" s="98"/>
      <c r="E421" s="98"/>
      <c r="F421" s="98"/>
      <c r="G421" s="98"/>
      <c r="H421" s="98"/>
      <c r="I421" s="98"/>
      <c r="J421" s="98"/>
    </row>
    <row r="422" spans="2:10" ht="13.2">
      <c r="B422" s="98"/>
      <c r="C422" s="98"/>
      <c r="D422" s="98"/>
      <c r="E422" s="98"/>
      <c r="F422" s="98"/>
      <c r="G422" s="98"/>
      <c r="H422" s="98"/>
      <c r="I422" s="98"/>
      <c r="J422" s="98"/>
    </row>
    <row r="423" spans="2:10" ht="13.2">
      <c r="B423" s="98"/>
      <c r="C423" s="98"/>
      <c r="D423" s="98"/>
      <c r="E423" s="98"/>
      <c r="F423" s="98"/>
      <c r="G423" s="98"/>
      <c r="H423" s="98"/>
      <c r="I423" s="98"/>
      <c r="J423" s="98"/>
    </row>
    <row r="424" spans="2:10" ht="13.2">
      <c r="B424" s="98"/>
      <c r="C424" s="98"/>
      <c r="D424" s="98"/>
      <c r="E424" s="98"/>
      <c r="F424" s="98"/>
      <c r="G424" s="98"/>
      <c r="H424" s="98"/>
      <c r="I424" s="98"/>
      <c r="J424" s="98"/>
    </row>
    <row r="425" spans="2:10" ht="13.2">
      <c r="B425" s="98"/>
      <c r="C425" s="98"/>
      <c r="D425" s="98"/>
      <c r="E425" s="98"/>
      <c r="F425" s="98"/>
      <c r="G425" s="98"/>
      <c r="H425" s="98"/>
      <c r="I425" s="98"/>
      <c r="J425" s="98"/>
    </row>
    <row r="426" spans="2:10" ht="13.2">
      <c r="B426" s="98"/>
      <c r="C426" s="98"/>
      <c r="D426" s="98"/>
      <c r="E426" s="98"/>
      <c r="F426" s="98"/>
      <c r="G426" s="98"/>
      <c r="H426" s="98"/>
      <c r="I426" s="98"/>
      <c r="J426" s="98"/>
    </row>
    <row r="427" spans="2:10" ht="13.2">
      <c r="B427" s="98"/>
      <c r="C427" s="98"/>
      <c r="D427" s="98"/>
      <c r="E427" s="98"/>
      <c r="F427" s="98"/>
      <c r="G427" s="98"/>
      <c r="H427" s="98"/>
      <c r="I427" s="98"/>
      <c r="J427" s="98"/>
    </row>
    <row r="428" spans="2:10" ht="13.2">
      <c r="B428" s="98"/>
      <c r="C428" s="98"/>
      <c r="D428" s="98"/>
      <c r="E428" s="98"/>
      <c r="F428" s="98"/>
      <c r="G428" s="98"/>
      <c r="H428" s="98"/>
      <c r="I428" s="98"/>
      <c r="J428" s="98"/>
    </row>
    <row r="429" spans="2:10" ht="13.2">
      <c r="B429" s="98"/>
      <c r="C429" s="98"/>
      <c r="D429" s="98"/>
      <c r="E429" s="98"/>
      <c r="F429" s="98"/>
      <c r="G429" s="98"/>
      <c r="H429" s="98"/>
      <c r="I429" s="98"/>
      <c r="J429" s="98"/>
    </row>
    <row r="430" spans="2:10" ht="13.2">
      <c r="B430" s="98"/>
      <c r="C430" s="98"/>
      <c r="D430" s="98"/>
      <c r="E430" s="98"/>
      <c r="F430" s="98"/>
      <c r="G430" s="98"/>
      <c r="H430" s="98"/>
      <c r="I430" s="98"/>
      <c r="J430" s="98"/>
    </row>
    <row r="431" spans="2:10" ht="13.2">
      <c r="B431" s="98"/>
      <c r="C431" s="98"/>
      <c r="D431" s="98"/>
      <c r="E431" s="98"/>
      <c r="F431" s="98"/>
      <c r="G431" s="98"/>
      <c r="H431" s="98"/>
      <c r="I431" s="98"/>
      <c r="J431" s="98"/>
    </row>
    <row r="432" spans="2:10" ht="13.2">
      <c r="B432" s="98"/>
      <c r="C432" s="98"/>
      <c r="D432" s="98"/>
      <c r="E432" s="98"/>
      <c r="F432" s="98"/>
      <c r="G432" s="98"/>
      <c r="H432" s="98"/>
      <c r="I432" s="98"/>
      <c r="J432" s="98"/>
    </row>
    <row r="433" spans="2:10" ht="13.2">
      <c r="B433" s="98"/>
      <c r="C433" s="98"/>
      <c r="D433" s="98"/>
      <c r="E433" s="98"/>
      <c r="F433" s="98"/>
      <c r="G433" s="98"/>
      <c r="H433" s="98"/>
      <c r="I433" s="98"/>
      <c r="J433" s="98"/>
    </row>
    <row r="434" spans="2:10" ht="13.2">
      <c r="B434" s="98"/>
      <c r="C434" s="98"/>
      <c r="D434" s="98"/>
      <c r="E434" s="98"/>
      <c r="F434" s="98"/>
      <c r="G434" s="98"/>
      <c r="H434" s="98"/>
      <c r="I434" s="98"/>
      <c r="J434" s="98"/>
    </row>
    <row r="435" spans="2:10" ht="13.2">
      <c r="B435" s="98"/>
      <c r="C435" s="98"/>
      <c r="D435" s="98"/>
      <c r="E435" s="98"/>
      <c r="F435" s="98"/>
      <c r="G435" s="98"/>
      <c r="H435" s="98"/>
      <c r="I435" s="98"/>
      <c r="J435" s="98"/>
    </row>
    <row r="436" spans="2:10" ht="13.2">
      <c r="B436" s="98"/>
      <c r="C436" s="98"/>
      <c r="D436" s="98"/>
      <c r="E436" s="98"/>
      <c r="F436" s="98"/>
      <c r="G436" s="98"/>
      <c r="H436" s="98"/>
      <c r="I436" s="98"/>
      <c r="J436" s="98"/>
    </row>
    <row r="437" spans="2:10" ht="13.2">
      <c r="B437" s="98"/>
      <c r="C437" s="98"/>
      <c r="D437" s="98"/>
      <c r="E437" s="98"/>
      <c r="F437" s="98"/>
      <c r="G437" s="98"/>
      <c r="H437" s="98"/>
      <c r="I437" s="98"/>
      <c r="J437" s="98"/>
    </row>
    <row r="438" spans="2:10" ht="13.2">
      <c r="B438" s="98"/>
      <c r="C438" s="98"/>
      <c r="D438" s="98"/>
      <c r="E438" s="98"/>
      <c r="F438" s="98"/>
      <c r="G438" s="98"/>
      <c r="H438" s="98"/>
      <c r="I438" s="98"/>
      <c r="J438" s="98"/>
    </row>
    <row r="439" spans="2:10" ht="13.2">
      <c r="B439" s="98"/>
      <c r="C439" s="98"/>
      <c r="D439" s="98"/>
      <c r="E439" s="98"/>
      <c r="F439" s="98"/>
      <c r="G439" s="98"/>
      <c r="H439" s="98"/>
      <c r="I439" s="98"/>
      <c r="J439" s="98"/>
    </row>
    <row r="440" spans="2:10" ht="13.2">
      <c r="B440" s="98"/>
      <c r="C440" s="98"/>
      <c r="D440" s="98"/>
      <c r="E440" s="98"/>
      <c r="F440" s="98"/>
      <c r="G440" s="98"/>
      <c r="H440" s="98"/>
      <c r="I440" s="98"/>
      <c r="J440" s="98"/>
    </row>
    <row r="441" spans="2:10" ht="13.2">
      <c r="B441" s="98"/>
      <c r="C441" s="98"/>
      <c r="D441" s="98"/>
      <c r="E441" s="98"/>
      <c r="F441" s="98"/>
      <c r="G441" s="98"/>
      <c r="H441" s="98"/>
      <c r="I441" s="98"/>
      <c r="J441" s="98"/>
    </row>
    <row r="442" spans="2:10" ht="13.2">
      <c r="B442" s="98"/>
      <c r="C442" s="98"/>
      <c r="D442" s="98"/>
      <c r="E442" s="98"/>
      <c r="F442" s="98"/>
      <c r="G442" s="98"/>
      <c r="H442" s="98"/>
      <c r="I442" s="98"/>
      <c r="J442" s="98"/>
    </row>
    <row r="443" spans="2:10" ht="13.2">
      <c r="B443" s="98"/>
      <c r="C443" s="98"/>
      <c r="D443" s="98"/>
      <c r="E443" s="98"/>
      <c r="F443" s="98"/>
      <c r="G443" s="98"/>
      <c r="H443" s="98"/>
      <c r="I443" s="98"/>
      <c r="J443" s="98"/>
    </row>
    <row r="444" spans="2:10" ht="13.2">
      <c r="B444" s="98"/>
      <c r="C444" s="98"/>
      <c r="D444" s="98"/>
      <c r="E444" s="98"/>
      <c r="F444" s="98"/>
      <c r="G444" s="98"/>
      <c r="H444" s="98"/>
      <c r="I444" s="98"/>
      <c r="J444" s="98"/>
    </row>
    <row r="445" spans="2:10" ht="13.2">
      <c r="B445" s="98"/>
      <c r="C445" s="98"/>
      <c r="D445" s="98"/>
      <c r="E445" s="98"/>
      <c r="F445" s="98"/>
      <c r="G445" s="98"/>
      <c r="H445" s="98"/>
      <c r="I445" s="98"/>
      <c r="J445" s="98"/>
    </row>
    <row r="446" spans="2:10" ht="13.2">
      <c r="B446" s="98"/>
      <c r="C446" s="98"/>
      <c r="D446" s="98"/>
      <c r="E446" s="98"/>
      <c r="F446" s="98"/>
      <c r="G446" s="98"/>
      <c r="H446" s="98"/>
      <c r="I446" s="98"/>
      <c r="J446" s="98"/>
    </row>
    <row r="447" spans="2:10" ht="13.2">
      <c r="B447" s="98"/>
      <c r="C447" s="98"/>
      <c r="D447" s="98"/>
      <c r="E447" s="98"/>
      <c r="F447" s="98"/>
      <c r="G447" s="98"/>
      <c r="H447" s="98"/>
      <c r="I447" s="98"/>
      <c r="J447" s="98"/>
    </row>
    <row r="448" spans="2:10" ht="13.2">
      <c r="B448" s="98"/>
      <c r="C448" s="98"/>
      <c r="D448" s="98"/>
      <c r="E448" s="98"/>
      <c r="F448" s="98"/>
      <c r="G448" s="98"/>
      <c r="H448" s="98"/>
      <c r="I448" s="98"/>
      <c r="J448" s="98"/>
    </row>
    <row r="449" spans="2:10" ht="13.2">
      <c r="B449" s="98"/>
      <c r="C449" s="98"/>
      <c r="D449" s="98"/>
      <c r="E449" s="98"/>
      <c r="F449" s="98"/>
      <c r="G449" s="98"/>
      <c r="H449" s="98"/>
      <c r="I449" s="98"/>
      <c r="J449" s="98"/>
    </row>
    <row r="450" spans="2:10" ht="13.2">
      <c r="B450" s="98"/>
      <c r="C450" s="98"/>
      <c r="D450" s="98"/>
      <c r="E450" s="98"/>
      <c r="F450" s="98"/>
      <c r="G450" s="98"/>
      <c r="H450" s="98"/>
      <c r="I450" s="98"/>
      <c r="J450" s="98"/>
    </row>
    <row r="451" spans="2:10" ht="13.2">
      <c r="B451" s="98"/>
      <c r="C451" s="98"/>
      <c r="D451" s="98"/>
      <c r="E451" s="98"/>
      <c r="F451" s="98"/>
      <c r="G451" s="98"/>
      <c r="H451" s="98"/>
      <c r="I451" s="98"/>
      <c r="J451" s="98"/>
    </row>
    <row r="452" spans="2:10" ht="13.2">
      <c r="B452" s="98"/>
      <c r="C452" s="98"/>
      <c r="D452" s="98"/>
      <c r="E452" s="98"/>
      <c r="F452" s="98"/>
      <c r="G452" s="98"/>
      <c r="H452" s="98"/>
      <c r="I452" s="98"/>
      <c r="J452" s="98"/>
    </row>
    <row r="453" spans="2:10" ht="13.2">
      <c r="B453" s="98"/>
      <c r="C453" s="98"/>
      <c r="D453" s="98"/>
      <c r="E453" s="98"/>
      <c r="F453" s="98"/>
      <c r="G453" s="98"/>
      <c r="H453" s="98"/>
      <c r="I453" s="98"/>
      <c r="J453" s="98"/>
    </row>
    <row r="454" spans="2:10" ht="13.2">
      <c r="B454" s="98"/>
      <c r="C454" s="98"/>
      <c r="D454" s="98"/>
      <c r="E454" s="98"/>
      <c r="F454" s="98"/>
      <c r="G454" s="98"/>
      <c r="H454" s="98"/>
      <c r="I454" s="98"/>
      <c r="J454" s="98"/>
    </row>
    <row r="455" spans="2:10" ht="13.2">
      <c r="B455" s="98"/>
      <c r="C455" s="98"/>
      <c r="D455" s="98"/>
      <c r="E455" s="98"/>
      <c r="F455" s="98"/>
      <c r="G455" s="98"/>
      <c r="H455" s="98"/>
      <c r="I455" s="98"/>
      <c r="J455" s="98"/>
    </row>
    <row r="456" spans="2:10" ht="13.2">
      <c r="B456" s="98"/>
      <c r="C456" s="98"/>
      <c r="D456" s="98"/>
      <c r="E456" s="98"/>
      <c r="F456" s="98"/>
      <c r="G456" s="98"/>
      <c r="H456" s="98"/>
      <c r="I456" s="98"/>
      <c r="J456" s="98"/>
    </row>
    <row r="457" spans="2:10" ht="13.2">
      <c r="B457" s="98"/>
      <c r="C457" s="98"/>
      <c r="D457" s="98"/>
      <c r="E457" s="98"/>
      <c r="F457" s="98"/>
      <c r="G457" s="98"/>
      <c r="H457" s="98"/>
      <c r="I457" s="98"/>
      <c r="J457" s="98"/>
    </row>
    <row r="458" spans="2:10" ht="13.2">
      <c r="B458" s="98"/>
      <c r="C458" s="98"/>
      <c r="D458" s="98"/>
      <c r="E458" s="98"/>
      <c r="F458" s="98"/>
      <c r="G458" s="98"/>
      <c r="H458" s="98"/>
      <c r="I458" s="98"/>
      <c r="J458" s="98"/>
    </row>
    <row r="459" spans="2:10" ht="13.2">
      <c r="B459" s="98"/>
      <c r="C459" s="98"/>
      <c r="D459" s="98"/>
      <c r="E459" s="98"/>
      <c r="F459" s="98"/>
      <c r="G459" s="98"/>
      <c r="H459" s="98"/>
      <c r="I459" s="98"/>
      <c r="J459" s="98"/>
    </row>
    <row r="460" spans="2:10" ht="13.2">
      <c r="B460" s="98"/>
      <c r="C460" s="98"/>
      <c r="D460" s="98"/>
      <c r="E460" s="98"/>
      <c r="F460" s="98"/>
      <c r="G460" s="98"/>
      <c r="H460" s="98"/>
      <c r="I460" s="98"/>
      <c r="J460" s="98"/>
    </row>
    <row r="461" spans="2:10" ht="13.2">
      <c r="B461" s="98"/>
      <c r="C461" s="98"/>
      <c r="D461" s="98"/>
      <c r="E461" s="98"/>
      <c r="F461" s="98"/>
      <c r="G461" s="98"/>
      <c r="H461" s="98"/>
      <c r="I461" s="98"/>
      <c r="J461" s="98"/>
    </row>
    <row r="462" spans="2:10" ht="13.2">
      <c r="B462" s="98"/>
      <c r="C462" s="98"/>
      <c r="D462" s="98"/>
      <c r="E462" s="98"/>
      <c r="F462" s="98"/>
      <c r="G462" s="98"/>
      <c r="H462" s="98"/>
      <c r="I462" s="98"/>
      <c r="J462" s="98"/>
    </row>
    <row r="463" spans="2:10" ht="13.2">
      <c r="B463" s="98"/>
      <c r="C463" s="98"/>
      <c r="D463" s="98"/>
      <c r="E463" s="98"/>
      <c r="F463" s="98"/>
      <c r="G463" s="98"/>
      <c r="H463" s="98"/>
      <c r="I463" s="98"/>
      <c r="J463" s="98"/>
    </row>
    <row r="464" spans="2:10" ht="13.2">
      <c r="B464" s="98"/>
      <c r="C464" s="98"/>
      <c r="D464" s="98"/>
      <c r="E464" s="98"/>
      <c r="F464" s="98"/>
      <c r="G464" s="98"/>
      <c r="H464" s="98"/>
      <c r="I464" s="98"/>
      <c r="J464" s="98"/>
    </row>
    <row r="465" spans="2:10" ht="13.2">
      <c r="B465" s="98"/>
      <c r="C465" s="98"/>
      <c r="D465" s="98"/>
      <c r="E465" s="98"/>
      <c r="F465" s="98"/>
      <c r="G465" s="98"/>
      <c r="H465" s="98"/>
      <c r="I465" s="98"/>
      <c r="J465" s="98"/>
    </row>
    <row r="466" spans="2:10" ht="13.2">
      <c r="B466" s="98"/>
      <c r="C466" s="98"/>
      <c r="D466" s="98"/>
      <c r="E466" s="98"/>
      <c r="F466" s="98"/>
      <c r="G466" s="98"/>
      <c r="H466" s="98"/>
      <c r="I466" s="98"/>
      <c r="J466" s="98"/>
    </row>
    <row r="467" spans="2:10" ht="13.2">
      <c r="B467" s="98"/>
      <c r="C467" s="98"/>
      <c r="D467" s="98"/>
      <c r="E467" s="98"/>
      <c r="F467" s="98"/>
      <c r="G467" s="98"/>
      <c r="H467" s="98"/>
      <c r="I467" s="98"/>
      <c r="J467" s="98"/>
    </row>
    <row r="468" spans="2:10" ht="13.2">
      <c r="B468" s="98"/>
      <c r="C468" s="98"/>
      <c r="D468" s="98"/>
      <c r="E468" s="98"/>
      <c r="F468" s="98"/>
      <c r="G468" s="98"/>
      <c r="H468" s="98"/>
      <c r="I468" s="98"/>
      <c r="J468" s="98"/>
    </row>
    <row r="469" spans="2:10" ht="13.2">
      <c r="B469" s="98"/>
      <c r="C469" s="98"/>
      <c r="D469" s="98"/>
      <c r="E469" s="98"/>
      <c r="F469" s="98"/>
      <c r="G469" s="98"/>
      <c r="H469" s="98"/>
      <c r="I469" s="98"/>
      <c r="J469" s="98"/>
    </row>
    <row r="470" spans="2:10" ht="13.2">
      <c r="B470" s="98"/>
      <c r="C470" s="98"/>
      <c r="D470" s="98"/>
      <c r="E470" s="98"/>
      <c r="F470" s="98"/>
      <c r="G470" s="98"/>
      <c r="H470" s="98"/>
      <c r="I470" s="98"/>
      <c r="J470" s="98"/>
    </row>
    <row r="471" spans="2:10" ht="13.2">
      <c r="B471" s="98"/>
      <c r="C471" s="98"/>
      <c r="D471" s="98"/>
      <c r="E471" s="98"/>
      <c r="F471" s="98"/>
      <c r="G471" s="98"/>
      <c r="H471" s="98"/>
      <c r="I471" s="98"/>
      <c r="J471" s="98"/>
    </row>
    <row r="472" spans="2:10" ht="13.2">
      <c r="B472" s="98"/>
      <c r="C472" s="98"/>
      <c r="D472" s="98"/>
      <c r="E472" s="98"/>
      <c r="F472" s="98"/>
      <c r="G472" s="98"/>
      <c r="H472" s="98"/>
      <c r="I472" s="98"/>
      <c r="J472" s="98"/>
    </row>
    <row r="473" spans="2:10" ht="13.2">
      <c r="B473" s="98"/>
      <c r="C473" s="98"/>
      <c r="D473" s="98"/>
      <c r="E473" s="98"/>
      <c r="F473" s="98"/>
      <c r="G473" s="98"/>
      <c r="H473" s="98"/>
      <c r="I473" s="98"/>
      <c r="J473" s="98"/>
    </row>
    <row r="474" spans="2:10" ht="13.2">
      <c r="B474" s="98"/>
      <c r="C474" s="98"/>
      <c r="D474" s="98"/>
      <c r="E474" s="98"/>
      <c r="F474" s="98"/>
      <c r="G474" s="98"/>
      <c r="H474" s="98"/>
      <c r="I474" s="98"/>
      <c r="J474" s="98"/>
    </row>
    <row r="475" spans="2:10" ht="13.2">
      <c r="B475" s="98"/>
      <c r="C475" s="98"/>
      <c r="D475" s="98"/>
      <c r="E475" s="98"/>
      <c r="F475" s="98"/>
      <c r="G475" s="98"/>
      <c r="H475" s="98"/>
      <c r="I475" s="98"/>
      <c r="J475" s="98"/>
    </row>
    <row r="476" spans="2:10" ht="13.2">
      <c r="B476" s="98"/>
      <c r="C476" s="98"/>
      <c r="D476" s="98"/>
      <c r="E476" s="98"/>
      <c r="F476" s="98"/>
      <c r="G476" s="98"/>
      <c r="H476" s="98"/>
      <c r="I476" s="98"/>
      <c r="J476" s="98"/>
    </row>
    <row r="477" spans="2:10" ht="13.2">
      <c r="B477" s="98"/>
      <c r="C477" s="98"/>
      <c r="D477" s="98"/>
      <c r="E477" s="98"/>
      <c r="F477" s="98"/>
      <c r="G477" s="98"/>
      <c r="H477" s="98"/>
      <c r="I477" s="98"/>
      <c r="J477" s="98"/>
    </row>
    <row r="478" spans="2:10" ht="13.2">
      <c r="B478" s="98"/>
      <c r="C478" s="98"/>
      <c r="D478" s="98"/>
      <c r="E478" s="98"/>
      <c r="F478" s="98"/>
      <c r="G478" s="98"/>
      <c r="H478" s="98"/>
      <c r="I478" s="98"/>
      <c r="J478" s="98"/>
    </row>
    <row r="479" spans="2:10" ht="13.2">
      <c r="B479" s="98"/>
      <c r="C479" s="98"/>
      <c r="D479" s="98"/>
      <c r="E479" s="98"/>
      <c r="F479" s="98"/>
      <c r="G479" s="98"/>
      <c r="H479" s="98"/>
      <c r="I479" s="98"/>
      <c r="J479" s="98"/>
    </row>
    <row r="480" spans="2:10" ht="13.2">
      <c r="B480" s="98"/>
      <c r="C480" s="98"/>
      <c r="D480" s="98"/>
      <c r="E480" s="98"/>
      <c r="F480" s="98"/>
      <c r="G480" s="98"/>
      <c r="H480" s="98"/>
      <c r="I480" s="98"/>
      <c r="J480" s="98"/>
    </row>
    <row r="481" spans="2:10" ht="13.2">
      <c r="B481" s="98"/>
      <c r="C481" s="98"/>
      <c r="D481" s="98"/>
      <c r="E481" s="98"/>
      <c r="F481" s="98"/>
      <c r="G481" s="98"/>
      <c r="H481" s="98"/>
      <c r="I481" s="98"/>
      <c r="J481" s="98"/>
    </row>
    <row r="482" spans="2:10" ht="13.2">
      <c r="B482" s="98"/>
      <c r="C482" s="98"/>
      <c r="D482" s="98"/>
      <c r="E482" s="98"/>
      <c r="F482" s="98"/>
      <c r="G482" s="98"/>
      <c r="H482" s="98"/>
      <c r="I482" s="98"/>
      <c r="J482" s="98"/>
    </row>
    <row r="483" spans="2:10" ht="13.2">
      <c r="B483" s="98"/>
      <c r="C483" s="98"/>
      <c r="D483" s="98"/>
      <c r="E483" s="98"/>
      <c r="F483" s="98"/>
      <c r="G483" s="98"/>
      <c r="H483" s="98"/>
      <c r="I483" s="98"/>
      <c r="J483" s="98"/>
    </row>
    <row r="484" spans="2:10" ht="13.2">
      <c r="B484" s="98"/>
      <c r="C484" s="98"/>
      <c r="D484" s="98"/>
      <c r="E484" s="98"/>
      <c r="F484" s="98"/>
      <c r="G484" s="98"/>
      <c r="H484" s="98"/>
      <c r="I484" s="98"/>
      <c r="J484" s="98"/>
    </row>
    <row r="485" spans="2:10" ht="13.2">
      <c r="B485" s="98"/>
      <c r="C485" s="98"/>
      <c r="D485" s="98"/>
      <c r="E485" s="98"/>
      <c r="F485" s="98"/>
      <c r="G485" s="98"/>
      <c r="H485" s="98"/>
      <c r="I485" s="98"/>
      <c r="J485" s="98"/>
    </row>
    <row r="486" spans="2:10" ht="13.2">
      <c r="B486" s="98"/>
      <c r="C486" s="98"/>
      <c r="D486" s="98"/>
      <c r="E486" s="98"/>
      <c r="F486" s="98"/>
      <c r="G486" s="98"/>
      <c r="H486" s="98"/>
      <c r="I486" s="98"/>
      <c r="J486" s="98"/>
    </row>
    <row r="487" spans="2:10" ht="13.2">
      <c r="B487" s="98"/>
      <c r="C487" s="98"/>
      <c r="D487" s="98"/>
      <c r="E487" s="98"/>
      <c r="F487" s="98"/>
      <c r="G487" s="98"/>
      <c r="H487" s="98"/>
      <c r="I487" s="98"/>
      <c r="J487" s="98"/>
    </row>
    <row r="488" spans="2:10" ht="13.2">
      <c r="B488" s="98"/>
      <c r="C488" s="98"/>
      <c r="D488" s="98"/>
      <c r="E488" s="98"/>
      <c r="F488" s="98"/>
      <c r="G488" s="98"/>
      <c r="H488" s="98"/>
      <c r="I488" s="98"/>
      <c r="J488" s="98"/>
    </row>
    <row r="489" spans="2:10" ht="13.2">
      <c r="B489" s="98"/>
      <c r="C489" s="98"/>
      <c r="D489" s="98"/>
      <c r="E489" s="98"/>
      <c r="F489" s="98"/>
      <c r="G489" s="98"/>
      <c r="H489" s="98"/>
      <c r="I489" s="98"/>
      <c r="J489" s="98"/>
    </row>
    <row r="490" spans="2:10" ht="13.2">
      <c r="B490" s="98"/>
      <c r="C490" s="98"/>
      <c r="D490" s="98"/>
      <c r="E490" s="98"/>
      <c r="F490" s="98"/>
      <c r="G490" s="98"/>
      <c r="H490" s="98"/>
      <c r="I490" s="98"/>
      <c r="J490" s="98"/>
    </row>
    <row r="491" spans="2:10" ht="13.2">
      <c r="B491" s="98"/>
      <c r="C491" s="98"/>
      <c r="D491" s="98"/>
      <c r="E491" s="98"/>
      <c r="F491" s="98"/>
      <c r="G491" s="98"/>
      <c r="H491" s="98"/>
      <c r="I491" s="98"/>
      <c r="J491" s="98"/>
    </row>
    <row r="492" spans="2:10" ht="13.2">
      <c r="B492" s="98"/>
      <c r="C492" s="98"/>
      <c r="D492" s="98"/>
      <c r="E492" s="98"/>
      <c r="F492" s="98"/>
      <c r="G492" s="98"/>
      <c r="H492" s="98"/>
      <c r="I492" s="98"/>
      <c r="J492" s="98"/>
    </row>
    <row r="493" spans="2:10" ht="13.2">
      <c r="B493" s="98"/>
      <c r="C493" s="98"/>
      <c r="D493" s="98"/>
      <c r="E493" s="98"/>
      <c r="F493" s="98"/>
      <c r="G493" s="98"/>
      <c r="H493" s="98"/>
      <c r="I493" s="98"/>
      <c r="J493" s="98"/>
    </row>
    <row r="494" spans="2:10" ht="13.2">
      <c r="B494" s="98"/>
      <c r="C494" s="98"/>
      <c r="D494" s="98"/>
      <c r="E494" s="98"/>
      <c r="F494" s="98"/>
      <c r="G494" s="98"/>
      <c r="H494" s="98"/>
      <c r="I494" s="98"/>
      <c r="J494" s="98"/>
    </row>
    <row r="495" spans="2:10" ht="13.2">
      <c r="B495" s="98"/>
      <c r="C495" s="98"/>
      <c r="D495" s="98"/>
      <c r="E495" s="98"/>
      <c r="F495" s="98"/>
      <c r="G495" s="98"/>
      <c r="H495" s="98"/>
      <c r="I495" s="98"/>
      <c r="J495" s="98"/>
    </row>
    <row r="496" spans="2:10" ht="13.2">
      <c r="B496" s="98"/>
      <c r="C496" s="98"/>
      <c r="D496" s="98"/>
      <c r="E496" s="98"/>
      <c r="F496" s="98"/>
      <c r="G496" s="98"/>
      <c r="H496" s="98"/>
      <c r="I496" s="98"/>
      <c r="J496" s="98"/>
    </row>
    <row r="497" spans="2:10" ht="13.2">
      <c r="B497" s="98"/>
      <c r="C497" s="98"/>
      <c r="D497" s="98"/>
      <c r="E497" s="98"/>
      <c r="F497" s="98"/>
      <c r="G497" s="98"/>
      <c r="H497" s="98"/>
      <c r="I497" s="98"/>
      <c r="J497" s="98"/>
    </row>
    <row r="498" spans="2:10" ht="13.2">
      <c r="B498" s="98"/>
      <c r="C498" s="98"/>
      <c r="D498" s="98"/>
      <c r="E498" s="98"/>
      <c r="F498" s="98"/>
      <c r="G498" s="98"/>
      <c r="H498" s="98"/>
      <c r="I498" s="98"/>
      <c r="J498" s="98"/>
    </row>
    <row r="499" spans="2:10" ht="13.2">
      <c r="B499" s="98"/>
      <c r="C499" s="98"/>
      <c r="D499" s="98"/>
      <c r="E499" s="98"/>
      <c r="F499" s="98"/>
      <c r="G499" s="98"/>
      <c r="H499" s="98"/>
      <c r="I499" s="98"/>
      <c r="J499" s="98"/>
    </row>
    <row r="500" spans="2:10" ht="13.2">
      <c r="B500" s="98"/>
      <c r="C500" s="98"/>
      <c r="D500" s="98"/>
      <c r="E500" s="98"/>
      <c r="F500" s="98"/>
      <c r="G500" s="98"/>
      <c r="H500" s="98"/>
      <c r="I500" s="98"/>
      <c r="J500" s="98"/>
    </row>
    <row r="501" spans="2:10" ht="13.2">
      <c r="B501" s="98"/>
      <c r="C501" s="98"/>
      <c r="D501" s="98"/>
      <c r="E501" s="98"/>
      <c r="F501" s="98"/>
      <c r="G501" s="98"/>
      <c r="H501" s="98"/>
      <c r="I501" s="98"/>
      <c r="J501" s="98"/>
    </row>
    <row r="502" spans="2:10" ht="13.2">
      <c r="B502" s="98"/>
      <c r="C502" s="98"/>
      <c r="D502" s="98"/>
      <c r="E502" s="98"/>
      <c r="F502" s="98"/>
      <c r="G502" s="98"/>
      <c r="H502" s="98"/>
      <c r="I502" s="98"/>
      <c r="J502" s="98"/>
    </row>
    <row r="503" spans="2:10" ht="13.2">
      <c r="B503" s="98"/>
      <c r="C503" s="98"/>
      <c r="D503" s="98"/>
      <c r="E503" s="98"/>
      <c r="F503" s="98"/>
      <c r="G503" s="98"/>
      <c r="H503" s="98"/>
      <c r="I503" s="98"/>
      <c r="J503" s="98"/>
    </row>
    <row r="504" spans="2:10" ht="13.2">
      <c r="B504" s="98"/>
      <c r="C504" s="98"/>
      <c r="D504" s="98"/>
      <c r="E504" s="98"/>
      <c r="F504" s="98"/>
      <c r="G504" s="98"/>
      <c r="H504" s="98"/>
      <c r="I504" s="98"/>
      <c r="J504" s="98"/>
    </row>
    <row r="505" spans="2:10" ht="13.2">
      <c r="B505" s="98"/>
      <c r="C505" s="98"/>
      <c r="D505" s="98"/>
      <c r="E505" s="98"/>
      <c r="F505" s="98"/>
      <c r="G505" s="98"/>
      <c r="H505" s="98"/>
      <c r="I505" s="98"/>
      <c r="J505" s="98"/>
    </row>
    <row r="506" spans="2:10" ht="13.2">
      <c r="B506" s="98"/>
      <c r="C506" s="98"/>
      <c r="D506" s="98"/>
      <c r="E506" s="98"/>
      <c r="F506" s="98"/>
      <c r="G506" s="98"/>
      <c r="H506" s="98"/>
      <c r="I506" s="98"/>
      <c r="J506" s="98"/>
    </row>
    <row r="507" spans="2:10" ht="13.2">
      <c r="B507" s="98"/>
      <c r="C507" s="98"/>
      <c r="D507" s="98"/>
      <c r="E507" s="98"/>
      <c r="F507" s="98"/>
      <c r="G507" s="98"/>
      <c r="H507" s="98"/>
      <c r="I507" s="98"/>
      <c r="J507" s="98"/>
    </row>
    <row r="508" spans="2:10" ht="13.2">
      <c r="B508" s="98"/>
      <c r="C508" s="98"/>
      <c r="D508" s="98"/>
      <c r="E508" s="98"/>
      <c r="F508" s="98"/>
      <c r="G508" s="98"/>
      <c r="H508" s="98"/>
      <c r="I508" s="98"/>
      <c r="J508" s="98"/>
    </row>
    <row r="509" spans="2:10" ht="13.2">
      <c r="B509" s="98"/>
      <c r="C509" s="98"/>
      <c r="D509" s="98"/>
      <c r="E509" s="98"/>
      <c r="F509" s="98"/>
      <c r="G509" s="98"/>
      <c r="H509" s="98"/>
      <c r="I509" s="98"/>
      <c r="J509" s="98"/>
    </row>
    <row r="510" spans="2:10" ht="13.2">
      <c r="B510" s="98"/>
      <c r="C510" s="98"/>
      <c r="D510" s="98"/>
      <c r="E510" s="98"/>
      <c r="F510" s="98"/>
      <c r="G510" s="98"/>
      <c r="H510" s="98"/>
      <c r="I510" s="98"/>
      <c r="J510" s="98"/>
    </row>
    <row r="511" spans="2:10" ht="13.2">
      <c r="B511" s="98"/>
      <c r="C511" s="98"/>
      <c r="D511" s="98"/>
      <c r="E511" s="98"/>
      <c r="F511" s="98"/>
      <c r="G511" s="98"/>
      <c r="H511" s="98"/>
      <c r="I511" s="98"/>
      <c r="J511" s="98"/>
    </row>
    <row r="512" spans="2:10" ht="13.2">
      <c r="B512" s="98"/>
      <c r="C512" s="98"/>
      <c r="D512" s="98"/>
      <c r="E512" s="98"/>
      <c r="F512" s="98"/>
      <c r="G512" s="98"/>
      <c r="H512" s="98"/>
      <c r="I512" s="98"/>
      <c r="J512" s="98"/>
    </row>
    <row r="513" spans="2:10" ht="13.2">
      <c r="B513" s="98"/>
      <c r="C513" s="98"/>
      <c r="D513" s="98"/>
      <c r="E513" s="98"/>
      <c r="F513" s="98"/>
      <c r="G513" s="98"/>
      <c r="H513" s="98"/>
      <c r="I513" s="98"/>
      <c r="J513" s="98"/>
    </row>
    <row r="514" spans="2:10" ht="13.2">
      <c r="B514" s="98"/>
      <c r="C514" s="98"/>
      <c r="D514" s="98"/>
      <c r="E514" s="98"/>
      <c r="F514" s="98"/>
      <c r="G514" s="98"/>
      <c r="H514" s="98"/>
      <c r="I514" s="98"/>
      <c r="J514" s="98"/>
    </row>
    <row r="515" spans="2:10" ht="13.2">
      <c r="B515" s="98"/>
      <c r="C515" s="98"/>
      <c r="D515" s="98"/>
      <c r="E515" s="98"/>
      <c r="F515" s="98"/>
      <c r="G515" s="98"/>
      <c r="H515" s="98"/>
      <c r="I515" s="98"/>
      <c r="J515" s="98"/>
    </row>
    <row r="516" spans="2:10" ht="13.2">
      <c r="B516" s="98"/>
      <c r="C516" s="98"/>
      <c r="D516" s="98"/>
      <c r="E516" s="98"/>
      <c r="F516" s="98"/>
      <c r="G516" s="98"/>
      <c r="H516" s="98"/>
      <c r="I516" s="98"/>
      <c r="J516" s="98"/>
    </row>
    <row r="517" spans="2:10" ht="13.2">
      <c r="B517" s="98"/>
      <c r="C517" s="98"/>
      <c r="D517" s="98"/>
      <c r="E517" s="98"/>
      <c r="F517" s="98"/>
      <c r="G517" s="98"/>
      <c r="H517" s="98"/>
      <c r="I517" s="98"/>
      <c r="J517" s="98"/>
    </row>
    <row r="518" spans="2:10" ht="13.2">
      <c r="B518" s="98"/>
      <c r="C518" s="98"/>
      <c r="D518" s="98"/>
      <c r="E518" s="98"/>
      <c r="F518" s="98"/>
      <c r="G518" s="98"/>
      <c r="H518" s="98"/>
      <c r="I518" s="98"/>
      <c r="J518" s="98"/>
    </row>
    <row r="519" spans="2:10" ht="13.2">
      <c r="B519" s="98"/>
      <c r="C519" s="98"/>
      <c r="D519" s="98"/>
      <c r="E519" s="98"/>
      <c r="F519" s="98"/>
      <c r="G519" s="98"/>
      <c r="H519" s="98"/>
      <c r="I519" s="98"/>
      <c r="J519" s="98"/>
    </row>
    <row r="520" spans="2:10" ht="13.2">
      <c r="B520" s="98"/>
      <c r="C520" s="98"/>
      <c r="D520" s="98"/>
      <c r="E520" s="98"/>
      <c r="F520" s="98"/>
      <c r="G520" s="98"/>
      <c r="H520" s="98"/>
      <c r="I520" s="98"/>
      <c r="J520" s="98"/>
    </row>
    <row r="521" spans="2:10" ht="13.2">
      <c r="B521" s="98"/>
      <c r="C521" s="98"/>
      <c r="D521" s="98"/>
      <c r="E521" s="98"/>
      <c r="F521" s="98"/>
      <c r="G521" s="98"/>
      <c r="H521" s="98"/>
      <c r="I521" s="98"/>
      <c r="J521" s="98"/>
    </row>
    <row r="522" spans="2:10" ht="13.2">
      <c r="B522" s="98"/>
      <c r="C522" s="98"/>
      <c r="D522" s="98"/>
      <c r="E522" s="98"/>
      <c r="F522" s="98"/>
      <c r="G522" s="98"/>
      <c r="H522" s="98"/>
      <c r="I522" s="98"/>
      <c r="J522" s="98"/>
    </row>
    <row r="523" spans="2:10" ht="13.2">
      <c r="B523" s="98"/>
      <c r="C523" s="98"/>
      <c r="D523" s="98"/>
      <c r="E523" s="98"/>
      <c r="F523" s="98"/>
      <c r="G523" s="98"/>
      <c r="H523" s="98"/>
      <c r="I523" s="98"/>
      <c r="J523" s="98"/>
    </row>
    <row r="524" spans="2:10" ht="13.2">
      <c r="B524" s="98"/>
      <c r="C524" s="98"/>
      <c r="D524" s="98"/>
      <c r="E524" s="98"/>
      <c r="F524" s="98"/>
      <c r="G524" s="98"/>
      <c r="H524" s="98"/>
      <c r="I524" s="98"/>
      <c r="J524" s="98"/>
    </row>
    <row r="525" spans="2:10" ht="13.2">
      <c r="B525" s="98"/>
      <c r="C525" s="98"/>
      <c r="D525" s="98"/>
      <c r="E525" s="98"/>
      <c r="F525" s="98"/>
      <c r="G525" s="98"/>
      <c r="H525" s="98"/>
      <c r="I525" s="98"/>
      <c r="J525" s="98"/>
    </row>
    <row r="526" spans="2:10" ht="13.2">
      <c r="B526" s="98"/>
      <c r="C526" s="98"/>
      <c r="D526" s="98"/>
      <c r="E526" s="98"/>
      <c r="F526" s="98"/>
      <c r="G526" s="98"/>
      <c r="H526" s="98"/>
      <c r="I526" s="98"/>
      <c r="J526" s="98"/>
    </row>
    <row r="527" spans="2:10" ht="13.2">
      <c r="B527" s="98"/>
      <c r="C527" s="98"/>
      <c r="D527" s="98"/>
      <c r="E527" s="98"/>
      <c r="F527" s="98"/>
      <c r="G527" s="98"/>
      <c r="H527" s="98"/>
      <c r="I527" s="98"/>
      <c r="J527" s="98"/>
    </row>
    <row r="528" spans="2:10" ht="13.2">
      <c r="B528" s="98"/>
      <c r="C528" s="98"/>
      <c r="D528" s="98"/>
      <c r="E528" s="98"/>
      <c r="F528" s="98"/>
      <c r="G528" s="98"/>
      <c r="H528" s="98"/>
      <c r="I528" s="98"/>
      <c r="J528" s="98"/>
    </row>
    <row r="529" spans="2:10" ht="13.2">
      <c r="B529" s="98"/>
      <c r="C529" s="98"/>
      <c r="D529" s="98"/>
      <c r="E529" s="98"/>
      <c r="F529" s="98"/>
      <c r="G529" s="98"/>
      <c r="H529" s="98"/>
      <c r="I529" s="98"/>
      <c r="J529" s="98"/>
    </row>
    <row r="530" spans="2:10" ht="13.2">
      <c r="B530" s="98"/>
      <c r="C530" s="98"/>
      <c r="D530" s="98"/>
      <c r="E530" s="98"/>
      <c r="F530" s="98"/>
      <c r="G530" s="98"/>
      <c r="H530" s="98"/>
      <c r="I530" s="98"/>
      <c r="J530" s="98"/>
    </row>
    <row r="531" spans="2:10" ht="13.2">
      <c r="B531" s="98"/>
      <c r="C531" s="98"/>
      <c r="D531" s="98"/>
      <c r="E531" s="98"/>
      <c r="F531" s="98"/>
      <c r="G531" s="98"/>
      <c r="H531" s="98"/>
      <c r="I531" s="98"/>
      <c r="J531" s="98"/>
    </row>
    <row r="532" spans="2:10" ht="13.2">
      <c r="B532" s="98"/>
      <c r="C532" s="98"/>
      <c r="D532" s="98"/>
      <c r="E532" s="98"/>
      <c r="F532" s="98"/>
      <c r="G532" s="98"/>
      <c r="H532" s="98"/>
      <c r="I532" s="98"/>
      <c r="J532" s="98"/>
    </row>
    <row r="533" spans="2:10" ht="13.2">
      <c r="B533" s="98"/>
      <c r="C533" s="98"/>
      <c r="D533" s="98"/>
      <c r="E533" s="98"/>
      <c r="F533" s="98"/>
      <c r="G533" s="98"/>
      <c r="H533" s="98"/>
      <c r="I533" s="98"/>
      <c r="J533" s="98"/>
    </row>
    <row r="534" spans="2:10" ht="13.2">
      <c r="B534" s="98"/>
      <c r="C534" s="98"/>
      <c r="D534" s="98"/>
      <c r="E534" s="98"/>
      <c r="F534" s="98"/>
      <c r="G534" s="98"/>
      <c r="H534" s="98"/>
      <c r="I534" s="98"/>
      <c r="J534" s="98"/>
    </row>
    <row r="535" spans="2:10" ht="13.2">
      <c r="B535" s="98"/>
      <c r="C535" s="98"/>
      <c r="D535" s="98"/>
      <c r="E535" s="98"/>
      <c r="F535" s="98"/>
      <c r="G535" s="98"/>
      <c r="H535" s="98"/>
      <c r="I535" s="98"/>
      <c r="J535" s="98"/>
    </row>
    <row r="536" spans="2:10" ht="13.2">
      <c r="B536" s="98"/>
      <c r="C536" s="98"/>
      <c r="D536" s="98"/>
      <c r="E536" s="98"/>
      <c r="F536" s="98"/>
      <c r="G536" s="98"/>
      <c r="H536" s="98"/>
      <c r="I536" s="98"/>
      <c r="J536" s="98"/>
    </row>
    <row r="537" spans="2:10" ht="13.2">
      <c r="B537" s="98"/>
      <c r="C537" s="98"/>
      <c r="D537" s="98"/>
      <c r="E537" s="98"/>
      <c r="F537" s="98"/>
      <c r="G537" s="98"/>
      <c r="H537" s="98"/>
      <c r="I537" s="98"/>
      <c r="J537" s="98"/>
    </row>
    <row r="538" spans="2:10" ht="13.2">
      <c r="B538" s="98"/>
      <c r="C538" s="98"/>
      <c r="D538" s="98"/>
      <c r="E538" s="98"/>
      <c r="F538" s="98"/>
      <c r="G538" s="98"/>
      <c r="H538" s="98"/>
      <c r="I538" s="98"/>
      <c r="J538" s="98"/>
    </row>
    <row r="539" spans="2:10" ht="13.2">
      <c r="B539" s="98"/>
      <c r="C539" s="98"/>
      <c r="D539" s="98"/>
      <c r="E539" s="98"/>
      <c r="F539" s="98"/>
      <c r="G539" s="98"/>
      <c r="H539" s="98"/>
      <c r="I539" s="98"/>
      <c r="J539" s="98"/>
    </row>
    <row r="540" spans="2:10" ht="13.2">
      <c r="B540" s="98"/>
      <c r="C540" s="98"/>
      <c r="D540" s="98"/>
      <c r="E540" s="98"/>
      <c r="F540" s="98"/>
      <c r="G540" s="98"/>
      <c r="H540" s="98"/>
      <c r="I540" s="98"/>
      <c r="J540" s="98"/>
    </row>
    <row r="541" spans="2:10" ht="13.2">
      <c r="B541" s="98"/>
      <c r="C541" s="98"/>
      <c r="D541" s="98"/>
      <c r="E541" s="98"/>
      <c r="F541" s="98"/>
      <c r="G541" s="98"/>
      <c r="H541" s="98"/>
      <c r="I541" s="98"/>
      <c r="J541" s="98"/>
    </row>
    <row r="542" spans="2:10" ht="13.2">
      <c r="B542" s="98"/>
      <c r="C542" s="98"/>
      <c r="D542" s="98"/>
      <c r="E542" s="98"/>
      <c r="F542" s="98"/>
      <c r="G542" s="98"/>
      <c r="H542" s="98"/>
      <c r="I542" s="98"/>
      <c r="J542" s="98"/>
    </row>
    <row r="543" spans="2:10" ht="13.2">
      <c r="B543" s="98"/>
      <c r="C543" s="98"/>
      <c r="D543" s="98"/>
      <c r="E543" s="98"/>
      <c r="F543" s="98"/>
      <c r="G543" s="98"/>
      <c r="H543" s="98"/>
      <c r="I543" s="98"/>
      <c r="J543" s="98"/>
    </row>
    <row r="544" spans="2:10" ht="13.2">
      <c r="B544" s="98"/>
      <c r="C544" s="98"/>
      <c r="D544" s="98"/>
      <c r="E544" s="98"/>
      <c r="F544" s="98"/>
      <c r="G544" s="98"/>
      <c r="H544" s="98"/>
      <c r="I544" s="98"/>
      <c r="J544" s="98"/>
    </row>
    <row r="545" spans="2:10" ht="13.2">
      <c r="B545" s="98"/>
      <c r="C545" s="98"/>
      <c r="D545" s="98"/>
      <c r="E545" s="98"/>
      <c r="F545" s="98"/>
      <c r="G545" s="98"/>
      <c r="H545" s="98"/>
      <c r="I545" s="98"/>
      <c r="J545" s="98"/>
    </row>
    <row r="546" spans="2:10" ht="13.2">
      <c r="B546" s="98"/>
      <c r="C546" s="98"/>
      <c r="D546" s="98"/>
      <c r="E546" s="98"/>
      <c r="F546" s="98"/>
      <c r="G546" s="98"/>
      <c r="H546" s="98"/>
      <c r="I546" s="98"/>
      <c r="J546" s="98"/>
    </row>
    <row r="547" spans="2:10" ht="13.2">
      <c r="B547" s="98"/>
      <c r="C547" s="98"/>
      <c r="D547" s="98"/>
      <c r="E547" s="98"/>
      <c r="F547" s="98"/>
      <c r="G547" s="98"/>
      <c r="H547" s="98"/>
      <c r="I547" s="98"/>
      <c r="J547" s="98"/>
    </row>
    <row r="548" spans="2:10" ht="13.2">
      <c r="B548" s="98"/>
      <c r="C548" s="98"/>
      <c r="D548" s="98"/>
      <c r="E548" s="98"/>
      <c r="F548" s="98"/>
      <c r="G548" s="98"/>
      <c r="H548" s="98"/>
      <c r="I548" s="98"/>
      <c r="J548" s="98"/>
    </row>
    <row r="549" spans="2:10" ht="13.2">
      <c r="B549" s="98"/>
      <c r="C549" s="98"/>
      <c r="D549" s="98"/>
      <c r="E549" s="98"/>
      <c r="F549" s="98"/>
      <c r="G549" s="98"/>
      <c r="H549" s="98"/>
      <c r="I549" s="98"/>
      <c r="J549" s="98"/>
    </row>
    <row r="550" spans="2:10" ht="13.2">
      <c r="B550" s="98"/>
      <c r="C550" s="98"/>
      <c r="D550" s="98"/>
      <c r="E550" s="98"/>
      <c r="F550" s="98"/>
      <c r="G550" s="98"/>
      <c r="H550" s="98"/>
      <c r="I550" s="98"/>
      <c r="J550" s="98"/>
    </row>
    <row r="551" spans="2:10" ht="13.2">
      <c r="B551" s="98"/>
      <c r="C551" s="98"/>
      <c r="D551" s="98"/>
      <c r="E551" s="98"/>
      <c r="F551" s="98"/>
      <c r="G551" s="98"/>
      <c r="H551" s="98"/>
      <c r="I551" s="98"/>
      <c r="J551" s="98"/>
    </row>
    <row r="552" spans="2:10" ht="13.2">
      <c r="B552" s="98"/>
      <c r="C552" s="98"/>
      <c r="D552" s="98"/>
      <c r="E552" s="98"/>
      <c r="F552" s="98"/>
      <c r="G552" s="98"/>
      <c r="H552" s="98"/>
      <c r="I552" s="98"/>
      <c r="J552" s="98"/>
    </row>
    <row r="553" spans="2:10" ht="13.2">
      <c r="B553" s="98"/>
      <c r="C553" s="98"/>
      <c r="D553" s="98"/>
      <c r="E553" s="98"/>
      <c r="F553" s="98"/>
      <c r="G553" s="98"/>
      <c r="H553" s="98"/>
      <c r="I553" s="98"/>
      <c r="J553" s="98"/>
    </row>
    <row r="554" spans="2:10" ht="13.2">
      <c r="B554" s="98"/>
      <c r="C554" s="98"/>
      <c r="D554" s="98"/>
      <c r="E554" s="98"/>
      <c r="F554" s="98"/>
      <c r="G554" s="98"/>
      <c r="H554" s="98"/>
      <c r="I554" s="98"/>
      <c r="J554" s="98"/>
    </row>
    <row r="555" spans="2:10" ht="13.2">
      <c r="B555" s="98"/>
      <c r="C555" s="98"/>
      <c r="D555" s="98"/>
      <c r="E555" s="98"/>
      <c r="F555" s="98"/>
      <c r="G555" s="98"/>
      <c r="H555" s="98"/>
      <c r="I555" s="98"/>
      <c r="J555" s="98"/>
    </row>
    <row r="556" spans="2:10" ht="13.2">
      <c r="B556" s="98"/>
      <c r="C556" s="98"/>
      <c r="D556" s="98"/>
      <c r="E556" s="98"/>
      <c r="F556" s="98"/>
      <c r="G556" s="98"/>
      <c r="H556" s="98"/>
      <c r="I556" s="98"/>
      <c r="J556" s="98"/>
    </row>
    <row r="557" spans="2:10" ht="13.2">
      <c r="B557" s="98"/>
      <c r="C557" s="98"/>
      <c r="D557" s="98"/>
      <c r="E557" s="98"/>
      <c r="F557" s="98"/>
      <c r="G557" s="98"/>
      <c r="H557" s="98"/>
      <c r="I557" s="98"/>
      <c r="J557" s="98"/>
    </row>
    <row r="558" spans="2:10" ht="13.2">
      <c r="B558" s="98"/>
      <c r="C558" s="98"/>
      <c r="D558" s="98"/>
      <c r="E558" s="98"/>
      <c r="F558" s="98"/>
      <c r="G558" s="98"/>
      <c r="H558" s="98"/>
      <c r="I558" s="98"/>
      <c r="J558" s="98"/>
    </row>
    <row r="559" spans="2:10" ht="13.2">
      <c r="B559" s="98"/>
      <c r="C559" s="98"/>
      <c r="D559" s="98"/>
      <c r="E559" s="98"/>
      <c r="F559" s="98"/>
      <c r="G559" s="98"/>
      <c r="H559" s="98"/>
      <c r="I559" s="98"/>
      <c r="J559" s="98"/>
    </row>
    <row r="560" spans="2:10" ht="13.2">
      <c r="B560" s="98"/>
      <c r="C560" s="98"/>
      <c r="D560" s="98"/>
      <c r="E560" s="98"/>
      <c r="F560" s="98"/>
      <c r="G560" s="98"/>
      <c r="H560" s="98"/>
      <c r="I560" s="98"/>
      <c r="J560" s="98"/>
    </row>
    <row r="561" spans="2:10" ht="13.2">
      <c r="B561" s="98"/>
      <c r="C561" s="98"/>
      <c r="D561" s="98"/>
      <c r="E561" s="98"/>
      <c r="F561" s="98"/>
      <c r="G561" s="98"/>
      <c r="H561" s="98"/>
      <c r="I561" s="98"/>
      <c r="J561" s="98"/>
    </row>
    <row r="562" spans="2:10" ht="13.2">
      <c r="B562" s="98"/>
      <c r="C562" s="98"/>
      <c r="D562" s="98"/>
      <c r="E562" s="98"/>
      <c r="F562" s="98"/>
      <c r="G562" s="98"/>
      <c r="H562" s="98"/>
      <c r="I562" s="98"/>
      <c r="J562" s="98"/>
    </row>
    <row r="563" spans="2:10" ht="13.2">
      <c r="B563" s="98"/>
      <c r="C563" s="98"/>
      <c r="D563" s="98"/>
      <c r="E563" s="98"/>
      <c r="F563" s="98"/>
      <c r="G563" s="98"/>
      <c r="H563" s="98"/>
      <c r="I563" s="98"/>
      <c r="J563" s="98"/>
    </row>
    <row r="564" spans="2:10" ht="13.2">
      <c r="B564" s="98"/>
      <c r="C564" s="98"/>
      <c r="D564" s="98"/>
      <c r="E564" s="98"/>
      <c r="F564" s="98"/>
      <c r="G564" s="98"/>
      <c r="H564" s="98"/>
      <c r="I564" s="98"/>
      <c r="J564" s="98"/>
    </row>
    <row r="565" spans="2:10" ht="13.2">
      <c r="B565" s="98"/>
      <c r="C565" s="98"/>
      <c r="D565" s="98"/>
      <c r="E565" s="98"/>
      <c r="F565" s="98"/>
      <c r="G565" s="98"/>
      <c r="H565" s="98"/>
      <c r="I565" s="98"/>
      <c r="J565" s="98"/>
    </row>
    <row r="566" spans="2:10" ht="13.2">
      <c r="B566" s="98"/>
      <c r="C566" s="98"/>
      <c r="D566" s="98"/>
      <c r="E566" s="98"/>
      <c r="F566" s="98"/>
      <c r="G566" s="98"/>
      <c r="H566" s="98"/>
      <c r="I566" s="98"/>
      <c r="J566" s="98"/>
    </row>
    <row r="567" spans="2:10" ht="13.2">
      <c r="B567" s="98"/>
      <c r="C567" s="98"/>
      <c r="D567" s="98"/>
      <c r="E567" s="98"/>
      <c r="F567" s="98"/>
      <c r="G567" s="98"/>
      <c r="H567" s="98"/>
      <c r="I567" s="98"/>
      <c r="J567" s="98"/>
    </row>
    <row r="568" spans="2:10" ht="13.2">
      <c r="B568" s="98"/>
      <c r="C568" s="98"/>
      <c r="D568" s="98"/>
      <c r="E568" s="98"/>
      <c r="F568" s="98"/>
      <c r="G568" s="98"/>
      <c r="H568" s="98"/>
      <c r="I568" s="98"/>
      <c r="J568" s="98"/>
    </row>
    <row r="569" spans="2:10" ht="13.2">
      <c r="B569" s="98"/>
      <c r="C569" s="98"/>
      <c r="D569" s="98"/>
      <c r="E569" s="98"/>
      <c r="F569" s="98"/>
      <c r="G569" s="98"/>
      <c r="H569" s="98"/>
      <c r="I569" s="98"/>
      <c r="J569" s="98"/>
    </row>
    <row r="570" spans="2:10" ht="13.2">
      <c r="B570" s="98"/>
      <c r="C570" s="98"/>
      <c r="D570" s="98"/>
      <c r="E570" s="98"/>
      <c r="F570" s="98"/>
      <c r="G570" s="98"/>
      <c r="H570" s="98"/>
      <c r="I570" s="98"/>
      <c r="J570" s="98"/>
    </row>
    <row r="571" spans="2:10" ht="13.2">
      <c r="B571" s="98"/>
      <c r="C571" s="98"/>
      <c r="D571" s="98"/>
      <c r="E571" s="98"/>
      <c r="F571" s="98"/>
      <c r="G571" s="98"/>
      <c r="H571" s="98"/>
      <c r="I571" s="98"/>
      <c r="J571" s="98"/>
    </row>
    <row r="572" spans="2:10" ht="13.2">
      <c r="B572" s="98"/>
      <c r="C572" s="98"/>
      <c r="D572" s="98"/>
      <c r="E572" s="98"/>
      <c r="F572" s="98"/>
      <c r="G572" s="98"/>
      <c r="H572" s="98"/>
      <c r="I572" s="98"/>
      <c r="J572" s="98"/>
    </row>
    <row r="573" spans="2:10" ht="13.2">
      <c r="B573" s="98"/>
      <c r="C573" s="98"/>
      <c r="D573" s="98"/>
      <c r="E573" s="98"/>
      <c r="F573" s="98"/>
      <c r="G573" s="98"/>
      <c r="H573" s="98"/>
      <c r="I573" s="98"/>
      <c r="J573" s="98"/>
    </row>
    <row r="574" spans="2:10" ht="13.2">
      <c r="B574" s="98"/>
      <c r="C574" s="98"/>
      <c r="D574" s="98"/>
      <c r="E574" s="98"/>
      <c r="F574" s="98"/>
      <c r="G574" s="98"/>
      <c r="H574" s="98"/>
      <c r="I574" s="98"/>
      <c r="J574" s="98"/>
    </row>
    <row r="575" spans="2:10" ht="13.2">
      <c r="B575" s="98"/>
      <c r="C575" s="98"/>
      <c r="D575" s="98"/>
      <c r="E575" s="98"/>
      <c r="F575" s="98"/>
      <c r="G575" s="98"/>
      <c r="H575" s="98"/>
      <c r="I575" s="98"/>
      <c r="J575" s="98"/>
    </row>
    <row r="576" spans="2:10" ht="13.2">
      <c r="B576" s="98"/>
      <c r="C576" s="98"/>
      <c r="D576" s="98"/>
      <c r="E576" s="98"/>
      <c r="F576" s="98"/>
      <c r="G576" s="98"/>
      <c r="H576" s="98"/>
      <c r="I576" s="98"/>
      <c r="J576" s="98"/>
    </row>
    <row r="577" spans="2:10" ht="13.2">
      <c r="B577" s="98"/>
      <c r="C577" s="98"/>
      <c r="D577" s="98"/>
      <c r="E577" s="98"/>
      <c r="F577" s="98"/>
      <c r="G577" s="98"/>
      <c r="H577" s="98"/>
      <c r="I577" s="98"/>
      <c r="J577" s="98"/>
    </row>
    <row r="578" spans="2:10" ht="13.2">
      <c r="B578" s="98"/>
      <c r="C578" s="98"/>
      <c r="D578" s="98"/>
      <c r="E578" s="98"/>
      <c r="F578" s="98"/>
      <c r="G578" s="98"/>
      <c r="H578" s="98"/>
      <c r="I578" s="98"/>
      <c r="J578" s="98"/>
    </row>
    <row r="579" spans="2:10" ht="13.2">
      <c r="B579" s="98"/>
      <c r="C579" s="98"/>
      <c r="D579" s="98"/>
      <c r="E579" s="98"/>
      <c r="F579" s="98"/>
      <c r="G579" s="98"/>
      <c r="H579" s="98"/>
      <c r="I579" s="98"/>
      <c r="J579" s="98"/>
    </row>
    <row r="580" spans="2:10" ht="13.2">
      <c r="B580" s="98"/>
      <c r="C580" s="98"/>
      <c r="D580" s="98"/>
      <c r="E580" s="98"/>
      <c r="F580" s="98"/>
      <c r="G580" s="98"/>
      <c r="H580" s="98"/>
      <c r="I580" s="98"/>
      <c r="J580" s="98"/>
    </row>
    <row r="581" spans="2:10" ht="13.2">
      <c r="B581" s="98"/>
      <c r="C581" s="98"/>
      <c r="D581" s="98"/>
      <c r="E581" s="98"/>
      <c r="F581" s="98"/>
      <c r="G581" s="98"/>
      <c r="H581" s="98"/>
      <c r="I581" s="98"/>
      <c r="J581" s="98"/>
    </row>
    <row r="582" spans="2:10" ht="13.2">
      <c r="B582" s="98"/>
      <c r="C582" s="98"/>
      <c r="D582" s="98"/>
      <c r="E582" s="98"/>
      <c r="F582" s="98"/>
      <c r="G582" s="98"/>
      <c r="H582" s="98"/>
      <c r="I582" s="98"/>
      <c r="J582" s="98"/>
    </row>
    <row r="583" spans="2:10" ht="13.2">
      <c r="B583" s="98"/>
      <c r="C583" s="98"/>
      <c r="D583" s="98"/>
      <c r="E583" s="98"/>
      <c r="F583" s="98"/>
      <c r="G583" s="98"/>
      <c r="H583" s="98"/>
      <c r="I583" s="98"/>
      <c r="J583" s="98"/>
    </row>
    <row r="584" spans="2:10" ht="13.2">
      <c r="B584" s="98"/>
      <c r="C584" s="98"/>
      <c r="D584" s="98"/>
      <c r="E584" s="98"/>
      <c r="F584" s="98"/>
      <c r="G584" s="98"/>
      <c r="H584" s="98"/>
      <c r="I584" s="98"/>
      <c r="J584" s="98"/>
    </row>
    <row r="585" spans="2:10" ht="13.2">
      <c r="B585" s="98"/>
      <c r="C585" s="98"/>
      <c r="D585" s="98"/>
      <c r="E585" s="98"/>
      <c r="F585" s="98"/>
      <c r="G585" s="98"/>
      <c r="H585" s="98"/>
      <c r="I585" s="98"/>
      <c r="J585" s="98"/>
    </row>
    <row r="586" spans="2:10" ht="13.2">
      <c r="B586" s="98"/>
      <c r="C586" s="98"/>
      <c r="D586" s="98"/>
      <c r="E586" s="98"/>
      <c r="F586" s="98"/>
      <c r="G586" s="98"/>
      <c r="H586" s="98"/>
      <c r="I586" s="98"/>
      <c r="J586" s="98"/>
    </row>
    <row r="587" spans="2:10" ht="13.2">
      <c r="B587" s="98"/>
      <c r="C587" s="98"/>
      <c r="D587" s="98"/>
      <c r="E587" s="98"/>
      <c r="F587" s="98"/>
      <c r="G587" s="98"/>
      <c r="H587" s="98"/>
      <c r="I587" s="98"/>
      <c r="J587" s="98"/>
    </row>
    <row r="588" spans="2:10" ht="13.2">
      <c r="B588" s="98"/>
      <c r="C588" s="98"/>
      <c r="D588" s="98"/>
      <c r="E588" s="98"/>
      <c r="F588" s="98"/>
      <c r="G588" s="98"/>
      <c r="H588" s="98"/>
      <c r="I588" s="98"/>
      <c r="J588" s="98"/>
    </row>
    <row r="589" spans="2:10" ht="13.2">
      <c r="B589" s="98"/>
      <c r="C589" s="98"/>
      <c r="D589" s="98"/>
      <c r="E589" s="98"/>
      <c r="F589" s="98"/>
      <c r="G589" s="98"/>
      <c r="H589" s="98"/>
      <c r="I589" s="98"/>
      <c r="J589" s="98"/>
    </row>
    <row r="590" spans="2:10" ht="13.2">
      <c r="B590" s="98"/>
      <c r="C590" s="98"/>
      <c r="D590" s="98"/>
      <c r="E590" s="98"/>
      <c r="F590" s="98"/>
      <c r="G590" s="98"/>
      <c r="H590" s="98"/>
      <c r="I590" s="98"/>
      <c r="J590" s="98"/>
    </row>
    <row r="591" spans="2:10" ht="13.2">
      <c r="B591" s="98"/>
      <c r="C591" s="98"/>
      <c r="D591" s="98"/>
      <c r="E591" s="98"/>
      <c r="F591" s="98"/>
      <c r="G591" s="98"/>
      <c r="H591" s="98"/>
      <c r="I591" s="98"/>
      <c r="J591" s="98"/>
    </row>
    <row r="592" spans="2:10" ht="13.2">
      <c r="B592" s="98"/>
      <c r="C592" s="98"/>
      <c r="D592" s="98"/>
      <c r="E592" s="98"/>
      <c r="F592" s="98"/>
      <c r="G592" s="98"/>
      <c r="H592" s="98"/>
      <c r="I592" s="98"/>
      <c r="J592" s="98"/>
    </row>
    <row r="593" spans="2:10" ht="13.2">
      <c r="B593" s="98"/>
      <c r="C593" s="98"/>
      <c r="D593" s="98"/>
      <c r="E593" s="98"/>
      <c r="F593" s="98"/>
      <c r="G593" s="98"/>
      <c r="H593" s="98"/>
      <c r="I593" s="98"/>
      <c r="J593" s="98"/>
    </row>
    <row r="594" spans="2:10" ht="13.2">
      <c r="B594" s="98"/>
      <c r="C594" s="98"/>
      <c r="D594" s="98"/>
      <c r="E594" s="98"/>
      <c r="F594" s="98"/>
      <c r="G594" s="98"/>
      <c r="H594" s="98"/>
      <c r="I594" s="98"/>
      <c r="J594" s="98"/>
    </row>
    <row r="595" spans="2:10" ht="13.2">
      <c r="B595" s="98"/>
      <c r="C595" s="98"/>
      <c r="D595" s="98"/>
      <c r="E595" s="98"/>
      <c r="F595" s="98"/>
      <c r="G595" s="98"/>
      <c r="H595" s="98"/>
      <c r="I595" s="98"/>
      <c r="J595" s="98"/>
    </row>
    <row r="596" spans="2:10" ht="13.2">
      <c r="B596" s="98"/>
      <c r="C596" s="98"/>
      <c r="D596" s="98"/>
      <c r="E596" s="98"/>
      <c r="F596" s="98"/>
      <c r="G596" s="98"/>
      <c r="H596" s="98"/>
      <c r="I596" s="98"/>
      <c r="J596" s="98"/>
    </row>
    <row r="597" spans="2:10" ht="13.2">
      <c r="B597" s="98"/>
      <c r="C597" s="98"/>
      <c r="D597" s="98"/>
      <c r="E597" s="98"/>
      <c r="F597" s="98"/>
      <c r="G597" s="98"/>
      <c r="H597" s="98"/>
      <c r="I597" s="98"/>
      <c r="J597" s="98"/>
    </row>
    <row r="598" spans="2:10" ht="13.2">
      <c r="B598" s="98"/>
      <c r="C598" s="98"/>
      <c r="D598" s="98"/>
      <c r="E598" s="98"/>
      <c r="F598" s="98"/>
      <c r="G598" s="98"/>
      <c r="H598" s="98"/>
      <c r="I598" s="98"/>
      <c r="J598" s="98"/>
    </row>
    <row r="599" spans="2:10" ht="13.2">
      <c r="B599" s="98"/>
      <c r="C599" s="98"/>
      <c r="D599" s="98"/>
      <c r="E599" s="98"/>
      <c r="F599" s="98"/>
      <c r="G599" s="98"/>
      <c r="H599" s="98"/>
      <c r="I599" s="98"/>
      <c r="J599" s="98"/>
    </row>
    <row r="600" spans="2:10" ht="13.2">
      <c r="B600" s="98"/>
      <c r="C600" s="98"/>
      <c r="D600" s="98"/>
      <c r="E600" s="98"/>
      <c r="F600" s="98"/>
      <c r="G600" s="98"/>
      <c r="H600" s="98"/>
      <c r="I600" s="98"/>
      <c r="J600" s="98"/>
    </row>
    <row r="601" spans="2:10" ht="13.2">
      <c r="B601" s="98"/>
      <c r="C601" s="98"/>
      <c r="D601" s="98"/>
      <c r="E601" s="98"/>
      <c r="F601" s="98"/>
      <c r="G601" s="98"/>
      <c r="H601" s="98"/>
      <c r="I601" s="98"/>
      <c r="J601" s="98"/>
    </row>
    <row r="602" spans="2:10" ht="13.2">
      <c r="B602" s="98"/>
      <c r="C602" s="98"/>
      <c r="D602" s="98"/>
      <c r="E602" s="98"/>
      <c r="F602" s="98"/>
      <c r="G602" s="98"/>
      <c r="H602" s="98"/>
      <c r="I602" s="98"/>
      <c r="J602" s="98"/>
    </row>
    <row r="603" spans="2:10" ht="13.2">
      <c r="B603" s="98"/>
      <c r="C603" s="98"/>
      <c r="D603" s="98"/>
      <c r="E603" s="98"/>
      <c r="F603" s="98"/>
      <c r="G603" s="98"/>
      <c r="H603" s="98"/>
      <c r="I603" s="98"/>
      <c r="J603" s="98"/>
    </row>
    <row r="604" spans="2:10" ht="13.2">
      <c r="B604" s="98"/>
      <c r="C604" s="98"/>
      <c r="D604" s="98"/>
      <c r="E604" s="98"/>
      <c r="F604" s="98"/>
      <c r="G604" s="98"/>
      <c r="H604" s="98"/>
      <c r="I604" s="98"/>
      <c r="J604" s="98"/>
    </row>
    <row r="605" spans="2:10" ht="13.2">
      <c r="B605" s="98"/>
      <c r="C605" s="98"/>
      <c r="D605" s="98"/>
      <c r="E605" s="98"/>
      <c r="F605" s="98"/>
      <c r="G605" s="98"/>
      <c r="H605" s="98"/>
      <c r="I605" s="98"/>
      <c r="J605" s="98"/>
    </row>
    <row r="606" spans="2:10" ht="13.2">
      <c r="B606" s="98"/>
      <c r="C606" s="98"/>
      <c r="D606" s="98"/>
      <c r="E606" s="98"/>
      <c r="F606" s="98"/>
      <c r="G606" s="98"/>
      <c r="H606" s="98"/>
      <c r="I606" s="98"/>
      <c r="J606" s="98"/>
    </row>
    <row r="607" spans="2:10" ht="13.2">
      <c r="B607" s="98"/>
      <c r="C607" s="98"/>
      <c r="D607" s="98"/>
      <c r="E607" s="98"/>
      <c r="F607" s="98"/>
      <c r="G607" s="98"/>
      <c r="H607" s="98"/>
      <c r="I607" s="98"/>
      <c r="J607" s="98"/>
    </row>
    <row r="608" spans="2:10" ht="13.2">
      <c r="B608" s="98"/>
      <c r="C608" s="98"/>
      <c r="D608" s="98"/>
      <c r="E608" s="98"/>
      <c r="F608" s="98"/>
      <c r="G608" s="98"/>
      <c r="H608" s="98"/>
      <c r="I608" s="98"/>
      <c r="J608" s="98"/>
    </row>
    <row r="609" spans="2:10" ht="13.2">
      <c r="B609" s="98"/>
      <c r="C609" s="98"/>
      <c r="D609" s="98"/>
      <c r="E609" s="98"/>
      <c r="F609" s="98"/>
      <c r="G609" s="98"/>
      <c r="H609" s="98"/>
      <c r="I609" s="98"/>
      <c r="J609" s="98"/>
    </row>
    <row r="610" spans="2:10" ht="13.2">
      <c r="B610" s="98"/>
      <c r="C610" s="98"/>
      <c r="D610" s="98"/>
      <c r="E610" s="98"/>
      <c r="F610" s="98"/>
      <c r="G610" s="98"/>
      <c r="H610" s="98"/>
      <c r="I610" s="98"/>
      <c r="J610" s="98"/>
    </row>
    <row r="611" spans="2:10" ht="13.2">
      <c r="B611" s="98"/>
      <c r="C611" s="98"/>
      <c r="D611" s="98"/>
      <c r="E611" s="98"/>
      <c r="F611" s="98"/>
      <c r="G611" s="98"/>
      <c r="H611" s="98"/>
      <c r="I611" s="98"/>
      <c r="J611" s="98"/>
    </row>
    <row r="612" spans="2:10" ht="13.2">
      <c r="B612" s="98"/>
      <c r="C612" s="98"/>
      <c r="D612" s="98"/>
      <c r="E612" s="98"/>
      <c r="F612" s="98"/>
      <c r="G612" s="98"/>
      <c r="H612" s="98"/>
      <c r="I612" s="98"/>
      <c r="J612" s="98"/>
    </row>
    <row r="613" spans="2:10" ht="13.2">
      <c r="B613" s="98"/>
      <c r="C613" s="98"/>
      <c r="D613" s="98"/>
      <c r="E613" s="98"/>
      <c r="F613" s="98"/>
      <c r="G613" s="98"/>
      <c r="H613" s="98"/>
      <c r="I613" s="98"/>
      <c r="J613" s="98"/>
    </row>
    <row r="614" spans="2:10" ht="13.2">
      <c r="B614" s="98"/>
      <c r="C614" s="98"/>
      <c r="D614" s="98"/>
      <c r="E614" s="98"/>
      <c r="F614" s="98"/>
      <c r="G614" s="98"/>
      <c r="H614" s="98"/>
      <c r="I614" s="98"/>
      <c r="J614" s="98"/>
    </row>
    <row r="615" spans="2:10" ht="13.2">
      <c r="B615" s="98"/>
      <c r="C615" s="98"/>
      <c r="D615" s="98"/>
      <c r="E615" s="98"/>
      <c r="F615" s="98"/>
      <c r="G615" s="98"/>
      <c r="H615" s="98"/>
      <c r="I615" s="98"/>
      <c r="J615" s="98"/>
    </row>
    <row r="616" spans="2:10" ht="13.2">
      <c r="B616" s="98"/>
      <c r="C616" s="98"/>
      <c r="D616" s="98"/>
      <c r="E616" s="98"/>
      <c r="F616" s="98"/>
      <c r="G616" s="98"/>
      <c r="H616" s="98"/>
      <c r="I616" s="98"/>
      <c r="J616" s="98"/>
    </row>
    <row r="617" spans="2:10" ht="13.2">
      <c r="B617" s="98"/>
      <c r="C617" s="98"/>
      <c r="D617" s="98"/>
      <c r="E617" s="98"/>
      <c r="F617" s="98"/>
      <c r="G617" s="98"/>
      <c r="H617" s="98"/>
      <c r="I617" s="98"/>
      <c r="J617" s="98"/>
    </row>
    <row r="618" spans="2:10" ht="13.2">
      <c r="B618" s="98"/>
      <c r="C618" s="98"/>
      <c r="D618" s="98"/>
      <c r="E618" s="98"/>
      <c r="F618" s="98"/>
      <c r="G618" s="98"/>
      <c r="H618" s="98"/>
      <c r="I618" s="98"/>
      <c r="J618" s="98"/>
    </row>
    <row r="619" spans="2:10" ht="13.2">
      <c r="B619" s="98"/>
      <c r="C619" s="98"/>
      <c r="D619" s="98"/>
      <c r="E619" s="98"/>
      <c r="F619" s="98"/>
      <c r="G619" s="98"/>
      <c r="H619" s="98"/>
      <c r="I619" s="98"/>
      <c r="J619" s="98"/>
    </row>
    <row r="620" spans="2:10" ht="13.2">
      <c r="B620" s="98"/>
      <c r="C620" s="98"/>
      <c r="D620" s="98"/>
      <c r="E620" s="98"/>
      <c r="F620" s="98"/>
      <c r="G620" s="98"/>
      <c r="H620" s="98"/>
      <c r="I620" s="98"/>
      <c r="J620" s="98"/>
    </row>
    <row r="621" spans="2:10" ht="13.2">
      <c r="B621" s="98"/>
      <c r="C621" s="98"/>
      <c r="D621" s="98"/>
      <c r="E621" s="98"/>
      <c r="F621" s="98"/>
      <c r="G621" s="98"/>
      <c r="H621" s="98"/>
      <c r="I621" s="98"/>
      <c r="J621" s="98"/>
    </row>
    <row r="622" spans="2:10" ht="13.2">
      <c r="B622" s="98"/>
      <c r="C622" s="98"/>
      <c r="D622" s="98"/>
      <c r="E622" s="98"/>
      <c r="F622" s="98"/>
      <c r="G622" s="98"/>
      <c r="H622" s="98"/>
      <c r="I622" s="98"/>
      <c r="J622" s="98"/>
    </row>
    <row r="623" spans="2:10" ht="13.2">
      <c r="B623" s="98"/>
      <c r="C623" s="98"/>
      <c r="D623" s="98"/>
      <c r="E623" s="98"/>
      <c r="F623" s="98"/>
      <c r="G623" s="98"/>
      <c r="H623" s="98"/>
      <c r="I623" s="98"/>
      <c r="J623" s="98"/>
    </row>
    <row r="624" spans="2:10" ht="13.2">
      <c r="B624" s="98"/>
      <c r="C624" s="98"/>
      <c r="D624" s="98"/>
      <c r="E624" s="98"/>
      <c r="F624" s="98"/>
      <c r="G624" s="98"/>
      <c r="H624" s="98"/>
      <c r="I624" s="98"/>
      <c r="J624" s="98"/>
    </row>
    <row r="625" spans="2:10" ht="13.2">
      <c r="B625" s="98"/>
      <c r="C625" s="98"/>
      <c r="D625" s="98"/>
      <c r="E625" s="98"/>
      <c r="F625" s="98"/>
      <c r="G625" s="98"/>
      <c r="H625" s="98"/>
      <c r="I625" s="98"/>
      <c r="J625" s="98"/>
    </row>
    <row r="626" spans="2:10" ht="13.2">
      <c r="B626" s="98"/>
      <c r="C626" s="98"/>
      <c r="D626" s="98"/>
      <c r="E626" s="98"/>
      <c r="F626" s="98"/>
      <c r="G626" s="98"/>
      <c r="H626" s="98"/>
      <c r="I626" s="98"/>
      <c r="J626" s="98"/>
    </row>
    <row r="627" spans="2:10" ht="13.2">
      <c r="B627" s="98"/>
      <c r="C627" s="98"/>
      <c r="D627" s="98"/>
      <c r="E627" s="98"/>
      <c r="F627" s="98"/>
      <c r="G627" s="98"/>
      <c r="H627" s="98"/>
      <c r="I627" s="98"/>
      <c r="J627" s="98"/>
    </row>
    <row r="628" spans="2:10" ht="13.2">
      <c r="B628" s="98"/>
      <c r="C628" s="98"/>
      <c r="D628" s="98"/>
      <c r="E628" s="98"/>
      <c r="F628" s="98"/>
      <c r="G628" s="98"/>
      <c r="H628" s="98"/>
      <c r="I628" s="98"/>
      <c r="J628" s="98"/>
    </row>
    <row r="629" spans="2:10" ht="13.2">
      <c r="B629" s="98"/>
      <c r="C629" s="98"/>
      <c r="D629" s="98"/>
      <c r="E629" s="98"/>
      <c r="F629" s="98"/>
      <c r="G629" s="98"/>
      <c r="H629" s="98"/>
      <c r="I629" s="98"/>
      <c r="J629" s="98"/>
    </row>
    <row r="630" spans="2:10" ht="13.2">
      <c r="B630" s="98"/>
      <c r="C630" s="98"/>
      <c r="D630" s="98"/>
      <c r="E630" s="98"/>
      <c r="F630" s="98"/>
      <c r="G630" s="98"/>
      <c r="H630" s="98"/>
      <c r="I630" s="98"/>
      <c r="J630" s="98"/>
    </row>
    <row r="631" spans="2:10" ht="13.2">
      <c r="B631" s="98"/>
      <c r="C631" s="98"/>
      <c r="D631" s="98"/>
      <c r="E631" s="98"/>
      <c r="F631" s="98"/>
      <c r="G631" s="98"/>
      <c r="H631" s="98"/>
      <c r="I631" s="98"/>
      <c r="J631" s="98"/>
    </row>
    <row r="632" spans="2:10" ht="13.2">
      <c r="B632" s="98"/>
      <c r="C632" s="98"/>
      <c r="D632" s="98"/>
      <c r="E632" s="98"/>
      <c r="F632" s="98"/>
      <c r="G632" s="98"/>
      <c r="H632" s="98"/>
      <c r="I632" s="98"/>
      <c r="J632" s="98"/>
    </row>
    <row r="633" spans="2:10" ht="13.2">
      <c r="B633" s="98"/>
      <c r="C633" s="98"/>
      <c r="D633" s="98"/>
      <c r="E633" s="98"/>
      <c r="F633" s="98"/>
      <c r="G633" s="98"/>
      <c r="H633" s="98"/>
      <c r="I633" s="98"/>
      <c r="J633" s="98"/>
    </row>
    <row r="634" spans="2:10" ht="13.2">
      <c r="B634" s="98"/>
      <c r="C634" s="98"/>
      <c r="D634" s="98"/>
      <c r="E634" s="98"/>
      <c r="F634" s="98"/>
      <c r="G634" s="98"/>
      <c r="H634" s="98"/>
      <c r="I634" s="98"/>
      <c r="J634" s="98"/>
    </row>
    <row r="635" spans="2:10" ht="13.2">
      <c r="B635" s="98"/>
      <c r="C635" s="98"/>
      <c r="D635" s="98"/>
      <c r="E635" s="98"/>
      <c r="F635" s="98"/>
      <c r="G635" s="98"/>
      <c r="H635" s="98"/>
      <c r="I635" s="98"/>
      <c r="J635" s="98"/>
    </row>
    <row r="636" spans="2:10" ht="13.2">
      <c r="B636" s="98"/>
      <c r="C636" s="98"/>
      <c r="D636" s="98"/>
      <c r="E636" s="98"/>
      <c r="F636" s="98"/>
      <c r="G636" s="98"/>
      <c r="H636" s="98"/>
      <c r="I636" s="98"/>
      <c r="J636" s="98"/>
    </row>
    <row r="637" spans="2:10" ht="13.2">
      <c r="B637" s="98"/>
      <c r="C637" s="98"/>
      <c r="D637" s="98"/>
      <c r="E637" s="98"/>
      <c r="F637" s="98"/>
      <c r="G637" s="98"/>
      <c r="H637" s="98"/>
      <c r="I637" s="98"/>
      <c r="J637" s="98"/>
    </row>
    <row r="638" spans="2:10" ht="13.2">
      <c r="B638" s="98"/>
      <c r="C638" s="98"/>
      <c r="D638" s="98"/>
      <c r="E638" s="98"/>
      <c r="F638" s="98"/>
      <c r="G638" s="98"/>
      <c r="H638" s="98"/>
      <c r="I638" s="98"/>
      <c r="J638" s="98"/>
    </row>
    <row r="639" spans="2:10" ht="13.2">
      <c r="B639" s="98"/>
      <c r="C639" s="98"/>
      <c r="D639" s="98"/>
      <c r="E639" s="98"/>
      <c r="F639" s="98"/>
      <c r="G639" s="98"/>
      <c r="H639" s="98"/>
      <c r="I639" s="98"/>
      <c r="J639" s="98"/>
    </row>
    <row r="640" spans="2:10" ht="13.2">
      <c r="B640" s="98"/>
      <c r="C640" s="98"/>
      <c r="D640" s="98"/>
      <c r="E640" s="98"/>
      <c r="F640" s="98"/>
      <c r="G640" s="98"/>
      <c r="H640" s="98"/>
      <c r="I640" s="98"/>
      <c r="J640" s="98"/>
    </row>
    <row r="641" spans="2:10" ht="13.2">
      <c r="B641" s="98"/>
      <c r="C641" s="98"/>
      <c r="D641" s="98"/>
      <c r="E641" s="98"/>
      <c r="F641" s="98"/>
      <c r="G641" s="98"/>
      <c r="H641" s="98"/>
      <c r="I641" s="98"/>
      <c r="J641" s="98"/>
    </row>
    <row r="642" spans="2:10" ht="13.2">
      <c r="B642" s="98"/>
      <c r="C642" s="98"/>
      <c r="D642" s="98"/>
      <c r="E642" s="98"/>
      <c r="F642" s="98"/>
      <c r="G642" s="98"/>
      <c r="H642" s="98"/>
      <c r="I642" s="98"/>
      <c r="J642" s="98"/>
    </row>
    <row r="643" spans="2:10" ht="13.2">
      <c r="B643" s="98"/>
      <c r="C643" s="98"/>
      <c r="D643" s="98"/>
      <c r="E643" s="98"/>
      <c r="F643" s="98"/>
      <c r="G643" s="98"/>
      <c r="H643" s="98"/>
      <c r="I643" s="98"/>
      <c r="J643" s="98"/>
    </row>
    <row r="644" spans="2:10" ht="13.2">
      <c r="B644" s="98"/>
      <c r="C644" s="98"/>
      <c r="D644" s="98"/>
      <c r="E644" s="98"/>
      <c r="F644" s="98"/>
      <c r="G644" s="98"/>
      <c r="H644" s="98"/>
      <c r="I644" s="98"/>
      <c r="J644" s="98"/>
    </row>
    <row r="645" spans="2:10" ht="13.2">
      <c r="B645" s="98"/>
      <c r="C645" s="98"/>
      <c r="D645" s="98"/>
      <c r="E645" s="98"/>
      <c r="F645" s="98"/>
      <c r="G645" s="98"/>
      <c r="H645" s="98"/>
      <c r="I645" s="98"/>
      <c r="J645" s="98"/>
    </row>
    <row r="646" spans="2:10" ht="13.2">
      <c r="B646" s="98"/>
      <c r="C646" s="98"/>
      <c r="D646" s="98"/>
      <c r="E646" s="98"/>
      <c r="F646" s="98"/>
      <c r="G646" s="98"/>
      <c r="H646" s="98"/>
      <c r="I646" s="98"/>
      <c r="J646" s="98"/>
    </row>
    <row r="647" spans="2:10" ht="13.2">
      <c r="B647" s="98"/>
      <c r="C647" s="98"/>
      <c r="D647" s="98"/>
      <c r="E647" s="98"/>
      <c r="F647" s="98"/>
      <c r="G647" s="98"/>
      <c r="H647" s="98"/>
      <c r="I647" s="98"/>
      <c r="J647" s="98"/>
    </row>
    <row r="648" spans="2:10" ht="13.2">
      <c r="B648" s="98"/>
      <c r="C648" s="98"/>
      <c r="D648" s="98"/>
      <c r="E648" s="98"/>
      <c r="F648" s="98"/>
      <c r="G648" s="98"/>
      <c r="H648" s="98"/>
      <c r="I648" s="98"/>
      <c r="J648" s="98"/>
    </row>
    <row r="649" spans="2:10" ht="13.2">
      <c r="B649" s="98"/>
      <c r="C649" s="98"/>
      <c r="D649" s="98"/>
      <c r="E649" s="98"/>
      <c r="F649" s="98"/>
      <c r="G649" s="98"/>
      <c r="H649" s="98"/>
      <c r="I649" s="98"/>
      <c r="J649" s="98"/>
    </row>
    <row r="650" spans="2:10" ht="13.2">
      <c r="B650" s="98"/>
      <c r="C650" s="98"/>
      <c r="D650" s="98"/>
      <c r="E650" s="98"/>
      <c r="F650" s="98"/>
      <c r="G650" s="98"/>
      <c r="H650" s="98"/>
      <c r="I650" s="98"/>
      <c r="J650" s="98"/>
    </row>
    <row r="651" spans="2:10" ht="13.2">
      <c r="B651" s="98"/>
      <c r="C651" s="98"/>
      <c r="D651" s="98"/>
      <c r="E651" s="98"/>
      <c r="F651" s="98"/>
      <c r="G651" s="98"/>
      <c r="H651" s="98"/>
      <c r="I651" s="98"/>
      <c r="J651" s="98"/>
    </row>
    <row r="652" spans="2:10" ht="13.2">
      <c r="B652" s="98"/>
      <c r="C652" s="98"/>
      <c r="D652" s="98"/>
      <c r="E652" s="98"/>
      <c r="F652" s="98"/>
      <c r="G652" s="98"/>
      <c r="H652" s="98"/>
      <c r="I652" s="98"/>
      <c r="J652" s="98"/>
    </row>
    <row r="653" spans="2:10" ht="13.2">
      <c r="B653" s="98"/>
      <c r="C653" s="98"/>
      <c r="D653" s="98"/>
      <c r="E653" s="98"/>
      <c r="F653" s="98"/>
      <c r="G653" s="98"/>
      <c r="H653" s="98"/>
      <c r="I653" s="98"/>
      <c r="J653" s="98"/>
    </row>
    <row r="654" spans="2:10" ht="13.2">
      <c r="B654" s="98"/>
      <c r="C654" s="98"/>
      <c r="D654" s="98"/>
      <c r="E654" s="98"/>
      <c r="F654" s="98"/>
      <c r="G654" s="98"/>
      <c r="H654" s="98"/>
      <c r="I654" s="98"/>
      <c r="J654" s="98"/>
    </row>
    <row r="655" spans="2:10" ht="13.2">
      <c r="B655" s="98"/>
      <c r="C655" s="98"/>
      <c r="D655" s="98"/>
      <c r="E655" s="98"/>
      <c r="F655" s="98"/>
      <c r="G655" s="98"/>
      <c r="H655" s="98"/>
      <c r="I655" s="98"/>
      <c r="J655" s="98"/>
    </row>
    <row r="656" spans="2:10" ht="13.2">
      <c r="B656" s="98"/>
      <c r="C656" s="98"/>
      <c r="D656" s="98"/>
      <c r="E656" s="98"/>
      <c r="F656" s="98"/>
      <c r="G656" s="98"/>
      <c r="H656" s="98"/>
      <c r="I656" s="98"/>
      <c r="J656" s="98"/>
    </row>
    <row r="657" spans="2:10" ht="13.2">
      <c r="B657" s="98"/>
      <c r="C657" s="98"/>
      <c r="D657" s="98"/>
      <c r="E657" s="98"/>
      <c r="F657" s="98"/>
      <c r="G657" s="98"/>
      <c r="H657" s="98"/>
      <c r="I657" s="98"/>
      <c r="J657" s="98"/>
    </row>
    <row r="658" spans="2:10" ht="13.2">
      <c r="B658" s="98"/>
      <c r="C658" s="98"/>
      <c r="D658" s="98"/>
      <c r="E658" s="98"/>
      <c r="F658" s="98"/>
      <c r="G658" s="98"/>
      <c r="H658" s="98"/>
      <c r="I658" s="98"/>
      <c r="J658" s="98"/>
    </row>
    <row r="659" spans="2:10" ht="13.2">
      <c r="B659" s="98"/>
      <c r="C659" s="98"/>
      <c r="D659" s="98"/>
      <c r="E659" s="98"/>
      <c r="F659" s="98"/>
      <c r="G659" s="98"/>
      <c r="H659" s="98"/>
      <c r="I659" s="98"/>
      <c r="J659" s="98"/>
    </row>
    <row r="660" spans="2:10" ht="13.2">
      <c r="B660" s="98"/>
      <c r="C660" s="98"/>
      <c r="D660" s="98"/>
      <c r="E660" s="98"/>
      <c r="F660" s="98"/>
      <c r="G660" s="98"/>
      <c r="H660" s="98"/>
      <c r="I660" s="98"/>
      <c r="J660" s="98"/>
    </row>
    <row r="661" spans="2:10" ht="13.2">
      <c r="B661" s="98"/>
      <c r="C661" s="98"/>
      <c r="D661" s="98"/>
      <c r="E661" s="98"/>
      <c r="F661" s="98"/>
      <c r="G661" s="98"/>
      <c r="H661" s="98"/>
      <c r="I661" s="98"/>
      <c r="J661" s="98"/>
    </row>
    <row r="662" spans="2:10" ht="13.2">
      <c r="B662" s="98"/>
      <c r="C662" s="98"/>
      <c r="D662" s="98"/>
      <c r="E662" s="98"/>
      <c r="F662" s="98"/>
      <c r="G662" s="98"/>
      <c r="H662" s="98"/>
      <c r="I662" s="98"/>
      <c r="J662" s="98"/>
    </row>
    <row r="663" spans="2:10" ht="13.2">
      <c r="B663" s="98"/>
      <c r="C663" s="98"/>
      <c r="D663" s="98"/>
      <c r="E663" s="98"/>
      <c r="F663" s="98"/>
      <c r="G663" s="98"/>
      <c r="H663" s="98"/>
      <c r="I663" s="98"/>
      <c r="J663" s="98"/>
    </row>
    <row r="664" spans="2:10" ht="13.2">
      <c r="B664" s="98"/>
      <c r="C664" s="98"/>
      <c r="D664" s="98"/>
      <c r="E664" s="98"/>
      <c r="F664" s="98"/>
      <c r="G664" s="98"/>
      <c r="H664" s="98"/>
      <c r="I664" s="98"/>
      <c r="J664" s="98"/>
    </row>
    <row r="665" spans="2:10" ht="13.2">
      <c r="B665" s="98"/>
      <c r="C665" s="98"/>
      <c r="D665" s="98"/>
      <c r="E665" s="98"/>
      <c r="F665" s="98"/>
      <c r="G665" s="98"/>
      <c r="H665" s="98"/>
      <c r="I665" s="98"/>
      <c r="J665" s="98"/>
    </row>
    <row r="666" spans="2:10" ht="13.2">
      <c r="B666" s="98"/>
      <c r="C666" s="98"/>
      <c r="D666" s="98"/>
      <c r="E666" s="98"/>
      <c r="F666" s="98"/>
      <c r="G666" s="98"/>
      <c r="H666" s="98"/>
      <c r="I666" s="98"/>
      <c r="J666" s="98"/>
    </row>
    <row r="667" spans="2:10" ht="13.2">
      <c r="B667" s="98"/>
      <c r="C667" s="98"/>
      <c r="D667" s="98"/>
      <c r="E667" s="98"/>
      <c r="F667" s="98"/>
      <c r="G667" s="98"/>
      <c r="H667" s="98"/>
      <c r="I667" s="98"/>
      <c r="J667" s="98"/>
    </row>
    <row r="668" spans="2:10" ht="13.2">
      <c r="B668" s="98"/>
      <c r="C668" s="98"/>
      <c r="D668" s="98"/>
      <c r="E668" s="98"/>
      <c r="F668" s="98"/>
      <c r="G668" s="98"/>
      <c r="H668" s="98"/>
      <c r="I668" s="98"/>
      <c r="J668" s="98"/>
    </row>
    <row r="669" spans="2:10" ht="13.2">
      <c r="B669" s="98"/>
      <c r="C669" s="98"/>
      <c r="D669" s="98"/>
      <c r="E669" s="98"/>
      <c r="F669" s="98"/>
      <c r="G669" s="98"/>
      <c r="H669" s="98"/>
      <c r="I669" s="98"/>
      <c r="J669" s="98"/>
    </row>
    <row r="670" spans="2:10" ht="13.2">
      <c r="B670" s="98"/>
      <c r="C670" s="98"/>
      <c r="D670" s="98"/>
      <c r="E670" s="98"/>
      <c r="F670" s="98"/>
      <c r="G670" s="98"/>
      <c r="H670" s="98"/>
      <c r="I670" s="98"/>
      <c r="J670" s="98"/>
    </row>
    <row r="671" spans="2:10" ht="13.2">
      <c r="B671" s="98"/>
      <c r="C671" s="98"/>
      <c r="D671" s="98"/>
      <c r="E671" s="98"/>
      <c r="F671" s="98"/>
      <c r="G671" s="98"/>
      <c r="H671" s="98"/>
      <c r="I671" s="98"/>
      <c r="J671" s="98"/>
    </row>
    <row r="672" spans="2:10" ht="13.2">
      <c r="B672" s="98"/>
      <c r="C672" s="98"/>
      <c r="D672" s="98"/>
      <c r="E672" s="98"/>
      <c r="F672" s="98"/>
      <c r="G672" s="98"/>
      <c r="H672" s="98"/>
      <c r="I672" s="98"/>
      <c r="J672" s="98"/>
    </row>
    <row r="673" spans="2:10" ht="13.2">
      <c r="B673" s="98"/>
      <c r="C673" s="98"/>
      <c r="D673" s="98"/>
      <c r="E673" s="98"/>
      <c r="F673" s="98"/>
      <c r="G673" s="98"/>
      <c r="H673" s="98"/>
      <c r="I673" s="98"/>
      <c r="J673" s="98"/>
    </row>
    <row r="674" spans="2:10" ht="13.2">
      <c r="B674" s="98"/>
      <c r="C674" s="98"/>
      <c r="D674" s="98"/>
      <c r="E674" s="98"/>
      <c r="F674" s="98"/>
      <c r="G674" s="98"/>
      <c r="H674" s="98"/>
      <c r="I674" s="98"/>
      <c r="J674" s="98"/>
    </row>
    <row r="675" spans="2:10" ht="13.2">
      <c r="B675" s="98"/>
      <c r="C675" s="98"/>
      <c r="D675" s="98"/>
      <c r="E675" s="98"/>
      <c r="F675" s="98"/>
      <c r="G675" s="98"/>
      <c r="H675" s="98"/>
      <c r="I675" s="98"/>
      <c r="J675" s="98"/>
    </row>
    <row r="676" spans="2:10" ht="13.2">
      <c r="B676" s="98"/>
      <c r="C676" s="98"/>
      <c r="D676" s="98"/>
      <c r="E676" s="98"/>
      <c r="F676" s="98"/>
      <c r="G676" s="98"/>
      <c r="H676" s="98"/>
      <c r="I676" s="98"/>
      <c r="J676" s="98"/>
    </row>
    <row r="677" spans="2:10" ht="13.2">
      <c r="B677" s="98"/>
      <c r="C677" s="98"/>
      <c r="D677" s="98"/>
      <c r="E677" s="98"/>
      <c r="F677" s="98"/>
      <c r="G677" s="98"/>
      <c r="H677" s="98"/>
      <c r="I677" s="98"/>
      <c r="J677" s="98"/>
    </row>
    <row r="678" spans="2:10" ht="13.2">
      <c r="B678" s="98"/>
      <c r="C678" s="98"/>
      <c r="D678" s="98"/>
      <c r="E678" s="98"/>
      <c r="F678" s="98"/>
      <c r="G678" s="98"/>
      <c r="H678" s="98"/>
      <c r="I678" s="98"/>
      <c r="J678" s="98"/>
    </row>
    <row r="679" spans="2:10" ht="13.2">
      <c r="B679" s="98"/>
      <c r="C679" s="98"/>
      <c r="D679" s="98"/>
      <c r="E679" s="98"/>
      <c r="F679" s="98"/>
      <c r="G679" s="98"/>
      <c r="H679" s="98"/>
      <c r="I679" s="98"/>
      <c r="J679" s="98"/>
    </row>
    <row r="680" spans="2:10" ht="13.2">
      <c r="B680" s="98"/>
      <c r="C680" s="98"/>
      <c r="D680" s="98"/>
      <c r="E680" s="98"/>
      <c r="F680" s="98"/>
      <c r="G680" s="98"/>
      <c r="H680" s="98"/>
      <c r="I680" s="98"/>
      <c r="J680" s="98"/>
    </row>
    <row r="681" spans="2:10" ht="13.2">
      <c r="B681" s="98"/>
      <c r="C681" s="98"/>
      <c r="D681" s="98"/>
      <c r="E681" s="98"/>
      <c r="F681" s="98"/>
      <c r="G681" s="98"/>
      <c r="H681" s="98"/>
      <c r="I681" s="98"/>
      <c r="J681" s="98"/>
    </row>
    <row r="682" spans="2:10" ht="13.2">
      <c r="B682" s="98"/>
      <c r="C682" s="98"/>
      <c r="D682" s="98"/>
      <c r="E682" s="98"/>
      <c r="F682" s="98"/>
      <c r="G682" s="98"/>
      <c r="H682" s="98"/>
      <c r="I682" s="98"/>
      <c r="J682" s="98"/>
    </row>
    <row r="683" spans="2:10" ht="13.2">
      <c r="B683" s="98"/>
      <c r="C683" s="98"/>
      <c r="D683" s="98"/>
      <c r="E683" s="98"/>
      <c r="F683" s="98"/>
      <c r="G683" s="98"/>
      <c r="H683" s="98"/>
      <c r="I683" s="98"/>
      <c r="J683" s="98"/>
    </row>
    <row r="684" spans="2:10" ht="13.2">
      <c r="B684" s="98"/>
      <c r="C684" s="98"/>
      <c r="D684" s="98"/>
      <c r="E684" s="98"/>
      <c r="F684" s="98"/>
      <c r="G684" s="98"/>
      <c r="H684" s="98"/>
      <c r="I684" s="98"/>
      <c r="J684" s="98"/>
    </row>
    <row r="685" spans="2:10" ht="13.2">
      <c r="B685" s="98"/>
      <c r="C685" s="98"/>
      <c r="D685" s="98"/>
      <c r="E685" s="98"/>
      <c r="F685" s="98"/>
      <c r="G685" s="98"/>
      <c r="H685" s="98"/>
      <c r="I685" s="98"/>
      <c r="J685" s="98"/>
    </row>
    <row r="686" spans="2:10" ht="13.2">
      <c r="B686" s="98"/>
      <c r="C686" s="98"/>
      <c r="D686" s="98"/>
      <c r="E686" s="98"/>
      <c r="F686" s="98"/>
      <c r="G686" s="98"/>
      <c r="H686" s="98"/>
      <c r="I686" s="98"/>
      <c r="J686" s="98"/>
    </row>
    <row r="687" spans="2:10" ht="13.2">
      <c r="B687" s="98"/>
      <c r="C687" s="98"/>
      <c r="D687" s="98"/>
      <c r="E687" s="98"/>
      <c r="F687" s="98"/>
      <c r="G687" s="98"/>
      <c r="H687" s="98"/>
      <c r="I687" s="98"/>
      <c r="J687" s="98"/>
    </row>
    <row r="688" spans="2:10" ht="13.2">
      <c r="B688" s="98"/>
      <c r="C688" s="98"/>
      <c r="D688" s="98"/>
      <c r="E688" s="98"/>
      <c r="F688" s="98"/>
      <c r="G688" s="98"/>
      <c r="H688" s="98"/>
      <c r="I688" s="98"/>
      <c r="J688" s="98"/>
    </row>
    <row r="689" spans="2:10" ht="13.2">
      <c r="B689" s="98"/>
      <c r="C689" s="98"/>
      <c r="D689" s="98"/>
      <c r="E689" s="98"/>
      <c r="F689" s="98"/>
      <c r="G689" s="98"/>
      <c r="H689" s="98"/>
      <c r="I689" s="98"/>
      <c r="J689" s="98"/>
    </row>
    <row r="690" spans="2:10" ht="13.2">
      <c r="B690" s="98"/>
      <c r="C690" s="98"/>
      <c r="D690" s="98"/>
      <c r="E690" s="98"/>
      <c r="F690" s="98"/>
      <c r="G690" s="98"/>
      <c r="H690" s="98"/>
      <c r="I690" s="98"/>
      <c r="J690" s="98"/>
    </row>
    <row r="691" spans="2:10" ht="13.2">
      <c r="B691" s="98"/>
      <c r="C691" s="98"/>
      <c r="D691" s="98"/>
      <c r="E691" s="98"/>
      <c r="F691" s="98"/>
      <c r="G691" s="98"/>
      <c r="H691" s="98"/>
      <c r="I691" s="98"/>
      <c r="J691" s="98"/>
    </row>
    <row r="692" spans="2:10" ht="13.2">
      <c r="B692" s="98"/>
      <c r="C692" s="98"/>
      <c r="D692" s="98"/>
      <c r="E692" s="98"/>
      <c r="F692" s="98"/>
      <c r="G692" s="98"/>
      <c r="H692" s="98"/>
      <c r="I692" s="98"/>
      <c r="J692" s="98"/>
    </row>
    <row r="693" spans="2:10" ht="13.2">
      <c r="B693" s="98"/>
      <c r="C693" s="98"/>
      <c r="D693" s="98"/>
      <c r="E693" s="98"/>
      <c r="F693" s="98"/>
      <c r="G693" s="98"/>
      <c r="H693" s="98"/>
      <c r="I693" s="98"/>
      <c r="J693" s="98"/>
    </row>
    <row r="694" spans="2:10" ht="13.2">
      <c r="B694" s="98"/>
      <c r="C694" s="98"/>
      <c r="D694" s="98"/>
      <c r="E694" s="98"/>
      <c r="F694" s="98"/>
      <c r="G694" s="98"/>
      <c r="H694" s="98"/>
      <c r="I694" s="98"/>
      <c r="J694" s="98"/>
    </row>
    <row r="695" spans="2:10" ht="13.2">
      <c r="B695" s="98"/>
      <c r="C695" s="98"/>
      <c r="D695" s="98"/>
      <c r="E695" s="98"/>
      <c r="F695" s="98"/>
      <c r="G695" s="98"/>
      <c r="H695" s="98"/>
      <c r="I695" s="98"/>
      <c r="J695" s="98"/>
    </row>
    <row r="696" spans="2:10" ht="13.2">
      <c r="B696" s="98"/>
      <c r="C696" s="98"/>
      <c r="D696" s="98"/>
      <c r="E696" s="98"/>
      <c r="F696" s="98"/>
      <c r="G696" s="98"/>
      <c r="H696" s="98"/>
      <c r="I696" s="98"/>
      <c r="J696" s="98"/>
    </row>
    <row r="697" spans="2:10" ht="13.2">
      <c r="B697" s="98"/>
      <c r="C697" s="98"/>
      <c r="D697" s="98"/>
      <c r="E697" s="98"/>
      <c r="F697" s="98"/>
      <c r="G697" s="98"/>
      <c r="H697" s="98"/>
      <c r="I697" s="98"/>
      <c r="J697" s="98"/>
    </row>
    <row r="698" spans="2:10" ht="13.2">
      <c r="B698" s="98"/>
      <c r="C698" s="98"/>
      <c r="D698" s="98"/>
      <c r="E698" s="98"/>
      <c r="F698" s="98"/>
      <c r="G698" s="98"/>
      <c r="H698" s="98"/>
      <c r="I698" s="98"/>
      <c r="J698" s="98"/>
    </row>
    <row r="699" spans="2:10" ht="13.2">
      <c r="B699" s="98"/>
      <c r="C699" s="98"/>
      <c r="D699" s="98"/>
      <c r="E699" s="98"/>
      <c r="F699" s="98"/>
      <c r="G699" s="98"/>
      <c r="H699" s="98"/>
      <c r="I699" s="98"/>
      <c r="J699" s="98"/>
    </row>
    <row r="700" spans="2:10" ht="13.2">
      <c r="B700" s="98"/>
      <c r="C700" s="98"/>
      <c r="D700" s="98"/>
      <c r="E700" s="98"/>
      <c r="F700" s="98"/>
      <c r="G700" s="98"/>
      <c r="H700" s="98"/>
      <c r="I700" s="98"/>
      <c r="J700" s="98"/>
    </row>
    <row r="701" spans="2:10" ht="13.2">
      <c r="B701" s="98"/>
      <c r="C701" s="98"/>
      <c r="D701" s="98"/>
      <c r="E701" s="98"/>
      <c r="F701" s="98"/>
      <c r="G701" s="98"/>
      <c r="H701" s="98"/>
      <c r="I701" s="98"/>
      <c r="J701" s="98"/>
    </row>
    <row r="702" spans="2:10" ht="13.2">
      <c r="B702" s="98"/>
      <c r="C702" s="98"/>
      <c r="D702" s="98"/>
      <c r="E702" s="98"/>
      <c r="F702" s="98"/>
      <c r="G702" s="98"/>
      <c r="H702" s="98"/>
      <c r="I702" s="98"/>
      <c r="J702" s="98"/>
    </row>
    <row r="703" spans="2:10" ht="13.2">
      <c r="B703" s="98"/>
      <c r="C703" s="98"/>
      <c r="D703" s="98"/>
      <c r="E703" s="98"/>
      <c r="F703" s="98"/>
      <c r="G703" s="98"/>
      <c r="H703" s="98"/>
      <c r="I703" s="98"/>
      <c r="J703" s="98"/>
    </row>
    <row r="704" spans="2:10" ht="13.2">
      <c r="B704" s="98"/>
      <c r="C704" s="98"/>
      <c r="D704" s="98"/>
      <c r="E704" s="98"/>
      <c r="F704" s="98"/>
      <c r="G704" s="98"/>
      <c r="H704" s="98"/>
      <c r="I704" s="98"/>
      <c r="J704" s="98"/>
    </row>
    <row r="705" spans="2:10" ht="13.2">
      <c r="B705" s="98"/>
      <c r="C705" s="98"/>
      <c r="D705" s="98"/>
      <c r="E705" s="98"/>
      <c r="F705" s="98"/>
      <c r="G705" s="98"/>
      <c r="H705" s="98"/>
      <c r="I705" s="98"/>
      <c r="J705" s="98"/>
    </row>
    <row r="706" spans="2:10" ht="13.2">
      <c r="B706" s="98"/>
      <c r="C706" s="98"/>
      <c r="D706" s="98"/>
      <c r="E706" s="98"/>
      <c r="F706" s="98"/>
      <c r="G706" s="98"/>
      <c r="H706" s="98"/>
      <c r="I706" s="98"/>
      <c r="J706" s="98"/>
    </row>
    <row r="707" spans="2:10" ht="13.2">
      <c r="B707" s="98"/>
      <c r="C707" s="98"/>
      <c r="D707" s="98"/>
      <c r="E707" s="98"/>
      <c r="F707" s="98"/>
      <c r="G707" s="98"/>
      <c r="H707" s="98"/>
      <c r="I707" s="98"/>
      <c r="J707" s="98"/>
    </row>
    <row r="708" spans="2:10" ht="13.2">
      <c r="B708" s="98"/>
      <c r="C708" s="98"/>
      <c r="D708" s="98"/>
      <c r="E708" s="98"/>
      <c r="F708" s="98"/>
      <c r="G708" s="98"/>
      <c r="H708" s="98"/>
      <c r="I708" s="98"/>
      <c r="J708" s="98"/>
    </row>
    <row r="709" spans="2:10" ht="13.2">
      <c r="B709" s="98"/>
      <c r="C709" s="98"/>
      <c r="D709" s="98"/>
      <c r="E709" s="98"/>
      <c r="F709" s="98"/>
      <c r="G709" s="98"/>
      <c r="H709" s="98"/>
      <c r="I709" s="98"/>
      <c r="J709" s="98"/>
    </row>
    <row r="710" spans="2:10" ht="13.2">
      <c r="B710" s="98"/>
      <c r="C710" s="98"/>
      <c r="D710" s="98"/>
      <c r="E710" s="98"/>
      <c r="F710" s="98"/>
      <c r="G710" s="98"/>
      <c r="H710" s="98"/>
      <c r="I710" s="98"/>
      <c r="J710" s="98"/>
    </row>
    <row r="711" spans="2:10" ht="13.2">
      <c r="B711" s="98"/>
      <c r="C711" s="98"/>
      <c r="D711" s="98"/>
      <c r="E711" s="98"/>
      <c r="F711" s="98"/>
      <c r="G711" s="98"/>
      <c r="H711" s="98"/>
      <c r="I711" s="98"/>
      <c r="J711" s="98"/>
    </row>
    <row r="712" spans="2:10" ht="13.2">
      <c r="B712" s="98"/>
      <c r="C712" s="98"/>
      <c r="D712" s="98"/>
      <c r="E712" s="98"/>
      <c r="F712" s="98"/>
      <c r="G712" s="98"/>
      <c r="H712" s="98"/>
      <c r="I712" s="98"/>
      <c r="J712" s="98"/>
    </row>
    <row r="713" spans="2:10" ht="13.2">
      <c r="B713" s="98"/>
      <c r="C713" s="98"/>
      <c r="D713" s="98"/>
      <c r="E713" s="98"/>
      <c r="F713" s="98"/>
      <c r="G713" s="98"/>
      <c r="H713" s="98"/>
      <c r="I713" s="98"/>
      <c r="J713" s="98"/>
    </row>
    <row r="714" spans="2:10" ht="13.2">
      <c r="B714" s="98"/>
      <c r="C714" s="98"/>
      <c r="D714" s="98"/>
      <c r="E714" s="98"/>
      <c r="F714" s="98"/>
      <c r="G714" s="98"/>
      <c r="H714" s="98"/>
      <c r="I714" s="98"/>
      <c r="J714" s="98"/>
    </row>
    <row r="715" spans="2:10" ht="13.2">
      <c r="B715" s="98"/>
      <c r="C715" s="98"/>
      <c r="D715" s="98"/>
      <c r="E715" s="98"/>
      <c r="F715" s="98"/>
      <c r="G715" s="98"/>
      <c r="H715" s="98"/>
      <c r="I715" s="98"/>
      <c r="J715" s="98"/>
    </row>
    <row r="716" spans="2:10" ht="13.2">
      <c r="B716" s="98"/>
      <c r="C716" s="98"/>
      <c r="D716" s="98"/>
      <c r="E716" s="98"/>
      <c r="F716" s="98"/>
      <c r="G716" s="98"/>
      <c r="H716" s="98"/>
      <c r="I716" s="98"/>
      <c r="J716" s="98"/>
    </row>
    <row r="717" spans="2:10" ht="13.2">
      <c r="B717" s="98"/>
      <c r="C717" s="98"/>
      <c r="D717" s="98"/>
      <c r="E717" s="98"/>
      <c r="F717" s="98"/>
      <c r="G717" s="98"/>
      <c r="H717" s="98"/>
      <c r="I717" s="98"/>
      <c r="J717" s="98"/>
    </row>
    <row r="718" spans="2:10" ht="13.2">
      <c r="B718" s="98"/>
      <c r="C718" s="98"/>
      <c r="D718" s="98"/>
      <c r="E718" s="98"/>
      <c r="F718" s="98"/>
      <c r="G718" s="98"/>
      <c r="H718" s="98"/>
      <c r="I718" s="98"/>
      <c r="J718" s="98"/>
    </row>
    <row r="719" spans="2:10" ht="13.2">
      <c r="B719" s="98"/>
      <c r="C719" s="98"/>
      <c r="D719" s="98"/>
      <c r="E719" s="98"/>
      <c r="F719" s="98"/>
      <c r="G719" s="98"/>
      <c r="H719" s="98"/>
      <c r="I719" s="98"/>
      <c r="J719" s="98"/>
    </row>
    <row r="720" spans="2:10" ht="13.2">
      <c r="B720" s="98"/>
      <c r="C720" s="98"/>
      <c r="D720" s="98"/>
      <c r="E720" s="98"/>
      <c r="F720" s="98"/>
      <c r="G720" s="98"/>
      <c r="H720" s="98"/>
      <c r="I720" s="98"/>
      <c r="J720" s="98"/>
    </row>
    <row r="721" spans="2:10" ht="13.2">
      <c r="B721" s="98"/>
      <c r="C721" s="98"/>
      <c r="D721" s="98"/>
      <c r="E721" s="98"/>
      <c r="F721" s="98"/>
      <c r="G721" s="98"/>
      <c r="H721" s="98"/>
      <c r="I721" s="98"/>
      <c r="J721" s="98"/>
    </row>
    <row r="722" spans="2:10" ht="13.2">
      <c r="B722" s="98"/>
      <c r="C722" s="98"/>
      <c r="D722" s="98"/>
      <c r="E722" s="98"/>
      <c r="F722" s="98"/>
      <c r="G722" s="98"/>
      <c r="H722" s="98"/>
      <c r="I722" s="98"/>
      <c r="J722" s="98"/>
    </row>
    <row r="723" spans="2:10" ht="13.2">
      <c r="B723" s="98"/>
      <c r="C723" s="98"/>
      <c r="D723" s="98"/>
      <c r="E723" s="98"/>
      <c r="F723" s="98"/>
      <c r="G723" s="98"/>
      <c r="H723" s="98"/>
      <c r="I723" s="98"/>
      <c r="J723" s="98"/>
    </row>
    <row r="724" spans="2:10" ht="13.2">
      <c r="B724" s="98"/>
      <c r="C724" s="98"/>
      <c r="D724" s="98"/>
      <c r="E724" s="98"/>
      <c r="F724" s="98"/>
      <c r="G724" s="98"/>
      <c r="H724" s="98"/>
      <c r="I724" s="98"/>
      <c r="J724" s="98"/>
    </row>
    <row r="725" spans="2:10" ht="13.2">
      <c r="B725" s="98"/>
      <c r="C725" s="98"/>
      <c r="D725" s="98"/>
      <c r="E725" s="98"/>
      <c r="F725" s="98"/>
      <c r="G725" s="98"/>
      <c r="H725" s="98"/>
      <c r="I725" s="98"/>
      <c r="J725" s="98"/>
    </row>
    <row r="726" spans="2:10" ht="13.2">
      <c r="B726" s="98"/>
      <c r="C726" s="98"/>
      <c r="D726" s="98"/>
      <c r="E726" s="98"/>
      <c r="F726" s="98"/>
      <c r="G726" s="98"/>
      <c r="H726" s="98"/>
      <c r="I726" s="98"/>
      <c r="J726" s="98"/>
    </row>
    <row r="727" spans="2:10" ht="13.2">
      <c r="B727" s="98"/>
      <c r="C727" s="98"/>
      <c r="D727" s="98"/>
      <c r="E727" s="98"/>
      <c r="F727" s="98"/>
      <c r="G727" s="98"/>
      <c r="H727" s="98"/>
      <c r="I727" s="98"/>
      <c r="J727" s="98"/>
    </row>
    <row r="728" spans="2:10" ht="13.2">
      <c r="B728" s="98"/>
      <c r="C728" s="98"/>
      <c r="D728" s="98"/>
      <c r="E728" s="98"/>
      <c r="F728" s="98"/>
      <c r="G728" s="98"/>
      <c r="H728" s="98"/>
      <c r="I728" s="98"/>
      <c r="J728" s="98"/>
    </row>
    <row r="729" spans="2:10" ht="13.2">
      <c r="B729" s="98"/>
      <c r="C729" s="98"/>
      <c r="D729" s="98"/>
      <c r="E729" s="98"/>
      <c r="F729" s="98"/>
      <c r="G729" s="98"/>
      <c r="H729" s="98"/>
      <c r="I729" s="98"/>
      <c r="J729" s="98"/>
    </row>
    <row r="730" spans="2:10" ht="13.2">
      <c r="B730" s="98"/>
      <c r="C730" s="98"/>
      <c r="D730" s="98"/>
      <c r="E730" s="98"/>
      <c r="F730" s="98"/>
      <c r="G730" s="98"/>
      <c r="H730" s="98"/>
      <c r="I730" s="98"/>
      <c r="J730" s="98"/>
    </row>
    <row r="731" spans="2:10" ht="13.2">
      <c r="B731" s="98"/>
      <c r="C731" s="98"/>
      <c r="D731" s="98"/>
      <c r="E731" s="98"/>
      <c r="F731" s="98"/>
      <c r="G731" s="98"/>
      <c r="H731" s="98"/>
      <c r="I731" s="98"/>
      <c r="J731" s="98"/>
    </row>
    <row r="732" spans="2:10" ht="13.2">
      <c r="B732" s="98"/>
      <c r="C732" s="98"/>
      <c r="D732" s="98"/>
      <c r="E732" s="98"/>
      <c r="F732" s="98"/>
      <c r="G732" s="98"/>
      <c r="H732" s="98"/>
      <c r="I732" s="98"/>
      <c r="J732" s="98"/>
    </row>
    <row r="733" spans="2:10" ht="13.2">
      <c r="B733" s="98"/>
      <c r="C733" s="98"/>
      <c r="D733" s="98"/>
      <c r="E733" s="98"/>
      <c r="F733" s="98"/>
      <c r="G733" s="98"/>
      <c r="H733" s="98"/>
      <c r="I733" s="98"/>
      <c r="J733" s="98"/>
    </row>
    <row r="734" spans="2:10" ht="13.2">
      <c r="B734" s="98"/>
      <c r="C734" s="98"/>
      <c r="D734" s="98"/>
      <c r="E734" s="98"/>
      <c r="F734" s="98"/>
      <c r="G734" s="98"/>
      <c r="H734" s="98"/>
      <c r="I734" s="98"/>
      <c r="J734" s="98"/>
    </row>
    <row r="735" spans="2:10" ht="13.2">
      <c r="B735" s="98"/>
      <c r="C735" s="98"/>
      <c r="D735" s="98"/>
      <c r="E735" s="98"/>
      <c r="F735" s="98"/>
      <c r="G735" s="98"/>
      <c r="H735" s="98"/>
      <c r="I735" s="98"/>
      <c r="J735" s="98"/>
    </row>
    <row r="736" spans="2:10" ht="13.2">
      <c r="B736" s="98"/>
      <c r="C736" s="98"/>
      <c r="D736" s="98"/>
      <c r="E736" s="98"/>
      <c r="F736" s="98"/>
      <c r="G736" s="98"/>
      <c r="H736" s="98"/>
      <c r="I736" s="98"/>
      <c r="J736" s="98"/>
    </row>
    <row r="737" spans="2:10" ht="13.2">
      <c r="B737" s="98"/>
      <c r="C737" s="98"/>
      <c r="D737" s="98"/>
      <c r="E737" s="98"/>
      <c r="F737" s="98"/>
      <c r="G737" s="98"/>
      <c r="H737" s="98"/>
      <c r="I737" s="98"/>
      <c r="J737" s="98"/>
    </row>
    <row r="738" spans="2:10" ht="13.2">
      <c r="B738" s="98"/>
      <c r="C738" s="98"/>
      <c r="D738" s="98"/>
      <c r="E738" s="98"/>
      <c r="F738" s="98"/>
      <c r="G738" s="98"/>
      <c r="H738" s="98"/>
      <c r="I738" s="98"/>
      <c r="J738" s="98"/>
    </row>
    <row r="739" spans="2:10" ht="13.2">
      <c r="B739" s="98"/>
      <c r="C739" s="98"/>
      <c r="D739" s="98"/>
      <c r="E739" s="98"/>
      <c r="F739" s="98"/>
      <c r="G739" s="98"/>
      <c r="H739" s="98"/>
      <c r="I739" s="98"/>
      <c r="J739" s="98"/>
    </row>
    <row r="740" spans="2:10" ht="13.2">
      <c r="B740" s="98"/>
      <c r="C740" s="98"/>
      <c r="D740" s="98"/>
      <c r="E740" s="98"/>
      <c r="F740" s="98"/>
      <c r="G740" s="98"/>
      <c r="H740" s="98"/>
      <c r="I740" s="98"/>
      <c r="J740" s="98"/>
    </row>
    <row r="741" spans="2:10" ht="13.2">
      <c r="B741" s="98"/>
      <c r="C741" s="98"/>
      <c r="D741" s="98"/>
      <c r="E741" s="98"/>
      <c r="F741" s="98"/>
      <c r="G741" s="98"/>
      <c r="H741" s="98"/>
      <c r="I741" s="98"/>
      <c r="J741" s="98"/>
    </row>
    <row r="742" spans="2:10" ht="13.2">
      <c r="B742" s="98"/>
      <c r="C742" s="98"/>
      <c r="D742" s="98"/>
      <c r="E742" s="98"/>
      <c r="F742" s="98"/>
      <c r="G742" s="98"/>
      <c r="H742" s="98"/>
      <c r="I742" s="98"/>
      <c r="J742" s="98"/>
    </row>
    <row r="743" spans="2:10" ht="13.2">
      <c r="B743" s="98"/>
      <c r="C743" s="98"/>
      <c r="D743" s="98"/>
      <c r="E743" s="98"/>
      <c r="F743" s="98"/>
      <c r="G743" s="98"/>
      <c r="H743" s="98"/>
      <c r="I743" s="98"/>
      <c r="J743" s="98"/>
    </row>
    <row r="744" spans="2:10" ht="13.2">
      <c r="B744" s="98"/>
      <c r="C744" s="98"/>
      <c r="D744" s="98"/>
      <c r="E744" s="98"/>
      <c r="F744" s="98"/>
      <c r="G744" s="98"/>
      <c r="H744" s="98"/>
      <c r="I744" s="98"/>
      <c r="J744" s="98"/>
    </row>
    <row r="745" spans="2:10" ht="13.2">
      <c r="B745" s="98"/>
      <c r="C745" s="98"/>
      <c r="D745" s="98"/>
      <c r="E745" s="98"/>
      <c r="F745" s="98"/>
      <c r="G745" s="98"/>
      <c r="H745" s="98"/>
      <c r="I745" s="98"/>
      <c r="J745" s="98"/>
    </row>
    <row r="746" spans="2:10" ht="13.2">
      <c r="B746" s="98"/>
      <c r="C746" s="98"/>
      <c r="D746" s="98"/>
      <c r="E746" s="98"/>
      <c r="F746" s="98"/>
      <c r="G746" s="98"/>
      <c r="H746" s="98"/>
      <c r="I746" s="98"/>
      <c r="J746" s="98"/>
    </row>
    <row r="747" spans="2:10" ht="13.2">
      <c r="B747" s="98"/>
      <c r="C747" s="98"/>
      <c r="D747" s="98"/>
      <c r="E747" s="98"/>
      <c r="F747" s="98"/>
      <c r="G747" s="98"/>
      <c r="H747" s="98"/>
      <c r="I747" s="98"/>
      <c r="J747" s="98"/>
    </row>
    <row r="748" spans="2:10" ht="13.2">
      <c r="B748" s="98"/>
      <c r="C748" s="98"/>
      <c r="D748" s="98"/>
      <c r="E748" s="98"/>
      <c r="F748" s="98"/>
      <c r="G748" s="98"/>
      <c r="H748" s="98"/>
      <c r="I748" s="98"/>
      <c r="J748" s="98"/>
    </row>
    <row r="749" spans="2:10" ht="13.2">
      <c r="B749" s="98"/>
      <c r="C749" s="98"/>
      <c r="D749" s="98"/>
      <c r="E749" s="98"/>
      <c r="F749" s="98"/>
      <c r="G749" s="98"/>
      <c r="H749" s="98"/>
      <c r="I749" s="98"/>
      <c r="J749" s="98"/>
    </row>
    <row r="750" spans="2:10" ht="13.2">
      <c r="B750" s="98"/>
      <c r="C750" s="98"/>
      <c r="D750" s="98"/>
      <c r="E750" s="98"/>
      <c r="F750" s="98"/>
      <c r="G750" s="98"/>
      <c r="H750" s="98"/>
      <c r="I750" s="98"/>
      <c r="J750" s="98"/>
    </row>
    <row r="751" spans="2:10" ht="13.2">
      <c r="B751" s="98"/>
      <c r="C751" s="98"/>
      <c r="D751" s="98"/>
      <c r="E751" s="98"/>
      <c r="F751" s="98"/>
      <c r="G751" s="98"/>
      <c r="H751" s="98"/>
      <c r="I751" s="98"/>
      <c r="J751" s="98"/>
    </row>
    <row r="752" spans="2:10" ht="13.2">
      <c r="B752" s="98"/>
      <c r="C752" s="98"/>
      <c r="D752" s="98"/>
      <c r="E752" s="98"/>
      <c r="F752" s="98"/>
      <c r="G752" s="98"/>
      <c r="H752" s="98"/>
      <c r="I752" s="98"/>
      <c r="J752" s="98"/>
    </row>
    <row r="753" spans="2:10" ht="13.2">
      <c r="B753" s="98"/>
      <c r="C753" s="98"/>
      <c r="D753" s="98"/>
      <c r="E753" s="98"/>
      <c r="F753" s="98"/>
      <c r="G753" s="98"/>
      <c r="H753" s="98"/>
      <c r="I753" s="98"/>
      <c r="J753" s="98"/>
    </row>
    <row r="754" spans="2:10" ht="13.2">
      <c r="B754" s="98"/>
      <c r="C754" s="98"/>
      <c r="D754" s="98"/>
      <c r="E754" s="98"/>
      <c r="F754" s="98"/>
      <c r="G754" s="98"/>
      <c r="H754" s="98"/>
      <c r="I754" s="98"/>
      <c r="J754" s="98"/>
    </row>
    <row r="755" spans="2:10" ht="13.2">
      <c r="B755" s="98"/>
      <c r="C755" s="98"/>
      <c r="D755" s="98"/>
      <c r="E755" s="98"/>
      <c r="F755" s="98"/>
      <c r="G755" s="98"/>
      <c r="H755" s="98"/>
      <c r="I755" s="98"/>
      <c r="J755" s="98"/>
    </row>
    <row r="756" spans="2:10" ht="13.2">
      <c r="B756" s="98"/>
      <c r="C756" s="98"/>
      <c r="D756" s="98"/>
      <c r="E756" s="98"/>
      <c r="F756" s="98"/>
      <c r="G756" s="98"/>
      <c r="H756" s="98"/>
      <c r="I756" s="98"/>
      <c r="J756" s="98"/>
    </row>
    <row r="757" spans="2:10" ht="13.2">
      <c r="B757" s="98"/>
      <c r="C757" s="98"/>
      <c r="D757" s="98"/>
      <c r="E757" s="98"/>
      <c r="F757" s="98"/>
      <c r="G757" s="98"/>
      <c r="H757" s="98"/>
      <c r="I757" s="98"/>
      <c r="J757" s="98"/>
    </row>
    <row r="758" spans="2:10" ht="13.2">
      <c r="B758" s="98"/>
      <c r="C758" s="98"/>
      <c r="D758" s="98"/>
      <c r="E758" s="98"/>
      <c r="F758" s="98"/>
      <c r="G758" s="98"/>
      <c r="H758" s="98"/>
      <c r="I758" s="98"/>
      <c r="J758" s="98"/>
    </row>
    <row r="759" spans="2:10" ht="13.2">
      <c r="B759" s="98"/>
      <c r="C759" s="98"/>
      <c r="D759" s="98"/>
      <c r="E759" s="98"/>
      <c r="F759" s="98"/>
      <c r="G759" s="98"/>
      <c r="H759" s="98"/>
      <c r="I759" s="98"/>
      <c r="J759" s="98"/>
    </row>
    <row r="760" spans="2:10" ht="13.2">
      <c r="B760" s="98"/>
      <c r="C760" s="98"/>
      <c r="D760" s="98"/>
      <c r="E760" s="98"/>
      <c r="F760" s="98"/>
      <c r="G760" s="98"/>
      <c r="H760" s="98"/>
      <c r="I760" s="98"/>
      <c r="J760" s="98"/>
    </row>
    <row r="761" spans="2:10" ht="13.2">
      <c r="B761" s="98"/>
      <c r="C761" s="98"/>
      <c r="D761" s="98"/>
      <c r="E761" s="98"/>
      <c r="F761" s="98"/>
      <c r="G761" s="98"/>
      <c r="H761" s="98"/>
      <c r="I761" s="98"/>
      <c r="J761" s="98"/>
    </row>
    <row r="762" spans="2:10" ht="13.2">
      <c r="B762" s="98"/>
      <c r="C762" s="98"/>
      <c r="D762" s="98"/>
      <c r="E762" s="98"/>
      <c r="F762" s="98"/>
      <c r="G762" s="98"/>
      <c r="H762" s="98"/>
      <c r="I762" s="98"/>
      <c r="J762" s="98"/>
    </row>
    <row r="763" spans="2:10" ht="13.2">
      <c r="B763" s="98"/>
      <c r="C763" s="98"/>
      <c r="D763" s="98"/>
      <c r="E763" s="98"/>
      <c r="F763" s="98"/>
      <c r="G763" s="98"/>
      <c r="H763" s="98"/>
      <c r="I763" s="98"/>
      <c r="J763" s="98"/>
    </row>
    <row r="764" spans="2:10" ht="13.2">
      <c r="B764" s="98"/>
      <c r="C764" s="98"/>
      <c r="D764" s="98"/>
      <c r="E764" s="98"/>
      <c r="F764" s="98"/>
      <c r="G764" s="98"/>
      <c r="H764" s="98"/>
      <c r="I764" s="98"/>
      <c r="J764" s="98"/>
    </row>
    <row r="765" spans="2:10" ht="13.2">
      <c r="B765" s="98"/>
      <c r="C765" s="98"/>
      <c r="D765" s="98"/>
      <c r="E765" s="98"/>
      <c r="F765" s="98"/>
      <c r="G765" s="98"/>
      <c r="H765" s="98"/>
      <c r="I765" s="98"/>
      <c r="J765" s="98"/>
    </row>
    <row r="766" spans="2:10" ht="13.2">
      <c r="B766" s="98"/>
      <c r="C766" s="98"/>
      <c r="D766" s="98"/>
      <c r="E766" s="98"/>
      <c r="F766" s="98"/>
      <c r="G766" s="98"/>
      <c r="H766" s="98"/>
      <c r="I766" s="98"/>
      <c r="J766" s="98"/>
    </row>
    <row r="767" spans="2:10" ht="13.2">
      <c r="B767" s="98"/>
      <c r="C767" s="98"/>
      <c r="D767" s="98"/>
      <c r="E767" s="98"/>
      <c r="F767" s="98"/>
      <c r="G767" s="98"/>
      <c r="H767" s="98"/>
      <c r="I767" s="98"/>
      <c r="J767" s="98"/>
    </row>
    <row r="768" spans="2:10" ht="13.2">
      <c r="B768" s="98"/>
      <c r="C768" s="98"/>
      <c r="D768" s="98"/>
      <c r="E768" s="98"/>
      <c r="F768" s="98"/>
      <c r="G768" s="98"/>
      <c r="H768" s="98"/>
      <c r="I768" s="98"/>
      <c r="J768" s="98"/>
    </row>
    <row r="769" spans="2:10" ht="13.2">
      <c r="B769" s="98"/>
      <c r="C769" s="98"/>
      <c r="D769" s="98"/>
      <c r="E769" s="98"/>
      <c r="F769" s="98"/>
      <c r="G769" s="98"/>
      <c r="H769" s="98"/>
      <c r="I769" s="98"/>
      <c r="J769" s="98"/>
    </row>
    <row r="770" spans="2:10" ht="13.2">
      <c r="B770" s="98"/>
      <c r="C770" s="98"/>
      <c r="D770" s="98"/>
      <c r="E770" s="98"/>
      <c r="F770" s="98"/>
      <c r="G770" s="98"/>
      <c r="H770" s="98"/>
      <c r="I770" s="98"/>
      <c r="J770" s="98"/>
    </row>
    <row r="771" spans="2:10" ht="13.2">
      <c r="B771" s="98"/>
      <c r="C771" s="98"/>
      <c r="D771" s="98"/>
      <c r="E771" s="98"/>
      <c r="F771" s="98"/>
      <c r="G771" s="98"/>
      <c r="H771" s="98"/>
      <c r="I771" s="98"/>
      <c r="J771" s="98"/>
    </row>
    <row r="772" spans="2:10" ht="13.2">
      <c r="B772" s="98"/>
      <c r="C772" s="98"/>
      <c r="D772" s="98"/>
      <c r="E772" s="98"/>
      <c r="F772" s="98"/>
      <c r="G772" s="98"/>
      <c r="H772" s="98"/>
      <c r="I772" s="98"/>
      <c r="J772" s="98"/>
    </row>
    <row r="773" spans="2:10" ht="13.2">
      <c r="B773" s="98"/>
      <c r="C773" s="98"/>
      <c r="D773" s="98"/>
      <c r="E773" s="98"/>
      <c r="F773" s="98"/>
      <c r="G773" s="98"/>
      <c r="H773" s="98"/>
      <c r="I773" s="98"/>
      <c r="J773" s="98"/>
    </row>
    <row r="774" spans="2:10" ht="13.2">
      <c r="B774" s="98"/>
      <c r="C774" s="98"/>
      <c r="D774" s="98"/>
      <c r="E774" s="98"/>
      <c r="F774" s="98"/>
      <c r="G774" s="98"/>
      <c r="H774" s="98"/>
      <c r="I774" s="98"/>
      <c r="J774" s="98"/>
    </row>
    <row r="775" spans="2:10" ht="13.2">
      <c r="B775" s="98"/>
      <c r="C775" s="98"/>
      <c r="D775" s="98"/>
      <c r="E775" s="98"/>
      <c r="F775" s="98"/>
      <c r="G775" s="98"/>
      <c r="H775" s="98"/>
      <c r="I775" s="98"/>
      <c r="J775" s="98"/>
    </row>
    <row r="776" spans="2:10" ht="13.2">
      <c r="B776" s="98"/>
      <c r="C776" s="98"/>
      <c r="D776" s="98"/>
      <c r="E776" s="98"/>
      <c r="F776" s="98"/>
      <c r="G776" s="98"/>
      <c r="H776" s="98"/>
      <c r="I776" s="98"/>
      <c r="J776" s="98"/>
    </row>
    <row r="777" spans="2:10" ht="13.2">
      <c r="B777" s="98"/>
      <c r="C777" s="98"/>
      <c r="D777" s="98"/>
      <c r="E777" s="98"/>
      <c r="F777" s="98"/>
      <c r="G777" s="98"/>
      <c r="H777" s="98"/>
      <c r="I777" s="98"/>
      <c r="J777" s="98"/>
    </row>
    <row r="778" spans="2:10" ht="13.2">
      <c r="B778" s="98"/>
      <c r="C778" s="98"/>
      <c r="D778" s="98"/>
      <c r="E778" s="98"/>
      <c r="F778" s="98"/>
      <c r="G778" s="98"/>
      <c r="H778" s="98"/>
      <c r="I778" s="98"/>
      <c r="J778" s="98"/>
    </row>
    <row r="779" spans="2:10" ht="13.2">
      <c r="B779" s="98"/>
      <c r="C779" s="98"/>
      <c r="D779" s="98"/>
      <c r="E779" s="98"/>
      <c r="F779" s="98"/>
      <c r="G779" s="98"/>
      <c r="H779" s="98"/>
      <c r="I779" s="98"/>
      <c r="J779" s="98"/>
    </row>
    <row r="780" spans="2:10" ht="13.2">
      <c r="B780" s="98"/>
      <c r="C780" s="98"/>
      <c r="D780" s="98"/>
      <c r="E780" s="98"/>
      <c r="F780" s="98"/>
      <c r="G780" s="98"/>
      <c r="H780" s="98"/>
      <c r="I780" s="98"/>
      <c r="J780" s="98"/>
    </row>
    <row r="781" spans="2:10" ht="13.2">
      <c r="B781" s="98"/>
      <c r="C781" s="98"/>
      <c r="D781" s="98"/>
      <c r="E781" s="98"/>
      <c r="F781" s="98"/>
      <c r="G781" s="98"/>
      <c r="H781" s="98"/>
      <c r="I781" s="98"/>
      <c r="J781" s="98"/>
    </row>
    <row r="782" spans="2:10" ht="13.2">
      <c r="B782" s="98"/>
      <c r="C782" s="98"/>
      <c r="D782" s="98"/>
      <c r="E782" s="98"/>
      <c r="F782" s="98"/>
      <c r="G782" s="98"/>
      <c r="H782" s="98"/>
      <c r="I782" s="98"/>
      <c r="J782" s="98"/>
    </row>
    <row r="783" spans="2:10" ht="13.2">
      <c r="B783" s="98"/>
      <c r="C783" s="98"/>
      <c r="D783" s="98"/>
      <c r="E783" s="98"/>
      <c r="F783" s="98"/>
      <c r="G783" s="98"/>
      <c r="H783" s="98"/>
      <c r="I783" s="98"/>
      <c r="J783" s="98"/>
    </row>
    <row r="784" spans="2:10" ht="13.2">
      <c r="B784" s="98"/>
      <c r="C784" s="98"/>
      <c r="D784" s="98"/>
      <c r="E784" s="98"/>
      <c r="F784" s="98"/>
      <c r="G784" s="98"/>
      <c r="H784" s="98"/>
      <c r="I784" s="98"/>
      <c r="J784" s="98"/>
    </row>
    <row r="785" spans="2:10" ht="13.2">
      <c r="B785" s="98"/>
      <c r="C785" s="98"/>
      <c r="D785" s="98"/>
      <c r="E785" s="98"/>
      <c r="F785" s="98"/>
      <c r="G785" s="98"/>
      <c r="H785" s="98"/>
      <c r="I785" s="98"/>
      <c r="J785" s="98"/>
    </row>
    <row r="786" spans="2:10" ht="13.2">
      <c r="B786" s="98"/>
      <c r="C786" s="98"/>
      <c r="D786" s="98"/>
      <c r="E786" s="98"/>
      <c r="F786" s="98"/>
      <c r="G786" s="98"/>
      <c r="H786" s="98"/>
      <c r="I786" s="98"/>
      <c r="J786" s="98"/>
    </row>
    <row r="787" spans="2:10" ht="13.2">
      <c r="B787" s="98"/>
      <c r="C787" s="98"/>
      <c r="D787" s="98"/>
      <c r="E787" s="98"/>
      <c r="F787" s="98"/>
      <c r="G787" s="98"/>
      <c r="H787" s="98"/>
      <c r="I787" s="98"/>
      <c r="J787" s="98"/>
    </row>
    <row r="788" spans="2:10" ht="13.2">
      <c r="B788" s="98"/>
      <c r="C788" s="98"/>
      <c r="D788" s="98"/>
      <c r="E788" s="98"/>
      <c r="F788" s="98"/>
      <c r="G788" s="98"/>
      <c r="H788" s="98"/>
      <c r="I788" s="98"/>
      <c r="J788" s="98"/>
    </row>
    <row r="789" spans="2:10" ht="13.2">
      <c r="B789" s="98"/>
      <c r="C789" s="98"/>
      <c r="D789" s="98"/>
      <c r="E789" s="98"/>
      <c r="F789" s="98"/>
      <c r="G789" s="98"/>
      <c r="H789" s="98"/>
      <c r="I789" s="98"/>
      <c r="J789" s="98"/>
    </row>
    <row r="790" spans="2:10" ht="13.2">
      <c r="B790" s="98"/>
      <c r="C790" s="98"/>
      <c r="D790" s="98"/>
      <c r="E790" s="98"/>
      <c r="F790" s="98"/>
      <c r="G790" s="98"/>
      <c r="H790" s="98"/>
      <c r="I790" s="98"/>
      <c r="J790" s="98"/>
    </row>
    <row r="791" spans="2:10" ht="13.2">
      <c r="B791" s="98"/>
      <c r="C791" s="98"/>
      <c r="D791" s="98"/>
      <c r="E791" s="98"/>
      <c r="F791" s="98"/>
      <c r="G791" s="98"/>
      <c r="H791" s="98"/>
      <c r="I791" s="98"/>
      <c r="J791" s="98"/>
    </row>
    <row r="792" spans="2:10" ht="13.2">
      <c r="B792" s="98"/>
      <c r="C792" s="98"/>
      <c r="D792" s="98"/>
      <c r="E792" s="98"/>
      <c r="F792" s="98"/>
      <c r="G792" s="98"/>
      <c r="H792" s="98"/>
      <c r="I792" s="98"/>
      <c r="J792" s="98"/>
    </row>
    <row r="793" spans="2:10" ht="13.2">
      <c r="B793" s="98"/>
      <c r="C793" s="98"/>
      <c r="D793" s="98"/>
      <c r="E793" s="98"/>
      <c r="F793" s="98"/>
      <c r="G793" s="98"/>
      <c r="H793" s="98"/>
      <c r="I793" s="98"/>
      <c r="J793" s="98"/>
    </row>
    <row r="794" spans="2:10" ht="13.2">
      <c r="B794" s="98"/>
      <c r="C794" s="98"/>
      <c r="D794" s="98"/>
      <c r="E794" s="98"/>
      <c r="F794" s="98"/>
      <c r="G794" s="98"/>
      <c r="H794" s="98"/>
      <c r="I794" s="98"/>
      <c r="J794" s="98"/>
    </row>
    <row r="795" spans="2:10" ht="13.2">
      <c r="B795" s="98"/>
      <c r="C795" s="98"/>
      <c r="D795" s="98"/>
      <c r="E795" s="98"/>
      <c r="F795" s="98"/>
      <c r="G795" s="98"/>
      <c r="H795" s="98"/>
      <c r="I795" s="98"/>
      <c r="J795" s="98"/>
    </row>
    <row r="796" spans="2:10" ht="13.2">
      <c r="B796" s="98"/>
      <c r="C796" s="98"/>
      <c r="D796" s="98"/>
      <c r="E796" s="98"/>
      <c r="F796" s="98"/>
      <c r="G796" s="98"/>
      <c r="H796" s="98"/>
      <c r="I796" s="98"/>
      <c r="J796" s="98"/>
    </row>
    <row r="797" spans="2:10" ht="13.2">
      <c r="B797" s="98"/>
      <c r="C797" s="98"/>
      <c r="D797" s="98"/>
      <c r="E797" s="98"/>
      <c r="F797" s="98"/>
      <c r="G797" s="98"/>
      <c r="H797" s="98"/>
      <c r="I797" s="98"/>
      <c r="J797" s="98"/>
    </row>
    <row r="798" spans="2:10" ht="13.2">
      <c r="B798" s="98"/>
      <c r="C798" s="98"/>
      <c r="D798" s="98"/>
      <c r="E798" s="98"/>
      <c r="F798" s="98"/>
      <c r="G798" s="98"/>
      <c r="H798" s="98"/>
      <c r="I798" s="98"/>
      <c r="J798" s="98"/>
    </row>
    <row r="799" spans="2:10" ht="13.2">
      <c r="B799" s="98"/>
      <c r="C799" s="98"/>
      <c r="D799" s="98"/>
      <c r="E799" s="98"/>
      <c r="F799" s="98"/>
      <c r="G799" s="98"/>
      <c r="H799" s="98"/>
      <c r="I799" s="98"/>
      <c r="J799" s="98"/>
    </row>
    <row r="800" spans="2:10" ht="13.2">
      <c r="B800" s="98"/>
      <c r="C800" s="98"/>
      <c r="D800" s="98"/>
      <c r="E800" s="98"/>
      <c r="F800" s="98"/>
      <c r="G800" s="98"/>
      <c r="H800" s="98"/>
      <c r="I800" s="98"/>
      <c r="J800" s="98"/>
    </row>
    <row r="801" spans="2:10" ht="13.2">
      <c r="B801" s="98"/>
      <c r="C801" s="98"/>
      <c r="D801" s="98"/>
      <c r="E801" s="98"/>
      <c r="F801" s="98"/>
      <c r="G801" s="98"/>
      <c r="H801" s="98"/>
      <c r="I801" s="98"/>
      <c r="J801" s="98"/>
    </row>
    <row r="802" spans="2:10" ht="13.2">
      <c r="B802" s="98"/>
      <c r="C802" s="98"/>
      <c r="D802" s="98"/>
      <c r="E802" s="98"/>
      <c r="F802" s="98"/>
      <c r="G802" s="98"/>
      <c r="H802" s="98"/>
      <c r="I802" s="98"/>
      <c r="J802" s="98"/>
    </row>
    <row r="803" spans="2:10" ht="13.2">
      <c r="B803" s="98"/>
      <c r="C803" s="98"/>
      <c r="D803" s="98"/>
      <c r="E803" s="98"/>
      <c r="F803" s="98"/>
      <c r="G803" s="98"/>
      <c r="H803" s="98"/>
      <c r="I803" s="98"/>
      <c r="J803" s="98"/>
    </row>
    <row r="804" spans="2:10" ht="13.2">
      <c r="B804" s="98"/>
      <c r="C804" s="98"/>
      <c r="D804" s="98"/>
      <c r="E804" s="98"/>
      <c r="F804" s="98"/>
      <c r="G804" s="98"/>
      <c r="H804" s="98"/>
      <c r="I804" s="98"/>
      <c r="J804" s="98"/>
    </row>
    <row r="805" spans="2:10" ht="13.2">
      <c r="B805" s="98"/>
      <c r="C805" s="98"/>
      <c r="D805" s="98"/>
      <c r="E805" s="98"/>
      <c r="F805" s="98"/>
      <c r="G805" s="98"/>
      <c r="H805" s="98"/>
      <c r="I805" s="98"/>
      <c r="J805" s="98"/>
    </row>
    <row r="806" spans="2:10" ht="13.2">
      <c r="B806" s="98"/>
      <c r="C806" s="98"/>
      <c r="D806" s="98"/>
      <c r="E806" s="98"/>
      <c r="F806" s="98"/>
      <c r="G806" s="98"/>
      <c r="H806" s="98"/>
      <c r="I806" s="98"/>
      <c r="J806" s="98"/>
    </row>
    <row r="807" spans="2:10" ht="13.2">
      <c r="B807" s="98"/>
      <c r="C807" s="98"/>
      <c r="D807" s="98"/>
      <c r="E807" s="98"/>
      <c r="F807" s="98"/>
      <c r="G807" s="98"/>
      <c r="H807" s="98"/>
      <c r="I807" s="98"/>
      <c r="J807" s="98"/>
    </row>
    <row r="808" spans="2:10" ht="13.2">
      <c r="B808" s="98"/>
      <c r="C808" s="98"/>
      <c r="D808" s="98"/>
      <c r="E808" s="98"/>
      <c r="F808" s="98"/>
      <c r="G808" s="98"/>
      <c r="H808" s="98"/>
      <c r="I808" s="98"/>
      <c r="J808" s="98"/>
    </row>
    <row r="809" spans="2:10" ht="13.2">
      <c r="B809" s="98"/>
      <c r="C809" s="98"/>
      <c r="D809" s="98"/>
      <c r="E809" s="98"/>
      <c r="F809" s="98"/>
      <c r="G809" s="98"/>
      <c r="H809" s="98"/>
      <c r="I809" s="98"/>
      <c r="J809" s="98"/>
    </row>
    <row r="810" spans="2:10" ht="13.2">
      <c r="B810" s="98"/>
      <c r="C810" s="98"/>
      <c r="D810" s="98"/>
      <c r="E810" s="98"/>
      <c r="F810" s="98"/>
      <c r="G810" s="98"/>
      <c r="H810" s="98"/>
      <c r="I810" s="98"/>
      <c r="J810" s="98"/>
    </row>
    <row r="811" spans="2:10" ht="13.2">
      <c r="B811" s="98"/>
      <c r="C811" s="98"/>
      <c r="D811" s="98"/>
      <c r="E811" s="98"/>
      <c r="F811" s="98"/>
      <c r="G811" s="98"/>
      <c r="H811" s="98"/>
      <c r="I811" s="98"/>
      <c r="J811" s="98"/>
    </row>
    <row r="812" spans="2:10" ht="13.2">
      <c r="B812" s="98"/>
      <c r="C812" s="98"/>
      <c r="D812" s="98"/>
      <c r="E812" s="98"/>
      <c r="F812" s="98"/>
      <c r="G812" s="98"/>
      <c r="H812" s="98"/>
      <c r="I812" s="98"/>
      <c r="J812" s="98"/>
    </row>
    <row r="813" spans="2:10" ht="13.2">
      <c r="B813" s="98"/>
      <c r="C813" s="98"/>
      <c r="D813" s="98"/>
      <c r="E813" s="98"/>
      <c r="F813" s="98"/>
      <c r="G813" s="98"/>
      <c r="H813" s="98"/>
      <c r="I813" s="98"/>
      <c r="J813" s="98"/>
    </row>
    <row r="814" spans="2:10" ht="13.2">
      <c r="B814" s="98"/>
      <c r="C814" s="98"/>
      <c r="D814" s="98"/>
      <c r="E814" s="98"/>
      <c r="F814" s="98"/>
      <c r="G814" s="98"/>
      <c r="H814" s="98"/>
      <c r="I814" s="98"/>
      <c r="J814" s="98"/>
    </row>
    <row r="815" spans="2:10" ht="13.2">
      <c r="B815" s="98"/>
      <c r="C815" s="98"/>
      <c r="D815" s="98"/>
      <c r="E815" s="98"/>
      <c r="F815" s="98"/>
      <c r="G815" s="98"/>
      <c r="H815" s="98"/>
      <c r="I815" s="98"/>
      <c r="J815" s="98"/>
    </row>
    <row r="816" spans="2:10" ht="13.2">
      <c r="B816" s="98"/>
      <c r="C816" s="98"/>
      <c r="D816" s="98"/>
      <c r="E816" s="98"/>
      <c r="F816" s="98"/>
      <c r="G816" s="98"/>
      <c r="H816" s="98"/>
      <c r="I816" s="98"/>
      <c r="J816" s="98"/>
    </row>
    <row r="817" spans="2:10" ht="13.2">
      <c r="B817" s="98"/>
      <c r="C817" s="98"/>
      <c r="D817" s="98"/>
      <c r="E817" s="98"/>
      <c r="F817" s="98"/>
      <c r="G817" s="98"/>
      <c r="H817" s="98"/>
      <c r="I817" s="98"/>
      <c r="J817" s="98"/>
    </row>
    <row r="818" spans="2:10" ht="13.2">
      <c r="B818" s="98"/>
      <c r="C818" s="98"/>
      <c r="D818" s="98"/>
      <c r="E818" s="98"/>
      <c r="F818" s="98"/>
      <c r="G818" s="98"/>
      <c r="H818" s="98"/>
      <c r="I818" s="98"/>
      <c r="J818" s="98"/>
    </row>
    <row r="819" spans="2:10" ht="13.2">
      <c r="B819" s="98"/>
      <c r="C819" s="98"/>
      <c r="D819" s="98"/>
      <c r="E819" s="98"/>
      <c r="F819" s="98"/>
      <c r="G819" s="98"/>
      <c r="H819" s="98"/>
      <c r="I819" s="98"/>
      <c r="J819" s="98"/>
    </row>
    <row r="820" spans="2:10" ht="13.2">
      <c r="B820" s="98"/>
      <c r="C820" s="98"/>
      <c r="D820" s="98"/>
      <c r="E820" s="98"/>
      <c r="F820" s="98"/>
      <c r="G820" s="98"/>
      <c r="H820" s="98"/>
      <c r="I820" s="98"/>
      <c r="J820" s="98"/>
    </row>
    <row r="821" spans="2:10" ht="13.2">
      <c r="B821" s="98"/>
      <c r="C821" s="98"/>
      <c r="D821" s="98"/>
      <c r="E821" s="98"/>
      <c r="F821" s="98"/>
      <c r="G821" s="98"/>
      <c r="H821" s="98"/>
      <c r="I821" s="98"/>
      <c r="J821" s="98"/>
    </row>
    <row r="822" spans="2:10" ht="13.2">
      <c r="B822" s="98"/>
      <c r="C822" s="98"/>
      <c r="D822" s="98"/>
      <c r="E822" s="98"/>
      <c r="F822" s="98"/>
      <c r="G822" s="98"/>
      <c r="H822" s="98"/>
      <c r="I822" s="98"/>
      <c r="J822" s="98"/>
    </row>
    <row r="823" spans="2:10" ht="13.2">
      <c r="B823" s="98"/>
      <c r="C823" s="98"/>
      <c r="D823" s="98"/>
      <c r="E823" s="98"/>
      <c r="F823" s="98"/>
      <c r="G823" s="98"/>
      <c r="H823" s="98"/>
      <c r="I823" s="98"/>
      <c r="J823" s="98"/>
    </row>
    <row r="824" spans="2:10" ht="13.2">
      <c r="B824" s="98"/>
      <c r="C824" s="98"/>
      <c r="D824" s="98"/>
      <c r="E824" s="98"/>
      <c r="F824" s="98"/>
      <c r="G824" s="98"/>
      <c r="H824" s="98"/>
      <c r="I824" s="98"/>
      <c r="J824" s="98"/>
    </row>
    <row r="825" spans="2:10" ht="13.2">
      <c r="B825" s="98"/>
      <c r="C825" s="98"/>
      <c r="D825" s="98"/>
      <c r="E825" s="98"/>
      <c r="F825" s="98"/>
      <c r="G825" s="98"/>
      <c r="H825" s="98"/>
      <c r="I825" s="98"/>
      <c r="J825" s="98"/>
    </row>
    <row r="826" spans="2:10" ht="13.2">
      <c r="B826" s="98"/>
      <c r="C826" s="98"/>
      <c r="D826" s="98"/>
      <c r="E826" s="98"/>
      <c r="F826" s="98"/>
      <c r="G826" s="98"/>
      <c r="H826" s="98"/>
      <c r="I826" s="98"/>
      <c r="J826" s="98"/>
    </row>
    <row r="827" spans="2:10" ht="13.2">
      <c r="B827" s="98"/>
      <c r="C827" s="98"/>
      <c r="D827" s="98"/>
      <c r="E827" s="98"/>
      <c r="F827" s="98"/>
      <c r="G827" s="98"/>
      <c r="H827" s="98"/>
      <c r="I827" s="98"/>
      <c r="J827" s="98"/>
    </row>
    <row r="828" spans="2:10" ht="13.2">
      <c r="B828" s="98"/>
      <c r="C828" s="98"/>
      <c r="D828" s="98"/>
      <c r="E828" s="98"/>
      <c r="F828" s="98"/>
      <c r="G828" s="98"/>
      <c r="H828" s="98"/>
      <c r="I828" s="98"/>
      <c r="J828" s="98"/>
    </row>
    <row r="829" spans="2:10" ht="13.2">
      <c r="B829" s="98"/>
      <c r="C829" s="98"/>
      <c r="D829" s="98"/>
      <c r="E829" s="98"/>
      <c r="F829" s="98"/>
      <c r="G829" s="98"/>
      <c r="H829" s="98"/>
      <c r="I829" s="98"/>
      <c r="J829" s="98"/>
    </row>
    <row r="830" spans="2:10" ht="13.2">
      <c r="B830" s="98"/>
      <c r="C830" s="98"/>
      <c r="D830" s="98"/>
      <c r="E830" s="98"/>
      <c r="F830" s="98"/>
      <c r="G830" s="98"/>
      <c r="H830" s="98"/>
      <c r="I830" s="98"/>
      <c r="J830" s="98"/>
    </row>
    <row r="831" spans="2:10" ht="13.2">
      <c r="B831" s="98"/>
      <c r="C831" s="98"/>
      <c r="D831" s="98"/>
      <c r="E831" s="98"/>
      <c r="F831" s="98"/>
      <c r="G831" s="98"/>
      <c r="H831" s="98"/>
      <c r="I831" s="98"/>
      <c r="J831" s="98"/>
    </row>
    <row r="832" spans="2:10" ht="13.2">
      <c r="B832" s="98"/>
      <c r="C832" s="98"/>
      <c r="D832" s="98"/>
      <c r="E832" s="98"/>
      <c r="F832" s="98"/>
      <c r="G832" s="98"/>
      <c r="H832" s="98"/>
      <c r="I832" s="98"/>
      <c r="J832" s="98"/>
    </row>
    <row r="833" spans="2:10" ht="13.2">
      <c r="B833" s="98"/>
      <c r="C833" s="98"/>
      <c r="D833" s="98"/>
      <c r="E833" s="98"/>
      <c r="F833" s="98"/>
      <c r="G833" s="98"/>
      <c r="H833" s="98"/>
      <c r="I833" s="98"/>
      <c r="J833" s="98"/>
    </row>
    <row r="834" spans="2:10" ht="13.2">
      <c r="B834" s="98"/>
      <c r="C834" s="98"/>
      <c r="D834" s="98"/>
      <c r="E834" s="98"/>
      <c r="F834" s="98"/>
      <c r="G834" s="98"/>
      <c r="H834" s="98"/>
      <c r="I834" s="98"/>
      <c r="J834" s="98"/>
    </row>
    <row r="835" spans="2:10" ht="13.2">
      <c r="B835" s="98"/>
      <c r="C835" s="98"/>
      <c r="D835" s="98"/>
      <c r="E835" s="98"/>
      <c r="F835" s="98"/>
      <c r="G835" s="98"/>
      <c r="H835" s="98"/>
      <c r="I835" s="98"/>
      <c r="J835" s="98"/>
    </row>
    <row r="836" spans="2:10" ht="13.2">
      <c r="B836" s="98"/>
      <c r="C836" s="98"/>
      <c r="D836" s="98"/>
      <c r="E836" s="98"/>
      <c r="F836" s="98"/>
      <c r="G836" s="98"/>
      <c r="H836" s="98"/>
      <c r="I836" s="98"/>
      <c r="J836" s="98"/>
    </row>
    <row r="837" spans="2:10" ht="13.2">
      <c r="B837" s="98"/>
      <c r="C837" s="98"/>
      <c r="D837" s="98"/>
      <c r="E837" s="98"/>
      <c r="F837" s="98"/>
      <c r="G837" s="98"/>
      <c r="H837" s="98"/>
      <c r="I837" s="98"/>
      <c r="J837" s="98"/>
    </row>
    <row r="838" spans="2:10" ht="13.2">
      <c r="B838" s="98"/>
      <c r="C838" s="98"/>
      <c r="D838" s="98"/>
      <c r="E838" s="98"/>
      <c r="F838" s="98"/>
      <c r="G838" s="98"/>
      <c r="H838" s="98"/>
      <c r="I838" s="98"/>
      <c r="J838" s="98"/>
    </row>
    <row r="839" spans="2:10" ht="13.2">
      <c r="B839" s="98"/>
      <c r="C839" s="98"/>
      <c r="D839" s="98"/>
      <c r="E839" s="98"/>
      <c r="F839" s="98"/>
      <c r="G839" s="98"/>
      <c r="H839" s="98"/>
      <c r="I839" s="98"/>
      <c r="J839" s="98"/>
    </row>
    <row r="840" spans="2:10" ht="13.2">
      <c r="B840" s="98"/>
      <c r="C840" s="98"/>
      <c r="D840" s="98"/>
      <c r="E840" s="98"/>
      <c r="F840" s="98"/>
      <c r="G840" s="98"/>
      <c r="H840" s="98"/>
      <c r="I840" s="98"/>
      <c r="J840" s="98"/>
    </row>
    <row r="841" spans="2:10" ht="13.2">
      <c r="B841" s="98"/>
      <c r="C841" s="98"/>
      <c r="D841" s="98"/>
      <c r="E841" s="98"/>
      <c r="F841" s="98"/>
      <c r="G841" s="98"/>
      <c r="H841" s="98"/>
      <c r="I841" s="98"/>
      <c r="J841" s="98"/>
    </row>
    <row r="842" spans="2:10" ht="13.2">
      <c r="B842" s="98"/>
      <c r="C842" s="98"/>
      <c r="D842" s="98"/>
      <c r="E842" s="98"/>
      <c r="F842" s="98"/>
      <c r="G842" s="98"/>
      <c r="H842" s="98"/>
      <c r="I842" s="98"/>
      <c r="J842" s="98"/>
    </row>
    <row r="843" spans="2:10" ht="13.2">
      <c r="B843" s="98"/>
      <c r="C843" s="98"/>
      <c r="D843" s="98"/>
      <c r="E843" s="98"/>
      <c r="F843" s="98"/>
      <c r="G843" s="98"/>
      <c r="H843" s="98"/>
      <c r="I843" s="98"/>
      <c r="J843" s="98"/>
    </row>
    <row r="844" spans="2:10" ht="13.2">
      <c r="B844" s="98"/>
      <c r="C844" s="98"/>
      <c r="D844" s="98"/>
      <c r="E844" s="98"/>
      <c r="F844" s="98"/>
      <c r="G844" s="98"/>
      <c r="H844" s="98"/>
      <c r="I844" s="98"/>
      <c r="J844" s="98"/>
    </row>
    <row r="845" spans="2:10" ht="13.2">
      <c r="B845" s="98"/>
      <c r="C845" s="98"/>
      <c r="D845" s="98"/>
      <c r="E845" s="98"/>
      <c r="F845" s="98"/>
      <c r="G845" s="98"/>
      <c r="H845" s="98"/>
      <c r="I845" s="98"/>
      <c r="J845" s="98"/>
    </row>
    <row r="846" spans="2:10" ht="13.2">
      <c r="B846" s="98"/>
      <c r="C846" s="98"/>
      <c r="D846" s="98"/>
      <c r="E846" s="98"/>
      <c r="F846" s="98"/>
      <c r="G846" s="98"/>
      <c r="H846" s="98"/>
      <c r="I846" s="98"/>
      <c r="J846" s="98"/>
    </row>
    <row r="847" spans="2:10" ht="13.2">
      <c r="B847" s="98"/>
      <c r="C847" s="98"/>
      <c r="D847" s="98"/>
      <c r="E847" s="98"/>
      <c r="F847" s="98"/>
      <c r="G847" s="98"/>
      <c r="H847" s="98"/>
      <c r="I847" s="98"/>
      <c r="J847" s="98"/>
    </row>
    <row r="848" spans="2:10" ht="13.2">
      <c r="B848" s="98"/>
      <c r="C848" s="98"/>
      <c r="D848" s="98"/>
      <c r="E848" s="98"/>
      <c r="F848" s="98"/>
      <c r="G848" s="98"/>
      <c r="H848" s="98"/>
      <c r="I848" s="98"/>
      <c r="J848" s="98"/>
    </row>
    <row r="849" spans="2:10" ht="13.2">
      <c r="B849" s="98"/>
      <c r="C849" s="98"/>
      <c r="D849" s="98"/>
      <c r="E849" s="98"/>
      <c r="F849" s="98"/>
      <c r="G849" s="98"/>
      <c r="H849" s="98"/>
      <c r="I849" s="98"/>
      <c r="J849" s="98"/>
    </row>
    <row r="850" spans="2:10" ht="13.2">
      <c r="B850" s="98"/>
      <c r="C850" s="98"/>
      <c r="D850" s="98"/>
      <c r="E850" s="98"/>
      <c r="F850" s="98"/>
      <c r="G850" s="98"/>
      <c r="H850" s="98"/>
      <c r="I850" s="98"/>
      <c r="J850" s="98"/>
    </row>
    <row r="851" spans="2:10" ht="13.2">
      <c r="B851" s="98"/>
      <c r="C851" s="98"/>
      <c r="D851" s="98"/>
      <c r="E851" s="98"/>
      <c r="F851" s="98"/>
      <c r="G851" s="98"/>
      <c r="H851" s="98"/>
      <c r="I851" s="98"/>
      <c r="J851" s="98"/>
    </row>
    <row r="852" spans="2:10" ht="13.2">
      <c r="B852" s="98"/>
      <c r="C852" s="98"/>
      <c r="D852" s="98"/>
      <c r="E852" s="98"/>
      <c r="F852" s="98"/>
      <c r="G852" s="98"/>
      <c r="H852" s="98"/>
      <c r="I852" s="98"/>
      <c r="J852" s="98"/>
    </row>
    <row r="853" spans="2:10" ht="13.2">
      <c r="B853" s="98"/>
      <c r="C853" s="98"/>
      <c r="D853" s="98"/>
      <c r="E853" s="98"/>
      <c r="F853" s="98"/>
      <c r="G853" s="98"/>
      <c r="H853" s="98"/>
      <c r="I853" s="98"/>
      <c r="J853" s="98"/>
    </row>
    <row r="854" spans="2:10" ht="13.2">
      <c r="B854" s="98"/>
      <c r="C854" s="98"/>
      <c r="D854" s="98"/>
      <c r="E854" s="98"/>
      <c r="F854" s="98"/>
      <c r="G854" s="98"/>
      <c r="H854" s="98"/>
      <c r="I854" s="98"/>
      <c r="J854" s="98"/>
    </row>
    <row r="855" spans="2:10" ht="13.2">
      <c r="B855" s="98"/>
      <c r="C855" s="98"/>
      <c r="D855" s="98"/>
      <c r="E855" s="98"/>
      <c r="F855" s="98"/>
      <c r="G855" s="98"/>
      <c r="H855" s="98"/>
      <c r="I855" s="98"/>
      <c r="J855" s="98"/>
    </row>
    <row r="856" spans="2:10" ht="13.2">
      <c r="B856" s="98"/>
      <c r="C856" s="98"/>
      <c r="D856" s="98"/>
      <c r="E856" s="98"/>
      <c r="F856" s="98"/>
      <c r="G856" s="98"/>
      <c r="H856" s="98"/>
      <c r="I856" s="98"/>
      <c r="J856" s="98"/>
    </row>
    <row r="857" spans="2:10" ht="13.2">
      <c r="B857" s="98"/>
      <c r="C857" s="98"/>
      <c r="D857" s="98"/>
      <c r="E857" s="98"/>
      <c r="F857" s="98"/>
      <c r="G857" s="98"/>
      <c r="H857" s="98"/>
      <c r="I857" s="98"/>
      <c r="J857" s="98"/>
    </row>
    <row r="858" spans="2:10" ht="13.2">
      <c r="B858" s="98"/>
      <c r="C858" s="98"/>
      <c r="D858" s="98"/>
      <c r="E858" s="98"/>
      <c r="F858" s="98"/>
      <c r="G858" s="98"/>
      <c r="H858" s="98"/>
      <c r="I858" s="98"/>
      <c r="J858" s="98"/>
    </row>
    <row r="859" spans="2:10" ht="13.2">
      <c r="B859" s="98"/>
      <c r="C859" s="98"/>
      <c r="D859" s="98"/>
      <c r="E859" s="98"/>
      <c r="F859" s="98"/>
      <c r="G859" s="98"/>
      <c r="H859" s="98"/>
      <c r="I859" s="98"/>
      <c r="J859" s="98"/>
    </row>
    <row r="860" spans="2:10" ht="13.2">
      <c r="B860" s="98"/>
      <c r="C860" s="98"/>
      <c r="D860" s="98"/>
      <c r="E860" s="98"/>
      <c r="F860" s="98"/>
      <c r="G860" s="98"/>
      <c r="H860" s="98"/>
      <c r="I860" s="98"/>
      <c r="J860" s="98"/>
    </row>
    <row r="861" spans="2:10" ht="13.2">
      <c r="B861" s="98"/>
      <c r="C861" s="98"/>
      <c r="D861" s="98"/>
      <c r="E861" s="98"/>
      <c r="F861" s="98"/>
      <c r="G861" s="98"/>
      <c r="H861" s="98"/>
      <c r="I861" s="98"/>
      <c r="J861" s="98"/>
    </row>
    <row r="862" spans="2:10" ht="13.2">
      <c r="B862" s="98"/>
      <c r="C862" s="98"/>
      <c r="D862" s="98"/>
      <c r="E862" s="98"/>
      <c r="F862" s="98"/>
      <c r="G862" s="98"/>
      <c r="H862" s="98"/>
      <c r="I862" s="98"/>
      <c r="J862" s="98"/>
    </row>
    <row r="863" spans="2:10" ht="13.2">
      <c r="B863" s="98"/>
      <c r="C863" s="98"/>
      <c r="D863" s="98"/>
      <c r="E863" s="98"/>
      <c r="F863" s="98"/>
      <c r="G863" s="98"/>
      <c r="H863" s="98"/>
      <c r="I863" s="98"/>
      <c r="J863" s="98"/>
    </row>
    <row r="864" spans="2:10" ht="13.2">
      <c r="B864" s="98"/>
      <c r="C864" s="98"/>
      <c r="D864" s="98"/>
      <c r="E864" s="98"/>
      <c r="F864" s="98"/>
      <c r="G864" s="98"/>
      <c r="H864" s="98"/>
      <c r="I864" s="98"/>
      <c r="J864" s="98"/>
    </row>
    <row r="865" spans="2:10" ht="13.2">
      <c r="B865" s="98"/>
      <c r="C865" s="98"/>
      <c r="D865" s="98"/>
      <c r="E865" s="98"/>
      <c r="F865" s="98"/>
      <c r="G865" s="98"/>
      <c r="H865" s="98"/>
      <c r="I865" s="98"/>
      <c r="J865" s="98"/>
    </row>
    <row r="866" spans="2:10" ht="13.2">
      <c r="B866" s="98"/>
      <c r="C866" s="98"/>
      <c r="D866" s="98"/>
      <c r="E866" s="98"/>
      <c r="F866" s="98"/>
      <c r="G866" s="98"/>
      <c r="H866" s="98"/>
      <c r="I866" s="98"/>
      <c r="J866" s="98"/>
    </row>
    <row r="867" spans="2:10" ht="13.2">
      <c r="B867" s="98"/>
      <c r="C867" s="98"/>
      <c r="D867" s="98"/>
      <c r="E867" s="98"/>
      <c r="F867" s="98"/>
      <c r="G867" s="98"/>
      <c r="H867" s="98"/>
      <c r="I867" s="98"/>
      <c r="J867" s="98"/>
    </row>
    <row r="868" spans="2:10" ht="13.2">
      <c r="B868" s="98"/>
      <c r="C868" s="98"/>
      <c r="D868" s="98"/>
      <c r="E868" s="98"/>
      <c r="F868" s="98"/>
      <c r="G868" s="98"/>
      <c r="H868" s="98"/>
      <c r="I868" s="98"/>
      <c r="J868" s="98"/>
    </row>
    <row r="869" spans="2:10" ht="13.2">
      <c r="B869" s="98"/>
      <c r="C869" s="98"/>
      <c r="D869" s="98"/>
      <c r="E869" s="98"/>
      <c r="F869" s="98"/>
      <c r="G869" s="98"/>
      <c r="H869" s="98"/>
      <c r="I869" s="98"/>
      <c r="J869" s="98"/>
    </row>
    <row r="870" spans="2:10" ht="13.2">
      <c r="B870" s="98"/>
      <c r="C870" s="98"/>
      <c r="D870" s="98"/>
      <c r="E870" s="98"/>
      <c r="F870" s="98"/>
      <c r="G870" s="98"/>
      <c r="H870" s="98"/>
      <c r="I870" s="98"/>
      <c r="J870" s="98"/>
    </row>
    <row r="871" spans="2:10" ht="13.2">
      <c r="B871" s="98"/>
      <c r="C871" s="98"/>
      <c r="D871" s="98"/>
      <c r="E871" s="98"/>
      <c r="F871" s="98"/>
      <c r="G871" s="98"/>
      <c r="H871" s="98"/>
      <c r="I871" s="98"/>
      <c r="J871" s="98"/>
    </row>
    <row r="872" spans="2:10" ht="13.2">
      <c r="B872" s="98"/>
      <c r="C872" s="98"/>
      <c r="D872" s="98"/>
      <c r="E872" s="98"/>
      <c r="F872" s="98"/>
      <c r="G872" s="98"/>
      <c r="H872" s="98"/>
      <c r="I872" s="98"/>
      <c r="J872" s="98"/>
    </row>
    <row r="873" spans="2:10" ht="13.2">
      <c r="B873" s="98"/>
      <c r="C873" s="98"/>
      <c r="D873" s="98"/>
      <c r="E873" s="98"/>
      <c r="F873" s="98"/>
      <c r="G873" s="98"/>
      <c r="H873" s="98"/>
      <c r="I873" s="98"/>
      <c r="J873" s="98"/>
    </row>
    <row r="874" spans="2:10" ht="13.2">
      <c r="B874" s="98"/>
      <c r="C874" s="98"/>
      <c r="D874" s="98"/>
      <c r="E874" s="98"/>
      <c r="F874" s="98"/>
      <c r="G874" s="98"/>
      <c r="H874" s="98"/>
      <c r="I874" s="98"/>
      <c r="J874" s="98"/>
    </row>
    <row r="875" spans="2:10" ht="13.2">
      <c r="B875" s="98"/>
      <c r="C875" s="98"/>
      <c r="D875" s="98"/>
      <c r="E875" s="98"/>
      <c r="F875" s="98"/>
      <c r="G875" s="98"/>
      <c r="H875" s="98"/>
      <c r="I875" s="98"/>
      <c r="J875" s="98"/>
    </row>
    <row r="876" spans="2:10" ht="13.2">
      <c r="B876" s="98"/>
      <c r="C876" s="98"/>
      <c r="D876" s="98"/>
      <c r="E876" s="98"/>
      <c r="F876" s="98"/>
      <c r="G876" s="98"/>
      <c r="H876" s="98"/>
      <c r="I876" s="98"/>
      <c r="J876" s="98"/>
    </row>
    <row r="877" spans="2:10" ht="13.2">
      <c r="B877" s="98"/>
      <c r="C877" s="98"/>
      <c r="D877" s="98"/>
      <c r="E877" s="98"/>
      <c r="F877" s="98"/>
      <c r="G877" s="98"/>
      <c r="H877" s="98"/>
      <c r="I877" s="98"/>
      <c r="J877" s="98"/>
    </row>
    <row r="878" spans="2:10" ht="13.2">
      <c r="B878" s="98"/>
      <c r="C878" s="98"/>
      <c r="D878" s="98"/>
      <c r="E878" s="98"/>
      <c r="F878" s="98"/>
      <c r="G878" s="98"/>
      <c r="H878" s="98"/>
      <c r="I878" s="98"/>
      <c r="J878" s="98"/>
    </row>
    <row r="879" spans="2:10" ht="13.2">
      <c r="B879" s="98"/>
      <c r="C879" s="98"/>
      <c r="D879" s="98"/>
      <c r="E879" s="98"/>
      <c r="F879" s="98"/>
      <c r="G879" s="98"/>
      <c r="H879" s="98"/>
      <c r="I879" s="98"/>
      <c r="J879" s="98"/>
    </row>
    <row r="880" spans="2:10" ht="13.2">
      <c r="B880" s="98"/>
      <c r="C880" s="98"/>
      <c r="D880" s="98"/>
      <c r="E880" s="98"/>
      <c r="F880" s="98"/>
      <c r="G880" s="98"/>
      <c r="H880" s="98"/>
      <c r="I880" s="98"/>
      <c r="J880" s="98"/>
    </row>
    <row r="881" spans="2:10" ht="13.2">
      <c r="B881" s="98"/>
      <c r="C881" s="98"/>
      <c r="D881" s="98"/>
      <c r="E881" s="98"/>
      <c r="F881" s="98"/>
      <c r="G881" s="98"/>
      <c r="H881" s="98"/>
      <c r="I881" s="98"/>
      <c r="J881" s="98"/>
    </row>
    <row r="882" spans="2:10" ht="13.2">
      <c r="B882" s="98"/>
      <c r="C882" s="98"/>
      <c r="D882" s="98"/>
      <c r="E882" s="98"/>
      <c r="F882" s="98"/>
      <c r="G882" s="98"/>
      <c r="H882" s="98"/>
      <c r="I882" s="98"/>
      <c r="J882" s="98"/>
    </row>
    <row r="883" spans="2:10" ht="13.2">
      <c r="B883" s="98"/>
      <c r="C883" s="98"/>
      <c r="D883" s="98"/>
      <c r="E883" s="98"/>
      <c r="F883" s="98"/>
      <c r="G883" s="98"/>
      <c r="H883" s="98"/>
      <c r="I883" s="98"/>
      <c r="J883" s="98"/>
    </row>
    <row r="884" spans="2:10" ht="13.2">
      <c r="B884" s="98"/>
      <c r="C884" s="98"/>
      <c r="D884" s="98"/>
      <c r="E884" s="98"/>
      <c r="F884" s="98"/>
      <c r="G884" s="98"/>
      <c r="H884" s="98"/>
      <c r="I884" s="98"/>
      <c r="J884" s="98"/>
    </row>
    <row r="885" spans="2:10" ht="13.2">
      <c r="B885" s="98"/>
      <c r="C885" s="98"/>
      <c r="D885" s="98"/>
      <c r="E885" s="98"/>
      <c r="F885" s="98"/>
      <c r="G885" s="98"/>
      <c r="H885" s="98"/>
      <c r="I885" s="98"/>
      <c r="J885" s="98"/>
    </row>
    <row r="886" spans="2:10" ht="13.2">
      <c r="B886" s="98"/>
      <c r="C886" s="98"/>
      <c r="D886" s="98"/>
      <c r="E886" s="98"/>
      <c r="F886" s="98"/>
      <c r="G886" s="98"/>
      <c r="H886" s="98"/>
      <c r="I886" s="98"/>
      <c r="J886" s="98"/>
    </row>
    <row r="887" spans="2:10" ht="13.2">
      <c r="B887" s="98"/>
      <c r="C887" s="98"/>
      <c r="D887" s="98"/>
      <c r="E887" s="98"/>
      <c r="F887" s="98"/>
      <c r="G887" s="98"/>
      <c r="H887" s="98"/>
      <c r="I887" s="98"/>
      <c r="J887" s="98"/>
    </row>
    <row r="888" spans="2:10" ht="13.2">
      <c r="B888" s="98"/>
      <c r="C888" s="98"/>
      <c r="D888" s="98"/>
      <c r="E888" s="98"/>
      <c r="F888" s="98"/>
      <c r="G888" s="98"/>
      <c r="H888" s="98"/>
      <c r="I888" s="98"/>
      <c r="J888" s="98"/>
    </row>
    <row r="889" spans="2:10" ht="13.2">
      <c r="B889" s="98"/>
      <c r="C889" s="98"/>
      <c r="D889" s="98"/>
      <c r="E889" s="98"/>
      <c r="F889" s="98"/>
      <c r="G889" s="98"/>
      <c r="H889" s="98"/>
      <c r="I889" s="98"/>
      <c r="J889" s="98"/>
    </row>
    <row r="890" spans="2:10" ht="13.2">
      <c r="B890" s="98"/>
      <c r="C890" s="98"/>
      <c r="D890" s="98"/>
      <c r="E890" s="98"/>
      <c r="F890" s="98"/>
      <c r="G890" s="98"/>
      <c r="H890" s="98"/>
      <c r="I890" s="98"/>
      <c r="J890" s="98"/>
    </row>
    <row r="891" spans="2:10" ht="13.2">
      <c r="B891" s="98"/>
      <c r="C891" s="98"/>
      <c r="D891" s="98"/>
      <c r="E891" s="98"/>
      <c r="F891" s="98"/>
      <c r="G891" s="98"/>
      <c r="H891" s="98"/>
      <c r="I891" s="98"/>
      <c r="J891" s="98"/>
    </row>
    <row r="892" spans="2:10" ht="13.2">
      <c r="B892" s="98"/>
      <c r="C892" s="98"/>
      <c r="D892" s="98"/>
      <c r="E892" s="98"/>
      <c r="F892" s="98"/>
      <c r="G892" s="98"/>
      <c r="H892" s="98"/>
      <c r="I892" s="98"/>
      <c r="J892" s="98"/>
    </row>
    <row r="893" spans="2:10" ht="13.2">
      <c r="B893" s="98"/>
      <c r="C893" s="98"/>
      <c r="D893" s="98"/>
      <c r="E893" s="98"/>
      <c r="F893" s="98"/>
      <c r="G893" s="98"/>
      <c r="H893" s="98"/>
      <c r="I893" s="98"/>
      <c r="J893" s="98"/>
    </row>
    <row r="894" spans="2:10" ht="13.2">
      <c r="B894" s="98"/>
      <c r="C894" s="98"/>
      <c r="D894" s="98"/>
      <c r="E894" s="98"/>
      <c r="F894" s="98"/>
      <c r="G894" s="98"/>
      <c r="H894" s="98"/>
      <c r="I894" s="98"/>
      <c r="J894" s="98"/>
    </row>
    <row r="895" spans="2:10" ht="13.2">
      <c r="B895" s="98"/>
      <c r="C895" s="98"/>
      <c r="D895" s="98"/>
      <c r="E895" s="98"/>
      <c r="F895" s="98"/>
      <c r="G895" s="98"/>
      <c r="H895" s="98"/>
      <c r="I895" s="98"/>
      <c r="J895" s="98"/>
    </row>
    <row r="896" spans="2:10" ht="13.2">
      <c r="B896" s="98"/>
      <c r="C896" s="98"/>
      <c r="D896" s="98"/>
      <c r="E896" s="98"/>
      <c r="F896" s="98"/>
      <c r="G896" s="98"/>
      <c r="H896" s="98"/>
      <c r="I896" s="98"/>
      <c r="J896" s="98"/>
    </row>
    <row r="897" spans="2:10" ht="13.2">
      <c r="B897" s="98"/>
      <c r="C897" s="98"/>
      <c r="D897" s="98"/>
      <c r="E897" s="98"/>
      <c r="F897" s="98"/>
      <c r="G897" s="98"/>
      <c r="H897" s="98"/>
      <c r="I897" s="98"/>
      <c r="J897" s="98"/>
    </row>
    <row r="898" spans="2:10" ht="13.2">
      <c r="B898" s="98"/>
      <c r="C898" s="98"/>
      <c r="D898" s="98"/>
      <c r="E898" s="98"/>
      <c r="F898" s="98"/>
      <c r="G898" s="98"/>
      <c r="H898" s="98"/>
      <c r="I898" s="98"/>
      <c r="J898" s="98"/>
    </row>
    <row r="899" spans="2:10" ht="13.2">
      <c r="B899" s="98"/>
      <c r="C899" s="98"/>
      <c r="D899" s="98"/>
      <c r="E899" s="98"/>
      <c r="F899" s="98"/>
      <c r="G899" s="98"/>
      <c r="H899" s="98"/>
      <c r="I899" s="98"/>
      <c r="J899" s="98"/>
    </row>
    <row r="900" spans="2:10" ht="13.2">
      <c r="B900" s="98"/>
      <c r="C900" s="98"/>
      <c r="D900" s="98"/>
      <c r="E900" s="98"/>
      <c r="F900" s="98"/>
      <c r="G900" s="98"/>
      <c r="H900" s="98"/>
      <c r="I900" s="98"/>
      <c r="J900" s="98"/>
    </row>
    <row r="901" spans="2:10" ht="13.2">
      <c r="B901" s="98"/>
      <c r="C901" s="98"/>
      <c r="D901" s="98"/>
      <c r="E901" s="98"/>
      <c r="F901" s="98"/>
      <c r="G901" s="98"/>
      <c r="H901" s="98"/>
      <c r="I901" s="98"/>
      <c r="J901" s="98"/>
    </row>
    <row r="902" spans="2:10" ht="13.2">
      <c r="B902" s="98"/>
      <c r="C902" s="98"/>
      <c r="D902" s="98"/>
      <c r="E902" s="98"/>
      <c r="F902" s="98"/>
      <c r="G902" s="98"/>
      <c r="H902" s="98"/>
      <c r="I902" s="98"/>
      <c r="J902" s="98"/>
    </row>
    <row r="903" spans="2:10" ht="13.2">
      <c r="B903" s="98"/>
      <c r="C903" s="98"/>
      <c r="D903" s="98"/>
      <c r="E903" s="98"/>
      <c r="F903" s="98"/>
      <c r="G903" s="98"/>
      <c r="H903" s="98"/>
      <c r="I903" s="98"/>
      <c r="J903" s="98"/>
    </row>
    <row r="904" spans="2:10" ht="13.2">
      <c r="B904" s="98"/>
      <c r="C904" s="98"/>
      <c r="D904" s="98"/>
      <c r="E904" s="98"/>
      <c r="F904" s="98"/>
      <c r="G904" s="98"/>
      <c r="H904" s="98"/>
      <c r="I904" s="98"/>
      <c r="J904" s="98"/>
    </row>
    <row r="905" spans="2:10" ht="13.2">
      <c r="B905" s="98"/>
      <c r="C905" s="98"/>
      <c r="D905" s="98"/>
      <c r="E905" s="98"/>
      <c r="F905" s="98"/>
      <c r="G905" s="98"/>
      <c r="H905" s="98"/>
      <c r="I905" s="98"/>
      <c r="J905" s="98"/>
    </row>
    <row r="906" spans="2:10" ht="13.2">
      <c r="B906" s="98"/>
      <c r="C906" s="98"/>
      <c r="D906" s="98"/>
      <c r="E906" s="98"/>
      <c r="F906" s="98"/>
      <c r="G906" s="98"/>
      <c r="H906" s="98"/>
      <c r="I906" s="98"/>
      <c r="J906" s="98"/>
    </row>
    <row r="907" spans="2:10" ht="13.2">
      <c r="B907" s="98"/>
      <c r="C907" s="98"/>
      <c r="D907" s="98"/>
      <c r="E907" s="98"/>
      <c r="F907" s="98"/>
      <c r="G907" s="98"/>
      <c r="H907" s="98"/>
      <c r="I907" s="98"/>
      <c r="J907" s="98"/>
    </row>
    <row r="908" spans="2:10" ht="13.2">
      <c r="B908" s="98"/>
      <c r="C908" s="98"/>
      <c r="D908" s="98"/>
      <c r="E908" s="98"/>
      <c r="F908" s="98"/>
      <c r="G908" s="98"/>
      <c r="H908" s="98"/>
      <c r="I908" s="98"/>
      <c r="J908" s="98"/>
    </row>
    <row r="909" spans="2:10" ht="13.2">
      <c r="B909" s="98"/>
      <c r="C909" s="98"/>
      <c r="D909" s="98"/>
      <c r="E909" s="98"/>
      <c r="F909" s="98"/>
      <c r="G909" s="98"/>
      <c r="H909" s="98"/>
      <c r="I909" s="98"/>
      <c r="J909" s="98"/>
    </row>
    <row r="910" spans="2:10" ht="13.2">
      <c r="B910" s="98"/>
      <c r="C910" s="98"/>
      <c r="D910" s="98"/>
      <c r="E910" s="98"/>
      <c r="F910" s="98"/>
      <c r="G910" s="98"/>
      <c r="H910" s="98"/>
      <c r="I910" s="98"/>
      <c r="J910" s="98"/>
    </row>
    <row r="911" spans="2:10" ht="13.2">
      <c r="B911" s="98"/>
      <c r="C911" s="98"/>
      <c r="D911" s="98"/>
      <c r="E911" s="98"/>
      <c r="F911" s="98"/>
      <c r="G911" s="98"/>
      <c r="H911" s="98"/>
      <c r="I911" s="98"/>
      <c r="J911" s="98"/>
    </row>
    <row r="912" spans="2:10" ht="13.2">
      <c r="B912" s="98"/>
      <c r="C912" s="98"/>
      <c r="D912" s="98"/>
      <c r="E912" s="98"/>
      <c r="F912" s="98"/>
      <c r="G912" s="98"/>
      <c r="H912" s="98"/>
      <c r="I912" s="98"/>
      <c r="J912" s="98"/>
    </row>
    <row r="913" spans="2:10" ht="13.2">
      <c r="B913" s="98"/>
      <c r="C913" s="98"/>
      <c r="D913" s="98"/>
      <c r="E913" s="98"/>
      <c r="F913" s="98"/>
      <c r="G913" s="98"/>
      <c r="H913" s="98"/>
      <c r="I913" s="98"/>
      <c r="J913" s="98"/>
    </row>
    <row r="914" spans="2:10" ht="13.2">
      <c r="B914" s="98"/>
      <c r="C914" s="98"/>
      <c r="D914" s="98"/>
      <c r="E914" s="98"/>
      <c r="F914" s="98"/>
      <c r="G914" s="98"/>
      <c r="H914" s="98"/>
      <c r="I914" s="98"/>
      <c r="J914" s="98"/>
    </row>
    <row r="915" spans="2:10" ht="13.2">
      <c r="B915" s="98"/>
      <c r="C915" s="98"/>
      <c r="D915" s="98"/>
      <c r="E915" s="98"/>
      <c r="F915" s="98"/>
      <c r="G915" s="98"/>
      <c r="H915" s="98"/>
      <c r="I915" s="98"/>
      <c r="J915" s="98"/>
    </row>
    <row r="916" spans="2:10" ht="13.2">
      <c r="B916" s="98"/>
      <c r="C916" s="98"/>
      <c r="D916" s="98"/>
      <c r="E916" s="98"/>
      <c r="F916" s="98"/>
      <c r="G916" s="98"/>
      <c r="H916" s="98"/>
      <c r="I916" s="98"/>
      <c r="J916" s="98"/>
    </row>
    <row r="917" spans="2:10" ht="13.2">
      <c r="B917" s="98"/>
      <c r="C917" s="98"/>
      <c r="D917" s="98"/>
      <c r="E917" s="98"/>
      <c r="F917" s="98"/>
      <c r="G917" s="98"/>
      <c r="H917" s="98"/>
      <c r="I917" s="98"/>
      <c r="J917" s="98"/>
    </row>
    <row r="918" spans="2:10" ht="13.2">
      <c r="B918" s="98"/>
      <c r="C918" s="98"/>
      <c r="D918" s="98"/>
      <c r="E918" s="98"/>
      <c r="F918" s="98"/>
      <c r="G918" s="98"/>
      <c r="H918" s="98"/>
      <c r="I918" s="98"/>
      <c r="J918" s="98"/>
    </row>
    <row r="919" spans="2:10" ht="13.2">
      <c r="B919" s="98"/>
      <c r="C919" s="98"/>
      <c r="D919" s="98"/>
      <c r="E919" s="98"/>
      <c r="F919" s="98"/>
      <c r="G919" s="98"/>
      <c r="H919" s="98"/>
      <c r="I919" s="98"/>
      <c r="J919" s="98"/>
    </row>
    <row r="920" spans="2:10" ht="13.2">
      <c r="B920" s="98"/>
      <c r="C920" s="98"/>
      <c r="D920" s="98"/>
      <c r="E920" s="98"/>
      <c r="F920" s="98"/>
      <c r="G920" s="98"/>
      <c r="H920" s="98"/>
      <c r="I920" s="98"/>
      <c r="J920" s="98"/>
    </row>
    <row r="921" spans="2:10" ht="13.2">
      <c r="B921" s="98"/>
      <c r="C921" s="98"/>
      <c r="D921" s="98"/>
      <c r="E921" s="98"/>
      <c r="F921" s="98"/>
      <c r="G921" s="98"/>
      <c r="H921" s="98"/>
      <c r="I921" s="98"/>
      <c r="J921" s="98"/>
    </row>
    <row r="922" spans="2:10" ht="13.2">
      <c r="B922" s="98"/>
      <c r="C922" s="98"/>
      <c r="D922" s="98"/>
      <c r="E922" s="98"/>
      <c r="F922" s="98"/>
      <c r="G922" s="98"/>
      <c r="H922" s="98"/>
      <c r="I922" s="98"/>
      <c r="J922" s="98"/>
    </row>
    <row r="923" spans="2:10" ht="13.2">
      <c r="B923" s="98"/>
      <c r="C923" s="98"/>
      <c r="D923" s="98"/>
      <c r="E923" s="98"/>
      <c r="F923" s="98"/>
      <c r="G923" s="98"/>
      <c r="H923" s="98"/>
      <c r="I923" s="98"/>
      <c r="J923" s="98"/>
    </row>
    <row r="924" spans="2:10" ht="13.2">
      <c r="B924" s="98"/>
      <c r="C924" s="98"/>
      <c r="D924" s="98"/>
      <c r="E924" s="98"/>
      <c r="F924" s="98"/>
      <c r="G924" s="98"/>
      <c r="H924" s="98"/>
      <c r="I924" s="98"/>
      <c r="J924" s="98"/>
    </row>
    <row r="925" spans="2:10" ht="13.2">
      <c r="B925" s="98"/>
      <c r="C925" s="98"/>
      <c r="D925" s="98"/>
      <c r="E925" s="98"/>
      <c r="F925" s="98"/>
      <c r="G925" s="98"/>
      <c r="H925" s="98"/>
      <c r="I925" s="98"/>
      <c r="J925" s="98"/>
    </row>
    <row r="926" spans="2:10" ht="13.2">
      <c r="B926" s="98"/>
      <c r="C926" s="98"/>
      <c r="D926" s="98"/>
      <c r="E926" s="98"/>
      <c r="F926" s="98"/>
      <c r="G926" s="98"/>
      <c r="H926" s="98"/>
      <c r="I926" s="98"/>
      <c r="J926" s="98"/>
    </row>
    <row r="927" spans="2:10" ht="13.2">
      <c r="B927" s="98"/>
      <c r="C927" s="98"/>
      <c r="D927" s="98"/>
      <c r="E927" s="98"/>
      <c r="F927" s="98"/>
      <c r="G927" s="98"/>
      <c r="H927" s="98"/>
      <c r="I927" s="98"/>
      <c r="J927" s="98"/>
    </row>
    <row r="928" spans="2:10" ht="13.2">
      <c r="B928" s="98"/>
      <c r="C928" s="98"/>
      <c r="D928" s="98"/>
      <c r="E928" s="98"/>
      <c r="F928" s="98"/>
      <c r="G928" s="98"/>
      <c r="H928" s="98"/>
      <c r="I928" s="98"/>
      <c r="J928" s="98"/>
    </row>
    <row r="929" spans="2:10" ht="13.2">
      <c r="B929" s="98"/>
      <c r="C929" s="98"/>
      <c r="D929" s="98"/>
      <c r="E929" s="98"/>
      <c r="F929" s="98"/>
      <c r="G929" s="98"/>
      <c r="H929" s="98"/>
      <c r="I929" s="98"/>
      <c r="J929" s="98"/>
    </row>
    <row r="930" spans="2:10" ht="13.2">
      <c r="B930" s="98"/>
      <c r="C930" s="98"/>
      <c r="D930" s="98"/>
      <c r="E930" s="98"/>
      <c r="F930" s="98"/>
      <c r="G930" s="98"/>
      <c r="H930" s="98"/>
      <c r="I930" s="98"/>
      <c r="J930" s="98"/>
    </row>
    <row r="931" spans="2:10" ht="13.2">
      <c r="B931" s="98"/>
      <c r="C931" s="98"/>
      <c r="D931" s="98"/>
      <c r="E931" s="98"/>
      <c r="F931" s="98"/>
      <c r="G931" s="98"/>
      <c r="H931" s="98"/>
      <c r="I931" s="98"/>
      <c r="J931" s="98"/>
    </row>
    <row r="932" spans="2:10" ht="13.2">
      <c r="B932" s="98"/>
      <c r="C932" s="98"/>
      <c r="D932" s="98"/>
      <c r="E932" s="98"/>
      <c r="F932" s="98"/>
      <c r="G932" s="98"/>
      <c r="H932" s="98"/>
      <c r="I932" s="98"/>
      <c r="J932" s="98"/>
    </row>
    <row r="933" spans="2:10" ht="13.2">
      <c r="B933" s="98"/>
      <c r="C933" s="98"/>
      <c r="D933" s="98"/>
      <c r="E933" s="98"/>
      <c r="F933" s="98"/>
      <c r="G933" s="98"/>
      <c r="H933" s="98"/>
      <c r="I933" s="98"/>
      <c r="J933" s="98"/>
    </row>
    <row r="934" spans="2:10" ht="13.2">
      <c r="B934" s="98"/>
      <c r="C934" s="98"/>
      <c r="D934" s="98"/>
      <c r="E934" s="98"/>
      <c r="F934" s="98"/>
      <c r="G934" s="98"/>
      <c r="H934" s="98"/>
      <c r="I934" s="98"/>
      <c r="J934" s="98"/>
    </row>
    <row r="935" spans="2:10" ht="13.2">
      <c r="B935" s="98"/>
      <c r="C935" s="98"/>
      <c r="D935" s="98"/>
      <c r="E935" s="98"/>
      <c r="F935" s="98"/>
      <c r="G935" s="98"/>
      <c r="H935" s="98"/>
      <c r="I935" s="98"/>
      <c r="J935" s="98"/>
    </row>
    <row r="936" spans="2:10" ht="13.2">
      <c r="B936" s="98"/>
      <c r="C936" s="98"/>
      <c r="D936" s="98"/>
      <c r="E936" s="98"/>
      <c r="F936" s="98"/>
      <c r="G936" s="98"/>
      <c r="H936" s="98"/>
      <c r="I936" s="98"/>
      <c r="J936" s="98"/>
    </row>
    <row r="937" spans="2:10" ht="13.2">
      <c r="B937" s="98"/>
      <c r="C937" s="98"/>
      <c r="D937" s="98"/>
      <c r="E937" s="98"/>
      <c r="F937" s="98"/>
      <c r="G937" s="98"/>
      <c r="H937" s="98"/>
      <c r="I937" s="98"/>
      <c r="J937" s="98"/>
    </row>
    <row r="938" spans="2:10" ht="13.2">
      <c r="B938" s="98"/>
      <c r="C938" s="98"/>
      <c r="D938" s="98"/>
      <c r="E938" s="98"/>
      <c r="F938" s="98"/>
      <c r="G938" s="98"/>
      <c r="H938" s="98"/>
      <c r="I938" s="98"/>
      <c r="J938" s="98"/>
    </row>
    <row r="939" spans="2:10" ht="13.2">
      <c r="B939" s="98"/>
      <c r="C939" s="98"/>
      <c r="D939" s="98"/>
      <c r="E939" s="98"/>
      <c r="F939" s="98"/>
      <c r="G939" s="98"/>
      <c r="H939" s="98"/>
      <c r="I939" s="98"/>
      <c r="J939" s="98"/>
    </row>
    <row r="940" spans="2:10" ht="13.2">
      <c r="B940" s="98"/>
      <c r="C940" s="98"/>
      <c r="D940" s="98"/>
      <c r="E940" s="98"/>
      <c r="F940" s="98"/>
      <c r="G940" s="98"/>
      <c r="H940" s="98"/>
      <c r="I940" s="98"/>
      <c r="J940" s="98"/>
    </row>
    <row r="941" spans="2:10" ht="13.2">
      <c r="B941" s="98"/>
      <c r="C941" s="98"/>
      <c r="D941" s="98"/>
      <c r="E941" s="98"/>
      <c r="F941" s="98"/>
      <c r="G941" s="98"/>
      <c r="H941" s="98"/>
      <c r="I941" s="98"/>
      <c r="J941" s="98"/>
    </row>
    <row r="942" spans="2:10" ht="13.2">
      <c r="B942" s="98"/>
      <c r="C942" s="98"/>
      <c r="D942" s="98"/>
      <c r="E942" s="98"/>
      <c r="F942" s="98"/>
      <c r="G942" s="98"/>
      <c r="H942" s="98"/>
      <c r="I942" s="98"/>
      <c r="J942" s="98"/>
    </row>
    <row r="943" spans="2:10" ht="13.2">
      <c r="B943" s="98"/>
      <c r="C943" s="98"/>
      <c r="D943" s="98"/>
      <c r="E943" s="98"/>
      <c r="F943" s="98"/>
      <c r="G943" s="98"/>
      <c r="H943" s="98"/>
      <c r="I943" s="98"/>
      <c r="J943" s="98"/>
    </row>
    <row r="944" spans="2:10" ht="13.2">
      <c r="B944" s="98"/>
      <c r="C944" s="98"/>
      <c r="D944" s="98"/>
      <c r="E944" s="98"/>
      <c r="F944" s="98"/>
      <c r="G944" s="98"/>
      <c r="H944" s="98"/>
      <c r="I944" s="98"/>
      <c r="J944" s="98"/>
    </row>
    <row r="945" spans="2:10" ht="13.2">
      <c r="B945" s="98"/>
      <c r="C945" s="98"/>
      <c r="D945" s="98"/>
      <c r="E945" s="98"/>
      <c r="F945" s="98"/>
      <c r="G945" s="98"/>
      <c r="H945" s="98"/>
      <c r="I945" s="98"/>
      <c r="J945" s="98"/>
    </row>
    <row r="946" spans="2:10" ht="13.2">
      <c r="B946" s="98"/>
      <c r="C946" s="98"/>
      <c r="D946" s="98"/>
      <c r="E946" s="98"/>
      <c r="F946" s="98"/>
      <c r="G946" s="98"/>
      <c r="H946" s="98"/>
      <c r="I946" s="98"/>
      <c r="J946" s="98"/>
    </row>
    <row r="947" spans="2:10" ht="13.2">
      <c r="B947" s="98"/>
      <c r="C947" s="98"/>
      <c r="D947" s="98"/>
      <c r="E947" s="98"/>
      <c r="F947" s="98"/>
      <c r="G947" s="98"/>
      <c r="H947" s="98"/>
      <c r="I947" s="98"/>
      <c r="J947" s="98"/>
    </row>
    <row r="948" spans="2:10" ht="13.2">
      <c r="B948" s="98"/>
      <c r="C948" s="98"/>
      <c r="D948" s="98"/>
      <c r="E948" s="98"/>
      <c r="F948" s="98"/>
      <c r="G948" s="98"/>
      <c r="H948" s="98"/>
      <c r="I948" s="98"/>
      <c r="J948" s="98"/>
    </row>
    <row r="949" spans="2:10" ht="13.2">
      <c r="B949" s="98"/>
      <c r="C949" s="98"/>
      <c r="D949" s="98"/>
      <c r="E949" s="98"/>
      <c r="F949" s="98"/>
      <c r="G949" s="98"/>
      <c r="H949" s="98"/>
      <c r="I949" s="98"/>
      <c r="J949" s="98"/>
    </row>
    <row r="950" spans="2:10" ht="13.2">
      <c r="B950" s="98"/>
      <c r="C950" s="98"/>
      <c r="D950" s="98"/>
      <c r="E950" s="98"/>
      <c r="F950" s="98"/>
      <c r="G950" s="98"/>
      <c r="H950" s="98"/>
      <c r="I950" s="98"/>
      <c r="J950" s="98"/>
    </row>
    <row r="951" spans="2:10" ht="13.2">
      <c r="B951" s="98"/>
      <c r="C951" s="98"/>
      <c r="D951" s="98"/>
      <c r="E951" s="98"/>
      <c r="F951" s="98"/>
      <c r="G951" s="98"/>
      <c r="H951" s="98"/>
      <c r="I951" s="98"/>
      <c r="J951" s="98"/>
    </row>
    <row r="952" spans="2:10" ht="13.2">
      <c r="B952" s="98"/>
      <c r="C952" s="98"/>
      <c r="D952" s="98"/>
      <c r="E952" s="98"/>
      <c r="F952" s="98"/>
      <c r="G952" s="98"/>
      <c r="H952" s="98"/>
      <c r="I952" s="98"/>
      <c r="J952" s="98"/>
    </row>
    <row r="953" spans="2:10" ht="13.2">
      <c r="B953" s="98"/>
      <c r="C953" s="98"/>
      <c r="D953" s="98"/>
      <c r="E953" s="98"/>
      <c r="F953" s="98"/>
      <c r="G953" s="98"/>
      <c r="H953" s="98"/>
      <c r="I953" s="98"/>
      <c r="J953" s="98"/>
    </row>
    <row r="954" spans="2:10" ht="13.2">
      <c r="B954" s="98"/>
      <c r="C954" s="98"/>
      <c r="D954" s="98"/>
      <c r="E954" s="98"/>
      <c r="F954" s="98"/>
      <c r="G954" s="98"/>
      <c r="H954" s="98"/>
      <c r="I954" s="98"/>
      <c r="J954" s="98"/>
    </row>
    <row r="955" spans="2:10" ht="13.2">
      <c r="B955" s="98"/>
      <c r="C955" s="98"/>
      <c r="D955" s="98"/>
      <c r="E955" s="98"/>
      <c r="F955" s="98"/>
      <c r="G955" s="98"/>
      <c r="H955" s="98"/>
      <c r="I955" s="98"/>
      <c r="J955" s="98"/>
    </row>
    <row r="956" spans="2:10" ht="13.2">
      <c r="B956" s="98"/>
      <c r="C956" s="98"/>
      <c r="D956" s="98"/>
      <c r="E956" s="98"/>
      <c r="F956" s="98"/>
      <c r="G956" s="98"/>
      <c r="H956" s="98"/>
      <c r="I956" s="98"/>
      <c r="J956" s="98"/>
    </row>
    <row r="957" spans="2:10" ht="13.2">
      <c r="B957" s="98"/>
      <c r="C957" s="98"/>
      <c r="D957" s="98"/>
      <c r="E957" s="98"/>
      <c r="F957" s="98"/>
      <c r="G957" s="98"/>
      <c r="H957" s="98"/>
      <c r="I957" s="98"/>
      <c r="J957" s="98"/>
    </row>
    <row r="958" spans="2:10" ht="13.2">
      <c r="B958" s="98"/>
      <c r="C958" s="98"/>
      <c r="D958" s="98"/>
      <c r="E958" s="98"/>
      <c r="F958" s="98"/>
      <c r="G958" s="98"/>
      <c r="H958" s="98"/>
      <c r="I958" s="98"/>
      <c r="J958" s="98"/>
    </row>
    <row r="959" spans="2:10" ht="13.2">
      <c r="B959" s="98"/>
      <c r="C959" s="98"/>
      <c r="D959" s="98"/>
      <c r="E959" s="98"/>
      <c r="F959" s="98"/>
      <c r="G959" s="98"/>
      <c r="H959" s="98"/>
      <c r="I959" s="98"/>
      <c r="J959" s="98"/>
    </row>
    <row r="960" spans="2:10" ht="13.2">
      <c r="B960" s="98"/>
      <c r="C960" s="98"/>
      <c r="D960" s="98"/>
      <c r="E960" s="98"/>
      <c r="F960" s="98"/>
      <c r="G960" s="98"/>
      <c r="H960" s="98"/>
      <c r="I960" s="98"/>
      <c r="J960" s="98"/>
    </row>
    <row r="961" spans="2:10" ht="13.2">
      <c r="B961" s="98"/>
      <c r="C961" s="98"/>
      <c r="D961" s="98"/>
      <c r="E961" s="98"/>
      <c r="F961" s="98"/>
      <c r="G961" s="98"/>
      <c r="H961" s="98"/>
      <c r="I961" s="98"/>
      <c r="J961" s="98"/>
    </row>
    <row r="962" spans="2:10" ht="13.2">
      <c r="B962" s="98"/>
      <c r="C962" s="98"/>
      <c r="D962" s="98"/>
      <c r="E962" s="98"/>
      <c r="F962" s="98"/>
      <c r="G962" s="98"/>
      <c r="H962" s="98"/>
      <c r="I962" s="98"/>
      <c r="J962" s="98"/>
    </row>
    <row r="963" spans="2:10" ht="13.2">
      <c r="B963" s="98"/>
      <c r="C963" s="98"/>
      <c r="D963" s="98"/>
      <c r="E963" s="98"/>
      <c r="F963" s="98"/>
      <c r="G963" s="98"/>
      <c r="H963" s="98"/>
      <c r="I963" s="98"/>
      <c r="J963" s="98"/>
    </row>
    <row r="964" spans="2:10" ht="13.2">
      <c r="B964" s="98"/>
      <c r="C964" s="98"/>
      <c r="D964" s="98"/>
      <c r="E964" s="98"/>
      <c r="F964" s="98"/>
      <c r="G964" s="98"/>
      <c r="H964" s="98"/>
      <c r="I964" s="98"/>
      <c r="J964" s="98"/>
    </row>
    <row r="965" spans="2:10" ht="13.2">
      <c r="B965" s="98"/>
      <c r="C965" s="98"/>
      <c r="D965" s="98"/>
      <c r="E965" s="98"/>
      <c r="F965" s="98"/>
      <c r="G965" s="98"/>
      <c r="H965" s="98"/>
      <c r="I965" s="98"/>
      <c r="J965" s="98"/>
    </row>
    <row r="966" spans="2:10" ht="13.2">
      <c r="B966" s="98"/>
      <c r="C966" s="98"/>
      <c r="D966" s="98"/>
      <c r="E966" s="98"/>
      <c r="F966" s="98"/>
      <c r="G966" s="98"/>
      <c r="H966" s="98"/>
      <c r="I966" s="98"/>
      <c r="J966" s="98"/>
    </row>
    <row r="967" spans="2:10" ht="13.2">
      <c r="B967" s="98"/>
      <c r="C967" s="98"/>
      <c r="D967" s="98"/>
      <c r="E967" s="98"/>
      <c r="F967" s="98"/>
      <c r="G967" s="98"/>
      <c r="H967" s="98"/>
      <c r="I967" s="98"/>
      <c r="J967" s="98"/>
    </row>
    <row r="968" spans="2:10" ht="13.2">
      <c r="B968" s="98"/>
      <c r="C968" s="98"/>
      <c r="D968" s="98"/>
      <c r="E968" s="98"/>
      <c r="F968" s="98"/>
      <c r="G968" s="98"/>
      <c r="H968" s="98"/>
      <c r="I968" s="98"/>
      <c r="J968" s="98"/>
    </row>
    <row r="969" spans="2:10" ht="13.2">
      <c r="B969" s="98"/>
      <c r="C969" s="98"/>
      <c r="D969" s="98"/>
      <c r="E969" s="98"/>
      <c r="F969" s="98"/>
      <c r="G969" s="98"/>
      <c r="H969" s="98"/>
      <c r="I969" s="98"/>
      <c r="J969" s="98"/>
    </row>
    <row r="970" spans="2:10" ht="13.2">
      <c r="B970" s="98"/>
      <c r="C970" s="98"/>
      <c r="D970" s="98"/>
      <c r="E970" s="98"/>
      <c r="F970" s="98"/>
      <c r="G970" s="98"/>
      <c r="H970" s="98"/>
      <c r="I970" s="98"/>
      <c r="J970" s="98"/>
    </row>
    <row r="971" spans="2:10" ht="13.2">
      <c r="B971" s="98"/>
      <c r="C971" s="98"/>
      <c r="D971" s="98"/>
      <c r="E971" s="98"/>
      <c r="F971" s="98"/>
      <c r="G971" s="98"/>
      <c r="H971" s="98"/>
      <c r="I971" s="98"/>
      <c r="J971" s="98"/>
    </row>
    <row r="972" spans="2:10" ht="13.2">
      <c r="B972" s="98"/>
      <c r="C972" s="98"/>
      <c r="D972" s="98"/>
      <c r="E972" s="98"/>
      <c r="F972" s="98"/>
      <c r="G972" s="98"/>
      <c r="H972" s="98"/>
      <c r="I972" s="98"/>
      <c r="J972" s="98"/>
    </row>
    <row r="973" spans="2:10" ht="13.2">
      <c r="B973" s="98"/>
      <c r="C973" s="98"/>
      <c r="D973" s="98"/>
      <c r="E973" s="98"/>
      <c r="F973" s="98"/>
      <c r="G973" s="98"/>
      <c r="H973" s="98"/>
      <c r="I973" s="98"/>
      <c r="J973" s="98"/>
    </row>
    <row r="974" spans="2:10" ht="13.2">
      <c r="B974" s="98"/>
      <c r="C974" s="98"/>
      <c r="D974" s="98"/>
      <c r="E974" s="98"/>
      <c r="F974" s="98"/>
      <c r="G974" s="98"/>
      <c r="H974" s="98"/>
      <c r="I974" s="98"/>
      <c r="J974" s="98"/>
    </row>
    <row r="975" spans="2:10" ht="13.2">
      <c r="B975" s="98"/>
      <c r="C975" s="98"/>
      <c r="D975" s="98"/>
      <c r="E975" s="98"/>
      <c r="F975" s="98"/>
      <c r="G975" s="98"/>
      <c r="H975" s="98"/>
      <c r="I975" s="98"/>
      <c r="J975" s="98"/>
    </row>
    <row r="976" spans="2:10" ht="13.2">
      <c r="B976" s="98"/>
      <c r="C976" s="98"/>
      <c r="D976" s="98"/>
      <c r="E976" s="98"/>
      <c r="F976" s="98"/>
      <c r="G976" s="98"/>
      <c r="H976" s="98"/>
      <c r="I976" s="98"/>
      <c r="J976" s="98"/>
    </row>
    <row r="977" spans="2:10" ht="13.2">
      <c r="B977" s="98"/>
      <c r="C977" s="98"/>
      <c r="D977" s="98"/>
      <c r="E977" s="98"/>
      <c r="F977" s="98"/>
      <c r="G977" s="98"/>
      <c r="H977" s="98"/>
      <c r="I977" s="98"/>
      <c r="J977" s="98"/>
    </row>
    <row r="978" spans="2:10" ht="13.2">
      <c r="B978" s="98"/>
      <c r="C978" s="98"/>
      <c r="D978" s="98"/>
      <c r="E978" s="98"/>
      <c r="F978" s="98"/>
      <c r="G978" s="98"/>
      <c r="H978" s="98"/>
      <c r="I978" s="98"/>
      <c r="J978" s="98"/>
    </row>
    <row r="979" spans="2:10" ht="13.2">
      <c r="B979" s="98"/>
      <c r="C979" s="98"/>
      <c r="D979" s="98"/>
      <c r="E979" s="98"/>
      <c r="F979" s="98"/>
      <c r="G979" s="98"/>
      <c r="H979" s="98"/>
      <c r="I979" s="98"/>
      <c r="J979" s="98"/>
    </row>
    <row r="980" spans="2:10" ht="13.2">
      <c r="B980" s="98"/>
      <c r="C980" s="98"/>
      <c r="D980" s="98"/>
      <c r="E980" s="98"/>
      <c r="F980" s="98"/>
      <c r="G980" s="98"/>
      <c r="H980" s="98"/>
      <c r="I980" s="98"/>
      <c r="J980" s="98"/>
    </row>
    <row r="981" spans="2:10" ht="13.2">
      <c r="B981" s="98"/>
      <c r="C981" s="98"/>
      <c r="D981" s="98"/>
      <c r="E981" s="98"/>
      <c r="F981" s="98"/>
      <c r="G981" s="98"/>
      <c r="H981" s="98"/>
      <c r="I981" s="98"/>
      <c r="J981" s="98"/>
    </row>
    <row r="982" spans="2:10" ht="13.2">
      <c r="B982" s="98"/>
      <c r="C982" s="98"/>
      <c r="D982" s="98"/>
      <c r="E982" s="98"/>
      <c r="F982" s="98"/>
      <c r="G982" s="98"/>
      <c r="H982" s="98"/>
      <c r="I982" s="98"/>
      <c r="J982" s="98"/>
    </row>
    <row r="983" spans="2:10" ht="13.2">
      <c r="B983" s="98"/>
      <c r="C983" s="98"/>
      <c r="D983" s="98"/>
      <c r="E983" s="98"/>
      <c r="F983" s="98"/>
      <c r="G983" s="98"/>
      <c r="H983" s="98"/>
      <c r="I983" s="98"/>
      <c r="J983" s="98"/>
    </row>
    <row r="984" spans="2:10" ht="13.2">
      <c r="B984" s="98"/>
      <c r="C984" s="98"/>
      <c r="D984" s="98"/>
      <c r="E984" s="98"/>
      <c r="F984" s="98"/>
      <c r="G984" s="98"/>
      <c r="H984" s="98"/>
      <c r="I984" s="98"/>
      <c r="J984" s="98"/>
    </row>
    <row r="985" spans="2:10" ht="13.2">
      <c r="B985" s="98"/>
      <c r="C985" s="98"/>
      <c r="D985" s="98"/>
      <c r="E985" s="98"/>
      <c r="F985" s="98"/>
      <c r="G985" s="98"/>
      <c r="H985" s="98"/>
      <c r="I985" s="98"/>
      <c r="J985" s="98"/>
    </row>
    <row r="986" spans="2:10" ht="13.2">
      <c r="B986" s="98"/>
      <c r="C986" s="98"/>
      <c r="D986" s="98"/>
      <c r="E986" s="98"/>
      <c r="F986" s="98"/>
      <c r="G986" s="98"/>
      <c r="H986" s="98"/>
      <c r="I986" s="98"/>
      <c r="J986" s="98"/>
    </row>
    <row r="987" spans="2:10" ht="13.2">
      <c r="B987" s="98"/>
      <c r="C987" s="98"/>
      <c r="D987" s="98"/>
      <c r="E987" s="98"/>
      <c r="F987" s="98"/>
      <c r="G987" s="98"/>
      <c r="H987" s="98"/>
      <c r="I987" s="98"/>
      <c r="J987" s="98"/>
    </row>
    <row r="988" spans="2:10" ht="13.2">
      <c r="B988" s="98"/>
      <c r="C988" s="98"/>
      <c r="D988" s="98"/>
      <c r="E988" s="98"/>
      <c r="F988" s="98"/>
      <c r="G988" s="98"/>
      <c r="H988" s="98"/>
      <c r="I988" s="98"/>
      <c r="J988" s="98"/>
    </row>
    <row r="989" spans="2:10" ht="13.2">
      <c r="B989" s="98"/>
      <c r="C989" s="98"/>
      <c r="D989" s="98"/>
      <c r="E989" s="98"/>
      <c r="F989" s="98"/>
      <c r="G989" s="98"/>
      <c r="H989" s="98"/>
      <c r="I989" s="98"/>
      <c r="J989" s="98"/>
    </row>
    <row r="990" spans="2:10" ht="13.2">
      <c r="B990" s="98"/>
      <c r="C990" s="98"/>
      <c r="D990" s="98"/>
      <c r="E990" s="98"/>
      <c r="F990" s="98"/>
      <c r="G990" s="98"/>
      <c r="H990" s="98"/>
      <c r="I990" s="98"/>
      <c r="J990" s="98"/>
    </row>
    <row r="991" spans="2:10" ht="13.2">
      <c r="B991" s="98"/>
      <c r="C991" s="98"/>
      <c r="D991" s="98"/>
      <c r="E991" s="98"/>
      <c r="F991" s="98"/>
      <c r="G991" s="98"/>
      <c r="H991" s="98"/>
      <c r="I991" s="98"/>
      <c r="J991" s="98"/>
    </row>
    <row r="992" spans="2:10" ht="13.2">
      <c r="B992" s="98"/>
      <c r="C992" s="98"/>
      <c r="D992" s="98"/>
      <c r="E992" s="98"/>
      <c r="F992" s="98"/>
      <c r="G992" s="98"/>
      <c r="H992" s="98"/>
      <c r="I992" s="98"/>
      <c r="J992" s="98"/>
    </row>
    <row r="993" spans="2:10" ht="13.2">
      <c r="B993" s="98"/>
      <c r="C993" s="98"/>
      <c r="D993" s="98"/>
      <c r="E993" s="98"/>
      <c r="F993" s="98"/>
      <c r="G993" s="98"/>
      <c r="H993" s="98"/>
      <c r="I993" s="98"/>
      <c r="J993" s="98"/>
    </row>
    <row r="994" spans="2:10" ht="13.2">
      <c r="B994" s="98"/>
      <c r="C994" s="98"/>
      <c r="D994" s="98"/>
      <c r="E994" s="98"/>
      <c r="F994" s="98"/>
      <c r="G994" s="98"/>
      <c r="H994" s="98"/>
      <c r="I994" s="98"/>
      <c r="J994" s="98"/>
    </row>
    <row r="995" spans="2:10" ht="13.2">
      <c r="B995" s="98"/>
      <c r="C995" s="98"/>
      <c r="D995" s="98"/>
      <c r="E995" s="98"/>
      <c r="F995" s="98"/>
      <c r="G995" s="98"/>
      <c r="H995" s="98"/>
      <c r="I995" s="98"/>
      <c r="J995" s="98"/>
    </row>
  </sheetData>
  <mergeCells count="13">
    <mergeCell ref="F5:G5"/>
    <mergeCell ref="H5:J5"/>
    <mergeCell ref="B6:C6"/>
    <mergeCell ref="D6:E6"/>
    <mergeCell ref="F6:G6"/>
    <mergeCell ref="H6:J6"/>
    <mergeCell ref="B5:C5"/>
    <mergeCell ref="D5:E5"/>
    <mergeCell ref="A1:J1"/>
    <mergeCell ref="B2:C2"/>
    <mergeCell ref="D2:E2"/>
    <mergeCell ref="F2:G2"/>
    <mergeCell ref="H2:J2"/>
  </mergeCells>
  <hyperlinks>
    <hyperlink ref="A38" r:id="rId1" xr:uid="{00000000-0004-0000-0C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K995"/>
  <sheetViews>
    <sheetView workbookViewId="0"/>
  </sheetViews>
  <sheetFormatPr defaultColWidth="12.6640625" defaultRowHeight="15.75" customHeight="1"/>
  <cols>
    <col min="1" max="1" width="34.109375" customWidth="1"/>
    <col min="2" max="10" width="15.77734375" customWidth="1"/>
  </cols>
  <sheetData>
    <row r="1" spans="1:10" ht="39" customHeight="1">
      <c r="A1" s="264" t="s">
        <v>309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ht="39" customHeight="1">
      <c r="A2" s="124" t="s">
        <v>310</v>
      </c>
      <c r="B2" s="269" t="s">
        <v>231</v>
      </c>
      <c r="C2" s="239"/>
      <c r="D2" s="270" t="s">
        <v>232</v>
      </c>
      <c r="E2" s="239"/>
      <c r="F2" s="279" t="s">
        <v>304</v>
      </c>
      <c r="G2" s="239"/>
      <c r="H2" s="280" t="s">
        <v>305</v>
      </c>
      <c r="I2" s="239"/>
      <c r="J2" s="239"/>
    </row>
    <row r="3" spans="1:10" ht="33.75" customHeight="1">
      <c r="A3" s="127"/>
      <c r="B3" s="37" t="s">
        <v>311</v>
      </c>
      <c r="C3" s="37" t="s">
        <v>312</v>
      </c>
      <c r="D3" s="38" t="s">
        <v>311</v>
      </c>
      <c r="E3" s="38" t="s">
        <v>312</v>
      </c>
      <c r="F3" s="39" t="s">
        <v>311</v>
      </c>
      <c r="G3" s="39" t="s">
        <v>312</v>
      </c>
      <c r="H3" s="40" t="s">
        <v>311</v>
      </c>
      <c r="I3" s="40" t="s">
        <v>312</v>
      </c>
      <c r="J3" s="40" t="s">
        <v>313</v>
      </c>
    </row>
    <row r="4" spans="1:10" ht="36" customHeight="1">
      <c r="A4" s="124" t="s">
        <v>43</v>
      </c>
      <c r="B4" s="128">
        <v>19000000</v>
      </c>
      <c r="C4" s="128">
        <v>38000000</v>
      </c>
      <c r="D4" s="129">
        <v>29000000</v>
      </c>
      <c r="E4" s="129">
        <v>58000000</v>
      </c>
      <c r="F4" s="165">
        <v>49000000</v>
      </c>
      <c r="G4" s="165">
        <v>98000000</v>
      </c>
      <c r="H4" s="166">
        <v>69000000</v>
      </c>
      <c r="I4" s="166">
        <v>138000000</v>
      </c>
      <c r="J4" s="166">
        <v>207000000</v>
      </c>
    </row>
    <row r="5" spans="1:10" ht="29.25" customHeight="1">
      <c r="A5" s="130" t="s">
        <v>314</v>
      </c>
      <c r="B5" s="283" t="s">
        <v>315</v>
      </c>
      <c r="C5" s="239"/>
      <c r="D5" s="284" t="s">
        <v>316</v>
      </c>
      <c r="E5" s="239"/>
      <c r="F5" s="281" t="s">
        <v>317</v>
      </c>
      <c r="G5" s="239"/>
      <c r="H5" s="282" t="s">
        <v>318</v>
      </c>
      <c r="I5" s="239"/>
      <c r="J5" s="239"/>
    </row>
    <row r="6" spans="1:10" ht="29.25" customHeight="1">
      <c r="A6" s="130" t="s">
        <v>319</v>
      </c>
      <c r="B6" s="283" t="s">
        <v>237</v>
      </c>
      <c r="C6" s="239"/>
      <c r="D6" s="284" t="s">
        <v>237</v>
      </c>
      <c r="E6" s="239"/>
      <c r="F6" s="281" t="s">
        <v>237</v>
      </c>
      <c r="G6" s="239"/>
      <c r="H6" s="282" t="s">
        <v>237</v>
      </c>
      <c r="I6" s="239"/>
      <c r="J6" s="239"/>
    </row>
    <row r="7" spans="1:10" ht="29.25" customHeight="1">
      <c r="A7" s="130" t="s">
        <v>370</v>
      </c>
      <c r="B7" s="179" t="s">
        <v>58</v>
      </c>
      <c r="C7" s="179" t="s">
        <v>58</v>
      </c>
      <c r="D7" s="180" t="s">
        <v>58</v>
      </c>
      <c r="E7" s="180" t="s">
        <v>58</v>
      </c>
      <c r="F7" s="177" t="s">
        <v>58</v>
      </c>
      <c r="G7" s="177" t="s">
        <v>58</v>
      </c>
      <c r="H7" s="178" t="s">
        <v>58</v>
      </c>
      <c r="I7" s="178" t="s">
        <v>58</v>
      </c>
      <c r="J7" s="178" t="s">
        <v>58</v>
      </c>
    </row>
    <row r="8" spans="1:10" ht="29.25" customHeight="1">
      <c r="A8" s="130" t="s">
        <v>321</v>
      </c>
      <c r="B8" s="179" t="s">
        <v>58</v>
      </c>
      <c r="C8" s="179" t="s">
        <v>58</v>
      </c>
      <c r="D8" s="180" t="s">
        <v>58</v>
      </c>
      <c r="E8" s="180" t="s">
        <v>58</v>
      </c>
      <c r="F8" s="177" t="s">
        <v>58</v>
      </c>
      <c r="G8" s="177" t="s">
        <v>58</v>
      </c>
      <c r="H8" s="178" t="s">
        <v>58</v>
      </c>
      <c r="I8" s="178" t="s">
        <v>58</v>
      </c>
      <c r="J8" s="178" t="s">
        <v>58</v>
      </c>
    </row>
    <row r="9" spans="1:10" ht="29.25" customHeight="1">
      <c r="A9" s="130" t="s">
        <v>322</v>
      </c>
      <c r="B9" s="173">
        <v>5</v>
      </c>
      <c r="C9" s="173">
        <v>20</v>
      </c>
      <c r="D9" s="174">
        <v>10</v>
      </c>
      <c r="E9" s="174">
        <v>40</v>
      </c>
      <c r="F9" s="175">
        <v>20</v>
      </c>
      <c r="G9" s="175" t="s">
        <v>66</v>
      </c>
      <c r="H9" s="176">
        <v>40</v>
      </c>
      <c r="I9" s="176">
        <v>100</v>
      </c>
      <c r="J9" s="176" t="s">
        <v>66</v>
      </c>
    </row>
    <row r="10" spans="1:10" ht="29.25" customHeight="1">
      <c r="A10" s="130" t="s">
        <v>328</v>
      </c>
      <c r="B10" s="173" t="s">
        <v>66</v>
      </c>
      <c r="C10" s="173" t="s">
        <v>66</v>
      </c>
      <c r="D10" s="174" t="s">
        <v>66</v>
      </c>
      <c r="E10" s="174" t="s">
        <v>66</v>
      </c>
      <c r="F10" s="175" t="s">
        <v>66</v>
      </c>
      <c r="G10" s="175" t="s">
        <v>66</v>
      </c>
      <c r="H10" s="176" t="s">
        <v>66</v>
      </c>
      <c r="I10" s="176" t="s">
        <v>66</v>
      </c>
      <c r="J10" s="176" t="s">
        <v>66</v>
      </c>
    </row>
    <row r="11" spans="1:10" ht="29.25" customHeight="1">
      <c r="A11" s="130" t="s">
        <v>329</v>
      </c>
      <c r="B11" s="173" t="s">
        <v>66</v>
      </c>
      <c r="C11" s="173" t="s">
        <v>66</v>
      </c>
      <c r="D11" s="174" t="s">
        <v>66</v>
      </c>
      <c r="E11" s="182" t="s">
        <v>66</v>
      </c>
      <c r="F11" s="175" t="s">
        <v>66</v>
      </c>
      <c r="G11" s="175" t="s">
        <v>66</v>
      </c>
      <c r="H11" s="176" t="s">
        <v>66</v>
      </c>
      <c r="I11" s="183" t="s">
        <v>66</v>
      </c>
      <c r="J11" s="176" t="s">
        <v>66</v>
      </c>
    </row>
    <row r="12" spans="1:10" ht="29.25" customHeight="1">
      <c r="A12" s="130" t="s">
        <v>330</v>
      </c>
      <c r="B12" s="179" t="s">
        <v>58</v>
      </c>
      <c r="C12" s="179" t="s">
        <v>58</v>
      </c>
      <c r="D12" s="180" t="s">
        <v>58</v>
      </c>
      <c r="E12" s="180" t="s">
        <v>58</v>
      </c>
      <c r="F12" s="177" t="s">
        <v>58</v>
      </c>
      <c r="G12" s="177" t="s">
        <v>58</v>
      </c>
      <c r="H12" s="178" t="s">
        <v>58</v>
      </c>
      <c r="I12" s="178" t="s">
        <v>58</v>
      </c>
      <c r="J12" s="178" t="s">
        <v>58</v>
      </c>
    </row>
    <row r="13" spans="1:10" ht="29.25" customHeight="1">
      <c r="A13" s="130" t="s">
        <v>86</v>
      </c>
      <c r="B13" s="179" t="s">
        <v>66</v>
      </c>
      <c r="C13" s="179" t="s">
        <v>66</v>
      </c>
      <c r="D13" s="180" t="s">
        <v>66</v>
      </c>
      <c r="E13" s="180" t="s">
        <v>66</v>
      </c>
      <c r="F13" s="177" t="s">
        <v>66</v>
      </c>
      <c r="G13" s="177" t="s">
        <v>66</v>
      </c>
      <c r="H13" s="176" t="s">
        <v>66</v>
      </c>
      <c r="I13" s="176" t="s">
        <v>66</v>
      </c>
      <c r="J13" s="176" t="s">
        <v>66</v>
      </c>
    </row>
    <row r="14" spans="1:10" ht="36.75" customHeight="1">
      <c r="A14" s="130" t="s">
        <v>371</v>
      </c>
      <c r="B14" s="179" t="s">
        <v>332</v>
      </c>
      <c r="C14" s="179" t="s">
        <v>333</v>
      </c>
      <c r="D14" s="180" t="s">
        <v>334</v>
      </c>
      <c r="E14" s="180" t="s">
        <v>335</v>
      </c>
      <c r="F14" s="177" t="s">
        <v>336</v>
      </c>
      <c r="G14" s="177" t="s">
        <v>66</v>
      </c>
      <c r="H14" s="176" t="s">
        <v>66</v>
      </c>
      <c r="I14" s="176" t="s">
        <v>66</v>
      </c>
      <c r="J14" s="176" t="s">
        <v>66</v>
      </c>
    </row>
    <row r="15" spans="1:10" ht="36.75" customHeight="1">
      <c r="A15" s="135" t="s">
        <v>340</v>
      </c>
      <c r="B15" s="179" t="s">
        <v>334</v>
      </c>
      <c r="C15" s="179" t="s">
        <v>341</v>
      </c>
      <c r="D15" s="180" t="s">
        <v>342</v>
      </c>
      <c r="E15" s="180" t="s">
        <v>343</v>
      </c>
      <c r="F15" s="177" t="s">
        <v>344</v>
      </c>
      <c r="G15" s="177" t="s">
        <v>66</v>
      </c>
      <c r="H15" s="176" t="s">
        <v>66</v>
      </c>
      <c r="I15" s="176" t="s">
        <v>66</v>
      </c>
      <c r="J15" s="176" t="s">
        <v>66</v>
      </c>
    </row>
    <row r="16" spans="1:10" ht="36.75" customHeight="1">
      <c r="A16" s="130" t="s">
        <v>345</v>
      </c>
      <c r="B16" s="179" t="s">
        <v>334</v>
      </c>
      <c r="C16" s="179" t="s">
        <v>341</v>
      </c>
      <c r="D16" s="180" t="s">
        <v>342</v>
      </c>
      <c r="E16" s="180" t="s">
        <v>343</v>
      </c>
      <c r="F16" s="177" t="s">
        <v>344</v>
      </c>
      <c r="G16" s="177" t="s">
        <v>66</v>
      </c>
      <c r="H16" s="176" t="s">
        <v>66</v>
      </c>
      <c r="I16" s="176" t="s">
        <v>66</v>
      </c>
      <c r="J16" s="176" t="s">
        <v>66</v>
      </c>
    </row>
    <row r="17" spans="1:10" ht="33" customHeight="1">
      <c r="A17" s="130" t="s">
        <v>348</v>
      </c>
      <c r="B17" s="179" t="s">
        <v>58</v>
      </c>
      <c r="C17" s="179" t="s">
        <v>58</v>
      </c>
      <c r="D17" s="180" t="s">
        <v>58</v>
      </c>
      <c r="E17" s="180" t="s">
        <v>58</v>
      </c>
      <c r="F17" s="177" t="s">
        <v>58</v>
      </c>
      <c r="G17" s="177" t="s">
        <v>58</v>
      </c>
      <c r="H17" s="178" t="s">
        <v>58</v>
      </c>
      <c r="I17" s="178" t="s">
        <v>58</v>
      </c>
      <c r="J17" s="178" t="s">
        <v>58</v>
      </c>
    </row>
    <row r="18" spans="1:10" ht="33" customHeight="1">
      <c r="A18" s="130" t="s">
        <v>350</v>
      </c>
      <c r="B18" s="173" t="s">
        <v>58</v>
      </c>
      <c r="C18" s="173" t="s">
        <v>58</v>
      </c>
      <c r="D18" s="180" t="s">
        <v>58</v>
      </c>
      <c r="E18" s="180" t="s">
        <v>58</v>
      </c>
      <c r="F18" s="177" t="s">
        <v>58</v>
      </c>
      <c r="G18" s="177" t="s">
        <v>58</v>
      </c>
      <c r="H18" s="178" t="s">
        <v>58</v>
      </c>
      <c r="I18" s="178" t="s">
        <v>58</v>
      </c>
      <c r="J18" s="178" t="s">
        <v>58</v>
      </c>
    </row>
    <row r="19" spans="1:10" ht="33" customHeight="1">
      <c r="A19" s="130" t="s">
        <v>354</v>
      </c>
      <c r="B19" s="179" t="s">
        <v>58</v>
      </c>
      <c r="C19" s="179" t="s">
        <v>58</v>
      </c>
      <c r="D19" s="180" t="s">
        <v>58</v>
      </c>
      <c r="E19" s="180" t="s">
        <v>58</v>
      </c>
      <c r="F19" s="177" t="s">
        <v>58</v>
      </c>
      <c r="G19" s="177" t="s">
        <v>58</v>
      </c>
      <c r="H19" s="178" t="s">
        <v>58</v>
      </c>
      <c r="I19" s="178" t="s">
        <v>58</v>
      </c>
      <c r="J19" s="178" t="s">
        <v>58</v>
      </c>
    </row>
    <row r="20" spans="1:10" ht="33" customHeight="1">
      <c r="A20" s="136" t="s">
        <v>355</v>
      </c>
      <c r="B20" s="179" t="s">
        <v>58</v>
      </c>
      <c r="C20" s="179" t="s">
        <v>58</v>
      </c>
      <c r="D20" s="180" t="s">
        <v>58</v>
      </c>
      <c r="E20" s="180" t="s">
        <v>58</v>
      </c>
      <c r="F20" s="177" t="s">
        <v>58</v>
      </c>
      <c r="G20" s="177" t="s">
        <v>58</v>
      </c>
      <c r="H20" s="178" t="s">
        <v>58</v>
      </c>
      <c r="I20" s="178" t="s">
        <v>58</v>
      </c>
      <c r="J20" s="178" t="s">
        <v>58</v>
      </c>
    </row>
    <row r="21" spans="1:10" ht="33" customHeight="1">
      <c r="A21" s="130" t="s">
        <v>339</v>
      </c>
      <c r="B21" s="173" t="s">
        <v>57</v>
      </c>
      <c r="C21" s="173" t="s">
        <v>58</v>
      </c>
      <c r="D21" s="180" t="s">
        <v>58</v>
      </c>
      <c r="E21" s="180" t="s">
        <v>58</v>
      </c>
      <c r="F21" s="177" t="s">
        <v>58</v>
      </c>
      <c r="G21" s="177" t="s">
        <v>58</v>
      </c>
      <c r="H21" s="178" t="s">
        <v>58</v>
      </c>
      <c r="I21" s="178" t="s">
        <v>58</v>
      </c>
      <c r="J21" s="178" t="s">
        <v>58</v>
      </c>
    </row>
    <row r="22" spans="1:10" ht="33" customHeight="1">
      <c r="A22" s="130" t="s">
        <v>372</v>
      </c>
      <c r="B22" s="173" t="s">
        <v>57</v>
      </c>
      <c r="C22" s="173" t="s">
        <v>57</v>
      </c>
      <c r="D22" s="180" t="s">
        <v>58</v>
      </c>
      <c r="E22" s="180" t="s">
        <v>58</v>
      </c>
      <c r="F22" s="177" t="s">
        <v>58</v>
      </c>
      <c r="G22" s="177" t="s">
        <v>58</v>
      </c>
      <c r="H22" s="178" t="s">
        <v>58</v>
      </c>
      <c r="I22" s="178" t="s">
        <v>58</v>
      </c>
      <c r="J22" s="178" t="s">
        <v>58</v>
      </c>
    </row>
    <row r="23" spans="1:10" ht="33" customHeight="1">
      <c r="A23" s="130" t="s">
        <v>373</v>
      </c>
      <c r="B23" s="173" t="s">
        <v>57</v>
      </c>
      <c r="C23" s="173" t="s">
        <v>57</v>
      </c>
      <c r="D23" s="180" t="s">
        <v>58</v>
      </c>
      <c r="E23" s="180" t="s">
        <v>58</v>
      </c>
      <c r="F23" s="177" t="s">
        <v>58</v>
      </c>
      <c r="G23" s="177" t="s">
        <v>58</v>
      </c>
      <c r="H23" s="178" t="s">
        <v>58</v>
      </c>
      <c r="I23" s="178" t="s">
        <v>58</v>
      </c>
      <c r="J23" s="178" t="s">
        <v>58</v>
      </c>
    </row>
    <row r="24" spans="1:10" ht="33" customHeight="1">
      <c r="A24" s="130" t="s">
        <v>374</v>
      </c>
      <c r="B24" s="173" t="s">
        <v>57</v>
      </c>
      <c r="C24" s="173" t="s">
        <v>57</v>
      </c>
      <c r="D24" s="180" t="s">
        <v>58</v>
      </c>
      <c r="E24" s="180" t="s">
        <v>58</v>
      </c>
      <c r="F24" s="177" t="s">
        <v>58</v>
      </c>
      <c r="G24" s="177" t="s">
        <v>58</v>
      </c>
      <c r="H24" s="178" t="s">
        <v>58</v>
      </c>
      <c r="I24" s="178" t="s">
        <v>58</v>
      </c>
      <c r="J24" s="178" t="s">
        <v>58</v>
      </c>
    </row>
    <row r="25" spans="1:10" ht="33" customHeight="1">
      <c r="A25" s="130" t="s">
        <v>375</v>
      </c>
      <c r="B25" s="173" t="s">
        <v>57</v>
      </c>
      <c r="C25" s="173" t="s">
        <v>57</v>
      </c>
      <c r="D25" s="174" t="s">
        <v>57</v>
      </c>
      <c r="E25" s="180" t="s">
        <v>58</v>
      </c>
      <c r="F25" s="177" t="s">
        <v>58</v>
      </c>
      <c r="G25" s="177" t="s">
        <v>58</v>
      </c>
      <c r="H25" s="178" t="s">
        <v>58</v>
      </c>
      <c r="I25" s="178" t="s">
        <v>58</v>
      </c>
      <c r="J25" s="178" t="s">
        <v>58</v>
      </c>
    </row>
    <row r="26" spans="1:10" ht="33" customHeight="1">
      <c r="A26" s="130" t="s">
        <v>353</v>
      </c>
      <c r="B26" s="173" t="s">
        <v>57</v>
      </c>
      <c r="C26" s="173" t="s">
        <v>57</v>
      </c>
      <c r="D26" s="174" t="s">
        <v>57</v>
      </c>
      <c r="E26" s="180" t="s">
        <v>58</v>
      </c>
      <c r="F26" s="177" t="s">
        <v>58</v>
      </c>
      <c r="G26" s="177" t="s">
        <v>58</v>
      </c>
      <c r="H26" s="178" t="s">
        <v>58</v>
      </c>
      <c r="I26" s="178" t="s">
        <v>58</v>
      </c>
      <c r="J26" s="178" t="s">
        <v>58</v>
      </c>
    </row>
    <row r="27" spans="1:10" ht="33" customHeight="1">
      <c r="A27" s="130" t="s">
        <v>349</v>
      </c>
      <c r="B27" s="173" t="s">
        <v>57</v>
      </c>
      <c r="C27" s="173" t="s">
        <v>57</v>
      </c>
      <c r="D27" s="180" t="s">
        <v>57</v>
      </c>
      <c r="E27" s="180" t="s">
        <v>58</v>
      </c>
      <c r="F27" s="177" t="s">
        <v>58</v>
      </c>
      <c r="G27" s="177" t="s">
        <v>58</v>
      </c>
      <c r="H27" s="178" t="s">
        <v>58</v>
      </c>
      <c r="I27" s="178" t="s">
        <v>58</v>
      </c>
      <c r="J27" s="178" t="s">
        <v>58</v>
      </c>
    </row>
    <row r="28" spans="1:10" ht="33" customHeight="1">
      <c r="A28" s="130" t="s">
        <v>346</v>
      </c>
      <c r="B28" s="173" t="s">
        <v>57</v>
      </c>
      <c r="C28" s="173" t="s">
        <v>57</v>
      </c>
      <c r="D28" s="174" t="s">
        <v>57</v>
      </c>
      <c r="E28" s="185" t="s">
        <v>112</v>
      </c>
      <c r="F28" s="184" t="s">
        <v>112</v>
      </c>
      <c r="G28" s="184" t="s">
        <v>112</v>
      </c>
      <c r="H28" s="181" t="s">
        <v>112</v>
      </c>
      <c r="I28" s="181" t="s">
        <v>113</v>
      </c>
      <c r="J28" s="181" t="s">
        <v>347</v>
      </c>
    </row>
    <row r="29" spans="1:10" ht="33" customHeight="1">
      <c r="A29" s="130" t="s">
        <v>338</v>
      </c>
      <c r="B29" s="173" t="s">
        <v>57</v>
      </c>
      <c r="C29" s="173" t="s">
        <v>57</v>
      </c>
      <c r="D29" s="174" t="s">
        <v>57</v>
      </c>
      <c r="E29" s="174" t="s">
        <v>57</v>
      </c>
      <c r="F29" s="184" t="s">
        <v>334</v>
      </c>
      <c r="G29" s="184" t="s">
        <v>335</v>
      </c>
      <c r="H29" s="178" t="s">
        <v>335</v>
      </c>
      <c r="I29" s="176" t="s">
        <v>66</v>
      </c>
      <c r="J29" s="176" t="s">
        <v>66</v>
      </c>
    </row>
    <row r="30" spans="1:10" ht="33" customHeight="1">
      <c r="A30" s="130" t="s">
        <v>337</v>
      </c>
      <c r="B30" s="173" t="s">
        <v>57</v>
      </c>
      <c r="C30" s="173" t="s">
        <v>57</v>
      </c>
      <c r="D30" s="174" t="s">
        <v>57</v>
      </c>
      <c r="E30" s="174" t="s">
        <v>57</v>
      </c>
      <c r="F30" s="177" t="s">
        <v>58</v>
      </c>
      <c r="G30" s="177" t="s">
        <v>58</v>
      </c>
      <c r="H30" s="178" t="s">
        <v>58</v>
      </c>
      <c r="I30" s="178" t="s">
        <v>58</v>
      </c>
      <c r="J30" s="178" t="s">
        <v>58</v>
      </c>
    </row>
    <row r="31" spans="1:10" ht="33" customHeight="1">
      <c r="A31" s="130" t="s">
        <v>320</v>
      </c>
      <c r="B31" s="173" t="s">
        <v>57</v>
      </c>
      <c r="C31" s="173" t="s">
        <v>57</v>
      </c>
      <c r="D31" s="174" t="s">
        <v>57</v>
      </c>
      <c r="E31" s="174" t="s">
        <v>57</v>
      </c>
      <c r="F31" s="177" t="s">
        <v>58</v>
      </c>
      <c r="G31" s="177" t="s">
        <v>58</v>
      </c>
      <c r="H31" s="178" t="s">
        <v>58</v>
      </c>
      <c r="I31" s="178" t="s">
        <v>58</v>
      </c>
      <c r="J31" s="178" t="s">
        <v>58</v>
      </c>
    </row>
    <row r="32" spans="1:10" ht="33" customHeight="1">
      <c r="A32" s="137" t="s">
        <v>356</v>
      </c>
      <c r="B32" s="173" t="s">
        <v>57</v>
      </c>
      <c r="C32" s="173" t="s">
        <v>57</v>
      </c>
      <c r="D32" s="174" t="s">
        <v>57</v>
      </c>
      <c r="E32" s="174" t="s">
        <v>57</v>
      </c>
      <c r="F32" s="177" t="s">
        <v>57</v>
      </c>
      <c r="G32" s="177" t="s">
        <v>58</v>
      </c>
      <c r="H32" s="178" t="s">
        <v>57</v>
      </c>
      <c r="I32" s="178" t="s">
        <v>58</v>
      </c>
      <c r="J32" s="178" t="s">
        <v>58</v>
      </c>
    </row>
    <row r="33" spans="1:11" ht="33" customHeight="1">
      <c r="A33" s="137" t="s">
        <v>357</v>
      </c>
      <c r="B33" s="173" t="s">
        <v>57</v>
      </c>
      <c r="C33" s="173" t="s">
        <v>57</v>
      </c>
      <c r="D33" s="174" t="s">
        <v>57</v>
      </c>
      <c r="E33" s="174" t="s">
        <v>57</v>
      </c>
      <c r="F33" s="177" t="s">
        <v>57</v>
      </c>
      <c r="G33" s="177" t="s">
        <v>58</v>
      </c>
      <c r="H33" s="178" t="s">
        <v>57</v>
      </c>
      <c r="I33" s="178" t="s">
        <v>58</v>
      </c>
      <c r="J33" s="178" t="s">
        <v>58</v>
      </c>
      <c r="K33" s="82"/>
    </row>
    <row r="34" spans="1:11" ht="33" customHeight="1">
      <c r="A34" s="137" t="s">
        <v>268</v>
      </c>
      <c r="B34" s="173" t="s">
        <v>57</v>
      </c>
      <c r="C34" s="173" t="s">
        <v>57</v>
      </c>
      <c r="D34" s="174" t="s">
        <v>57</v>
      </c>
      <c r="E34" s="174" t="s">
        <v>57</v>
      </c>
      <c r="F34" s="175" t="s">
        <v>57</v>
      </c>
      <c r="G34" s="177" t="s">
        <v>58</v>
      </c>
      <c r="H34" s="178" t="s">
        <v>57</v>
      </c>
      <c r="I34" s="178" t="s">
        <v>58</v>
      </c>
      <c r="J34" s="178" t="s">
        <v>58</v>
      </c>
    </row>
    <row r="35" spans="1:11" ht="33" customHeight="1">
      <c r="A35" s="130" t="s">
        <v>324</v>
      </c>
      <c r="B35" s="173" t="s">
        <v>57</v>
      </c>
      <c r="C35" s="173" t="s">
        <v>57</v>
      </c>
      <c r="D35" s="174" t="s">
        <v>57</v>
      </c>
      <c r="E35" s="174" t="s">
        <v>57</v>
      </c>
      <c r="F35" s="175" t="s">
        <v>57</v>
      </c>
      <c r="G35" s="175" t="s">
        <v>57</v>
      </c>
      <c r="H35" s="176" t="s">
        <v>74</v>
      </c>
      <c r="I35" s="176" t="s">
        <v>74</v>
      </c>
      <c r="J35" s="176" t="s">
        <v>74</v>
      </c>
    </row>
    <row r="36" spans="1:11" ht="33" customHeight="1">
      <c r="A36" s="130" t="s">
        <v>358</v>
      </c>
      <c r="B36" s="173" t="s">
        <v>57</v>
      </c>
      <c r="C36" s="173" t="s">
        <v>359</v>
      </c>
      <c r="D36" s="174" t="s">
        <v>57</v>
      </c>
      <c r="E36" s="174" t="s">
        <v>360</v>
      </c>
      <c r="F36" s="175" t="s">
        <v>360</v>
      </c>
      <c r="G36" s="175" t="s">
        <v>360</v>
      </c>
      <c r="H36" s="176" t="s">
        <v>362</v>
      </c>
      <c r="I36" s="183" t="s">
        <v>362</v>
      </c>
      <c r="J36" s="183" t="s">
        <v>363</v>
      </c>
    </row>
    <row r="37" spans="1:11" ht="33" customHeight="1">
      <c r="A37" s="130" t="s">
        <v>364</v>
      </c>
      <c r="B37" s="173" t="s">
        <v>57</v>
      </c>
      <c r="C37" s="173" t="s">
        <v>57</v>
      </c>
      <c r="D37" s="174" t="s">
        <v>57</v>
      </c>
      <c r="E37" s="174" t="s">
        <v>57</v>
      </c>
      <c r="F37" s="175" t="s">
        <v>57</v>
      </c>
      <c r="G37" s="186" t="s">
        <v>376</v>
      </c>
      <c r="H37" s="176" t="s">
        <v>57</v>
      </c>
      <c r="I37" s="183" t="s">
        <v>365</v>
      </c>
      <c r="J37" s="183" t="s">
        <v>366</v>
      </c>
    </row>
    <row r="38" spans="1:11" ht="33" customHeight="1">
      <c r="A38" s="138" t="s">
        <v>368</v>
      </c>
      <c r="B38" s="173" t="s">
        <v>57</v>
      </c>
      <c r="C38" s="173" t="s">
        <v>57</v>
      </c>
      <c r="D38" s="174" t="s">
        <v>57</v>
      </c>
      <c r="E38" s="174" t="s">
        <v>57</v>
      </c>
      <c r="F38" s="175" t="s">
        <v>57</v>
      </c>
      <c r="G38" s="175" t="s">
        <v>57</v>
      </c>
      <c r="H38" s="176" t="s">
        <v>57</v>
      </c>
      <c r="I38" s="176" t="s">
        <v>57</v>
      </c>
      <c r="J38" s="178" t="s">
        <v>58</v>
      </c>
    </row>
    <row r="39" spans="1:11" ht="33" customHeight="1">
      <c r="A39" s="130" t="s">
        <v>137</v>
      </c>
      <c r="B39" s="173" t="s">
        <v>57</v>
      </c>
      <c r="C39" s="173" t="s">
        <v>57</v>
      </c>
      <c r="D39" s="174" t="s">
        <v>57</v>
      </c>
      <c r="E39" s="174" t="s">
        <v>57</v>
      </c>
      <c r="F39" s="175" t="s">
        <v>57</v>
      </c>
      <c r="G39" s="175" t="s">
        <v>57</v>
      </c>
      <c r="H39" s="176" t="s">
        <v>57</v>
      </c>
      <c r="I39" s="176" t="s">
        <v>57</v>
      </c>
      <c r="J39" s="183" t="s">
        <v>369</v>
      </c>
    </row>
    <row r="40" spans="1:11" ht="24.75" customHeight="1">
      <c r="B40" s="98"/>
      <c r="C40" s="98"/>
      <c r="D40" s="98"/>
      <c r="E40" s="98"/>
      <c r="F40" s="98"/>
      <c r="G40" s="98"/>
      <c r="H40" s="98"/>
      <c r="I40" s="98"/>
      <c r="J40" s="98"/>
    </row>
    <row r="41" spans="1:11" ht="13.2">
      <c r="B41" s="98"/>
      <c r="C41" s="98"/>
      <c r="D41" s="98"/>
      <c r="E41" s="98"/>
      <c r="F41" s="98"/>
      <c r="G41" s="98"/>
      <c r="H41" s="98"/>
      <c r="I41" s="98"/>
      <c r="J41" s="98"/>
    </row>
    <row r="42" spans="1:11" ht="13.2">
      <c r="B42" s="98"/>
      <c r="C42" s="98"/>
      <c r="D42" s="98"/>
      <c r="E42" s="98"/>
      <c r="F42" s="98"/>
      <c r="G42" s="98"/>
      <c r="H42" s="98"/>
      <c r="I42" s="98"/>
      <c r="J42" s="98"/>
    </row>
    <row r="43" spans="1:11" ht="13.2">
      <c r="B43" s="98"/>
      <c r="C43" s="98"/>
      <c r="D43" s="98"/>
      <c r="E43" s="98"/>
      <c r="F43" s="98"/>
      <c r="G43" s="98"/>
      <c r="H43" s="98"/>
      <c r="I43" s="98"/>
      <c r="J43" s="98"/>
    </row>
    <row r="44" spans="1:11" ht="13.2">
      <c r="B44" s="98"/>
      <c r="C44" s="98"/>
      <c r="D44" s="98"/>
      <c r="E44" s="98"/>
      <c r="F44" s="98"/>
      <c r="G44" s="98"/>
      <c r="H44" s="98"/>
      <c r="I44" s="98"/>
      <c r="J44" s="98"/>
    </row>
    <row r="45" spans="1:11" ht="13.2">
      <c r="B45" s="98"/>
      <c r="C45" s="98"/>
      <c r="D45" s="98"/>
      <c r="E45" s="98"/>
      <c r="F45" s="98"/>
      <c r="G45" s="98"/>
      <c r="H45" s="98"/>
      <c r="I45" s="98"/>
      <c r="J45" s="98"/>
    </row>
    <row r="46" spans="1:11" ht="13.2">
      <c r="B46" s="98"/>
      <c r="C46" s="98"/>
      <c r="D46" s="98"/>
      <c r="E46" s="98"/>
      <c r="F46" s="98"/>
      <c r="G46" s="98"/>
      <c r="H46" s="98"/>
      <c r="I46" s="98"/>
      <c r="J46" s="98"/>
    </row>
    <row r="47" spans="1:11" ht="13.2">
      <c r="B47" s="98"/>
      <c r="C47" s="98"/>
      <c r="D47" s="98"/>
      <c r="E47" s="98"/>
      <c r="F47" s="98"/>
      <c r="G47" s="98"/>
      <c r="H47" s="98"/>
      <c r="I47" s="98"/>
      <c r="J47" s="98"/>
    </row>
    <row r="48" spans="1:11" ht="13.2">
      <c r="B48" s="98"/>
      <c r="C48" s="98"/>
      <c r="D48" s="98"/>
      <c r="E48" s="98"/>
      <c r="F48" s="98"/>
      <c r="G48" s="98"/>
      <c r="H48" s="98"/>
      <c r="I48" s="98"/>
      <c r="J48" s="98"/>
    </row>
    <row r="49" spans="2:10" ht="13.2">
      <c r="B49" s="98"/>
      <c r="C49" s="98"/>
      <c r="D49" s="98"/>
      <c r="E49" s="98"/>
      <c r="F49" s="98"/>
      <c r="G49" s="98"/>
      <c r="H49" s="98"/>
      <c r="I49" s="98"/>
      <c r="J49" s="98"/>
    </row>
    <row r="50" spans="2:10" ht="13.2">
      <c r="B50" s="98"/>
      <c r="C50" s="98"/>
      <c r="D50" s="98"/>
      <c r="E50" s="98"/>
      <c r="F50" s="98"/>
      <c r="G50" s="98"/>
      <c r="H50" s="98"/>
      <c r="I50" s="98"/>
      <c r="J50" s="98"/>
    </row>
    <row r="51" spans="2:10" ht="13.2">
      <c r="B51" s="98"/>
      <c r="C51" s="98"/>
      <c r="D51" s="98"/>
      <c r="E51" s="98"/>
      <c r="F51" s="98"/>
      <c r="G51" s="98"/>
      <c r="H51" s="98"/>
      <c r="I51" s="98"/>
      <c r="J51" s="98"/>
    </row>
    <row r="52" spans="2:10" ht="13.2">
      <c r="B52" s="98"/>
      <c r="C52" s="98"/>
      <c r="D52" s="98"/>
      <c r="E52" s="98"/>
      <c r="F52" s="98"/>
      <c r="G52" s="98"/>
      <c r="H52" s="98"/>
      <c r="I52" s="98"/>
      <c r="J52" s="98"/>
    </row>
    <row r="53" spans="2:10" ht="13.2">
      <c r="B53" s="98"/>
      <c r="C53" s="98"/>
      <c r="D53" s="98"/>
      <c r="E53" s="98"/>
      <c r="F53" s="98"/>
      <c r="G53" s="98"/>
      <c r="H53" s="98"/>
      <c r="I53" s="98"/>
      <c r="J53" s="98"/>
    </row>
    <row r="54" spans="2:10" ht="13.2">
      <c r="B54" s="98"/>
      <c r="C54" s="98"/>
      <c r="D54" s="98"/>
      <c r="E54" s="98"/>
      <c r="F54" s="98"/>
      <c r="G54" s="98"/>
      <c r="H54" s="98"/>
      <c r="I54" s="98"/>
      <c r="J54" s="98"/>
    </row>
    <row r="55" spans="2:10" ht="13.2">
      <c r="B55" s="98"/>
      <c r="C55" s="98"/>
      <c r="D55" s="98"/>
      <c r="E55" s="98"/>
      <c r="F55" s="98"/>
      <c r="G55" s="98"/>
      <c r="H55" s="98"/>
      <c r="I55" s="98"/>
      <c r="J55" s="98"/>
    </row>
    <row r="56" spans="2:10" ht="13.2">
      <c r="B56" s="98"/>
      <c r="C56" s="98"/>
      <c r="D56" s="98"/>
      <c r="E56" s="98"/>
      <c r="F56" s="98"/>
      <c r="G56" s="98"/>
      <c r="H56" s="98"/>
      <c r="I56" s="98"/>
      <c r="J56" s="98"/>
    </row>
    <row r="57" spans="2:10" ht="13.2">
      <c r="B57" s="98"/>
      <c r="C57" s="98"/>
      <c r="D57" s="98"/>
      <c r="E57" s="98"/>
      <c r="F57" s="98"/>
      <c r="G57" s="98"/>
      <c r="H57" s="98"/>
      <c r="I57" s="98"/>
      <c r="J57" s="98"/>
    </row>
    <row r="58" spans="2:10" ht="13.2">
      <c r="B58" s="98"/>
      <c r="C58" s="98"/>
      <c r="D58" s="98"/>
      <c r="E58" s="98"/>
      <c r="F58" s="98"/>
      <c r="G58" s="98"/>
      <c r="H58" s="98"/>
      <c r="I58" s="98"/>
      <c r="J58" s="98"/>
    </row>
    <row r="59" spans="2:10" ht="13.2">
      <c r="B59" s="98"/>
      <c r="C59" s="98"/>
      <c r="D59" s="98"/>
      <c r="E59" s="98"/>
      <c r="F59" s="98"/>
      <c r="G59" s="98"/>
      <c r="H59" s="98"/>
      <c r="I59" s="98"/>
      <c r="J59" s="98"/>
    </row>
    <row r="60" spans="2:10" ht="13.2">
      <c r="B60" s="98"/>
      <c r="C60" s="98"/>
      <c r="D60" s="98"/>
      <c r="E60" s="98"/>
      <c r="F60" s="98"/>
      <c r="G60" s="98"/>
      <c r="H60" s="98"/>
      <c r="I60" s="98"/>
      <c r="J60" s="98"/>
    </row>
    <row r="61" spans="2:10" ht="13.2">
      <c r="B61" s="98"/>
      <c r="C61" s="98"/>
      <c r="D61" s="98"/>
      <c r="E61" s="98"/>
      <c r="F61" s="98"/>
      <c r="G61" s="98"/>
      <c r="H61" s="98"/>
      <c r="I61" s="98"/>
      <c r="J61" s="98"/>
    </row>
    <row r="62" spans="2:10" ht="13.2">
      <c r="B62" s="98"/>
      <c r="C62" s="98"/>
      <c r="D62" s="98"/>
      <c r="E62" s="98"/>
      <c r="F62" s="98"/>
      <c r="G62" s="98"/>
      <c r="H62" s="98"/>
      <c r="I62" s="98"/>
      <c r="J62" s="98"/>
    </row>
    <row r="63" spans="2:10" ht="13.2">
      <c r="B63" s="98"/>
      <c r="C63" s="98"/>
      <c r="D63" s="98"/>
      <c r="E63" s="98"/>
      <c r="F63" s="98"/>
      <c r="G63" s="98"/>
      <c r="H63" s="98"/>
      <c r="I63" s="98"/>
      <c r="J63" s="98"/>
    </row>
    <row r="64" spans="2:10" ht="13.2">
      <c r="B64" s="98"/>
      <c r="C64" s="98"/>
      <c r="D64" s="98"/>
      <c r="E64" s="98"/>
      <c r="F64" s="98"/>
      <c r="G64" s="98"/>
      <c r="H64" s="98"/>
      <c r="I64" s="98"/>
      <c r="J64" s="98"/>
    </row>
    <row r="65" spans="2:10" ht="13.2">
      <c r="B65" s="98"/>
      <c r="C65" s="98"/>
      <c r="D65" s="98"/>
      <c r="E65" s="98"/>
      <c r="F65" s="98"/>
      <c r="G65" s="98"/>
      <c r="H65" s="98"/>
      <c r="I65" s="98"/>
      <c r="J65" s="98"/>
    </row>
    <row r="66" spans="2:10" ht="13.2">
      <c r="B66" s="98"/>
      <c r="C66" s="98"/>
      <c r="D66" s="98"/>
      <c r="E66" s="98"/>
      <c r="F66" s="98"/>
      <c r="G66" s="98"/>
      <c r="H66" s="98"/>
      <c r="I66" s="98"/>
      <c r="J66" s="98"/>
    </row>
    <row r="67" spans="2:10" ht="13.2">
      <c r="B67" s="98"/>
      <c r="C67" s="98"/>
      <c r="D67" s="98"/>
      <c r="E67" s="98"/>
      <c r="F67" s="98"/>
      <c r="G67" s="98"/>
      <c r="H67" s="98"/>
      <c r="I67" s="98"/>
      <c r="J67" s="98"/>
    </row>
    <row r="68" spans="2:10" ht="13.2">
      <c r="B68" s="98"/>
      <c r="C68" s="98"/>
      <c r="D68" s="98"/>
      <c r="E68" s="98"/>
      <c r="F68" s="98"/>
      <c r="G68" s="98"/>
      <c r="H68" s="98"/>
      <c r="I68" s="98"/>
      <c r="J68" s="98"/>
    </row>
    <row r="69" spans="2:10" ht="13.2">
      <c r="B69" s="98"/>
      <c r="C69" s="98"/>
      <c r="D69" s="98"/>
      <c r="E69" s="98"/>
      <c r="F69" s="98"/>
      <c r="G69" s="98"/>
      <c r="H69" s="98"/>
      <c r="I69" s="98"/>
      <c r="J69" s="98"/>
    </row>
    <row r="70" spans="2:10" ht="13.2">
      <c r="B70" s="98"/>
      <c r="C70" s="98"/>
      <c r="D70" s="98"/>
      <c r="E70" s="98"/>
      <c r="F70" s="98"/>
      <c r="G70" s="98"/>
      <c r="H70" s="98"/>
      <c r="I70" s="98"/>
      <c r="J70" s="98"/>
    </row>
    <row r="71" spans="2:10" ht="13.2">
      <c r="B71" s="98"/>
      <c r="C71" s="98"/>
      <c r="D71" s="98"/>
      <c r="E71" s="98"/>
      <c r="F71" s="98"/>
      <c r="G71" s="98"/>
      <c r="H71" s="98"/>
      <c r="I71" s="98"/>
      <c r="J71" s="98"/>
    </row>
    <row r="72" spans="2:10" ht="13.2">
      <c r="B72" s="98"/>
      <c r="C72" s="98"/>
      <c r="D72" s="98"/>
      <c r="E72" s="98"/>
      <c r="F72" s="98"/>
      <c r="G72" s="98"/>
      <c r="H72" s="98"/>
      <c r="I72" s="98"/>
      <c r="J72" s="98"/>
    </row>
    <row r="73" spans="2:10" ht="13.2">
      <c r="B73" s="98"/>
      <c r="C73" s="98"/>
      <c r="D73" s="98"/>
      <c r="E73" s="98"/>
      <c r="F73" s="98"/>
      <c r="G73" s="98"/>
      <c r="H73" s="98"/>
      <c r="I73" s="98"/>
      <c r="J73" s="98"/>
    </row>
    <row r="74" spans="2:10" ht="13.2">
      <c r="B74" s="98"/>
      <c r="C74" s="98"/>
      <c r="D74" s="98"/>
      <c r="E74" s="98"/>
      <c r="F74" s="98"/>
      <c r="G74" s="98"/>
      <c r="H74" s="98"/>
      <c r="I74" s="98"/>
      <c r="J74" s="98"/>
    </row>
    <row r="75" spans="2:10" ht="13.2">
      <c r="B75" s="98"/>
      <c r="C75" s="98"/>
      <c r="D75" s="98"/>
      <c r="E75" s="98"/>
      <c r="F75" s="98"/>
      <c r="G75" s="98"/>
      <c r="H75" s="98"/>
      <c r="I75" s="98"/>
      <c r="J75" s="98"/>
    </row>
    <row r="76" spans="2:10" ht="13.2">
      <c r="B76" s="98"/>
      <c r="C76" s="98"/>
      <c r="D76" s="98"/>
      <c r="E76" s="98"/>
      <c r="F76" s="98"/>
      <c r="G76" s="98"/>
      <c r="H76" s="98"/>
      <c r="I76" s="98"/>
      <c r="J76" s="98"/>
    </row>
    <row r="77" spans="2:10" ht="13.2">
      <c r="B77" s="98"/>
      <c r="C77" s="98"/>
      <c r="D77" s="98"/>
      <c r="E77" s="98"/>
      <c r="F77" s="98"/>
      <c r="G77" s="98"/>
      <c r="H77" s="98"/>
      <c r="I77" s="98"/>
      <c r="J77" s="98"/>
    </row>
    <row r="78" spans="2:10" ht="13.2">
      <c r="B78" s="98"/>
      <c r="C78" s="98"/>
      <c r="D78" s="98"/>
      <c r="E78" s="98"/>
      <c r="F78" s="98"/>
      <c r="G78" s="98"/>
      <c r="H78" s="98"/>
      <c r="I78" s="98"/>
      <c r="J78" s="98"/>
    </row>
    <row r="79" spans="2:10" ht="13.2">
      <c r="B79" s="98"/>
      <c r="C79" s="98"/>
      <c r="D79" s="98"/>
      <c r="E79" s="98"/>
      <c r="F79" s="98"/>
      <c r="G79" s="98"/>
      <c r="H79" s="98"/>
      <c r="I79" s="98"/>
      <c r="J79" s="98"/>
    </row>
    <row r="80" spans="2:10" ht="13.2">
      <c r="B80" s="98"/>
      <c r="C80" s="98"/>
      <c r="D80" s="98"/>
      <c r="E80" s="98"/>
      <c r="F80" s="98"/>
      <c r="G80" s="98"/>
      <c r="H80" s="98"/>
      <c r="I80" s="98"/>
      <c r="J80" s="98"/>
    </row>
    <row r="81" spans="2:10" ht="13.2">
      <c r="B81" s="98"/>
      <c r="C81" s="98"/>
      <c r="D81" s="98"/>
      <c r="E81" s="98"/>
      <c r="F81" s="98"/>
      <c r="G81" s="98"/>
      <c r="H81" s="98"/>
      <c r="I81" s="98"/>
      <c r="J81" s="98"/>
    </row>
    <row r="82" spans="2:10" ht="13.2">
      <c r="B82" s="98"/>
      <c r="C82" s="98"/>
      <c r="D82" s="98"/>
      <c r="E82" s="98"/>
      <c r="F82" s="98"/>
      <c r="G82" s="98"/>
      <c r="H82" s="98"/>
      <c r="I82" s="98"/>
      <c r="J82" s="98"/>
    </row>
    <row r="83" spans="2:10" ht="13.2">
      <c r="B83" s="98"/>
      <c r="C83" s="98"/>
      <c r="D83" s="98"/>
      <c r="E83" s="98"/>
      <c r="F83" s="98"/>
      <c r="G83" s="98"/>
      <c r="H83" s="98"/>
      <c r="I83" s="98"/>
      <c r="J83" s="98"/>
    </row>
    <row r="84" spans="2:10" ht="13.2">
      <c r="B84" s="98"/>
      <c r="C84" s="98"/>
      <c r="D84" s="98"/>
      <c r="E84" s="98"/>
      <c r="F84" s="98"/>
      <c r="G84" s="98"/>
      <c r="H84" s="98"/>
      <c r="I84" s="98"/>
      <c r="J84" s="98"/>
    </row>
    <row r="85" spans="2:10" ht="13.2">
      <c r="B85" s="98"/>
      <c r="C85" s="98"/>
      <c r="D85" s="98"/>
      <c r="E85" s="98"/>
      <c r="F85" s="98"/>
      <c r="G85" s="98"/>
      <c r="H85" s="98"/>
      <c r="I85" s="98"/>
      <c r="J85" s="98"/>
    </row>
    <row r="86" spans="2:10" ht="13.2">
      <c r="B86" s="98"/>
      <c r="C86" s="98"/>
      <c r="D86" s="98"/>
      <c r="E86" s="98"/>
      <c r="F86" s="98"/>
      <c r="G86" s="98"/>
      <c r="H86" s="98"/>
      <c r="I86" s="98"/>
      <c r="J86" s="98"/>
    </row>
    <row r="87" spans="2:10" ht="13.2">
      <c r="B87" s="98"/>
      <c r="C87" s="98"/>
      <c r="D87" s="98"/>
      <c r="E87" s="98"/>
      <c r="F87" s="98"/>
      <c r="G87" s="98"/>
      <c r="H87" s="98"/>
      <c r="I87" s="98"/>
      <c r="J87" s="98"/>
    </row>
    <row r="88" spans="2:10" ht="13.2">
      <c r="B88" s="98"/>
      <c r="C88" s="98"/>
      <c r="D88" s="98"/>
      <c r="E88" s="98"/>
      <c r="F88" s="98"/>
      <c r="G88" s="98"/>
      <c r="H88" s="98"/>
      <c r="I88" s="98"/>
      <c r="J88" s="98"/>
    </row>
    <row r="89" spans="2:10" ht="13.2">
      <c r="B89" s="98"/>
      <c r="C89" s="98"/>
      <c r="D89" s="98"/>
      <c r="E89" s="98"/>
      <c r="F89" s="98"/>
      <c r="G89" s="98"/>
      <c r="H89" s="98"/>
      <c r="I89" s="98"/>
      <c r="J89" s="98"/>
    </row>
    <row r="90" spans="2:10" ht="13.2">
      <c r="B90" s="98"/>
      <c r="C90" s="98"/>
      <c r="D90" s="98"/>
      <c r="E90" s="98"/>
      <c r="F90" s="98"/>
      <c r="G90" s="98"/>
      <c r="H90" s="98"/>
      <c r="I90" s="98"/>
      <c r="J90" s="98"/>
    </row>
    <row r="91" spans="2:10" ht="13.2">
      <c r="B91" s="98"/>
      <c r="C91" s="98"/>
      <c r="D91" s="98"/>
      <c r="E91" s="98"/>
      <c r="F91" s="98"/>
      <c r="G91" s="98"/>
      <c r="H91" s="98"/>
      <c r="I91" s="98"/>
      <c r="J91" s="98"/>
    </row>
    <row r="92" spans="2:10" ht="13.2">
      <c r="B92" s="98"/>
      <c r="C92" s="98"/>
      <c r="D92" s="98"/>
      <c r="E92" s="98"/>
      <c r="F92" s="98"/>
      <c r="G92" s="98"/>
      <c r="H92" s="98"/>
      <c r="I92" s="98"/>
      <c r="J92" s="98"/>
    </row>
    <row r="93" spans="2:10" ht="13.2">
      <c r="B93" s="98"/>
      <c r="C93" s="98"/>
      <c r="D93" s="98"/>
      <c r="E93" s="98"/>
      <c r="F93" s="98"/>
      <c r="G93" s="98"/>
      <c r="H93" s="98"/>
      <c r="I93" s="98"/>
      <c r="J93" s="98"/>
    </row>
    <row r="94" spans="2:10" ht="13.2">
      <c r="B94" s="98"/>
      <c r="C94" s="98"/>
      <c r="D94" s="98"/>
      <c r="E94" s="98"/>
      <c r="F94" s="98"/>
      <c r="G94" s="98"/>
      <c r="H94" s="98"/>
      <c r="I94" s="98"/>
      <c r="J94" s="98"/>
    </row>
    <row r="95" spans="2:10" ht="13.2">
      <c r="B95" s="98"/>
      <c r="C95" s="98"/>
      <c r="D95" s="98"/>
      <c r="E95" s="98"/>
      <c r="F95" s="98"/>
      <c r="G95" s="98"/>
      <c r="H95" s="98"/>
      <c r="I95" s="98"/>
      <c r="J95" s="98"/>
    </row>
    <row r="96" spans="2:10" ht="13.2">
      <c r="B96" s="98"/>
      <c r="C96" s="98"/>
      <c r="D96" s="98"/>
      <c r="E96" s="98"/>
      <c r="F96" s="98"/>
      <c r="G96" s="98"/>
      <c r="H96" s="98"/>
      <c r="I96" s="98"/>
      <c r="J96" s="98"/>
    </row>
    <row r="97" spans="2:10" ht="13.2">
      <c r="B97" s="98"/>
      <c r="C97" s="98"/>
      <c r="D97" s="98"/>
      <c r="E97" s="98"/>
      <c r="F97" s="98"/>
      <c r="G97" s="98"/>
      <c r="H97" s="98"/>
      <c r="I97" s="98"/>
      <c r="J97" s="98"/>
    </row>
    <row r="98" spans="2:10" ht="13.2">
      <c r="B98" s="98"/>
      <c r="C98" s="98"/>
      <c r="D98" s="98"/>
      <c r="E98" s="98"/>
      <c r="F98" s="98"/>
      <c r="G98" s="98"/>
      <c r="H98" s="98"/>
      <c r="I98" s="98"/>
      <c r="J98" s="98"/>
    </row>
    <row r="99" spans="2:10" ht="13.2">
      <c r="B99" s="98"/>
      <c r="C99" s="98"/>
      <c r="D99" s="98"/>
      <c r="E99" s="98"/>
      <c r="F99" s="98"/>
      <c r="G99" s="98"/>
      <c r="H99" s="98"/>
      <c r="I99" s="98"/>
      <c r="J99" s="98"/>
    </row>
    <row r="100" spans="2:10" ht="13.2"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2:10" ht="13.2"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2:10" ht="13.2"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2:10" ht="13.2"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2:10" ht="13.2"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2:10" ht="13.2"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2:10" ht="13.2"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2:10" ht="13.2"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2:10" ht="13.2"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2:10" ht="13.2"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2:10" ht="13.2">
      <c r="B110" s="98"/>
      <c r="C110" s="98"/>
      <c r="D110" s="98"/>
      <c r="E110" s="98"/>
      <c r="F110" s="98"/>
      <c r="G110" s="98"/>
      <c r="H110" s="98"/>
      <c r="I110" s="98"/>
      <c r="J110" s="98"/>
    </row>
    <row r="111" spans="2:10" ht="13.2">
      <c r="B111" s="98"/>
      <c r="C111" s="98"/>
      <c r="D111" s="98"/>
      <c r="E111" s="98"/>
      <c r="F111" s="98"/>
      <c r="G111" s="98"/>
      <c r="H111" s="98"/>
      <c r="I111" s="98"/>
      <c r="J111" s="98"/>
    </row>
    <row r="112" spans="2:10" ht="13.2">
      <c r="B112" s="98"/>
      <c r="C112" s="98"/>
      <c r="D112" s="98"/>
      <c r="E112" s="98"/>
      <c r="F112" s="98"/>
      <c r="G112" s="98"/>
      <c r="H112" s="98"/>
      <c r="I112" s="98"/>
      <c r="J112" s="98"/>
    </row>
    <row r="113" spans="2:10" ht="13.2">
      <c r="B113" s="98"/>
      <c r="C113" s="98"/>
      <c r="D113" s="98"/>
      <c r="E113" s="98"/>
      <c r="F113" s="98"/>
      <c r="G113" s="98"/>
      <c r="H113" s="98"/>
      <c r="I113" s="98"/>
      <c r="J113" s="98"/>
    </row>
    <row r="114" spans="2:10" ht="13.2">
      <c r="B114" s="98"/>
      <c r="C114" s="98"/>
      <c r="D114" s="98"/>
      <c r="E114" s="98"/>
      <c r="F114" s="98"/>
      <c r="G114" s="98"/>
      <c r="H114" s="98"/>
      <c r="I114" s="98"/>
      <c r="J114" s="98"/>
    </row>
    <row r="115" spans="2:10" ht="13.2">
      <c r="B115" s="98"/>
      <c r="C115" s="98"/>
      <c r="D115" s="98"/>
      <c r="E115" s="98"/>
      <c r="F115" s="98"/>
      <c r="G115" s="98"/>
      <c r="H115" s="98"/>
      <c r="I115" s="98"/>
      <c r="J115" s="98"/>
    </row>
    <row r="116" spans="2:10" ht="13.2">
      <c r="B116" s="98"/>
      <c r="C116" s="98"/>
      <c r="D116" s="98"/>
      <c r="E116" s="98"/>
      <c r="F116" s="98"/>
      <c r="G116" s="98"/>
      <c r="H116" s="98"/>
      <c r="I116" s="98"/>
      <c r="J116" s="98"/>
    </row>
    <row r="117" spans="2:10" ht="13.2">
      <c r="B117" s="98"/>
      <c r="C117" s="98"/>
      <c r="D117" s="98"/>
      <c r="E117" s="98"/>
      <c r="F117" s="98"/>
      <c r="G117" s="98"/>
      <c r="H117" s="98"/>
      <c r="I117" s="98"/>
      <c r="J117" s="98"/>
    </row>
    <row r="118" spans="2:10" ht="13.2">
      <c r="B118" s="98"/>
      <c r="C118" s="98"/>
      <c r="D118" s="98"/>
      <c r="E118" s="98"/>
      <c r="F118" s="98"/>
      <c r="G118" s="98"/>
      <c r="H118" s="98"/>
      <c r="I118" s="98"/>
      <c r="J118" s="98"/>
    </row>
    <row r="119" spans="2:10" ht="13.2">
      <c r="B119" s="98"/>
      <c r="C119" s="98"/>
      <c r="D119" s="98"/>
      <c r="E119" s="98"/>
      <c r="F119" s="98"/>
      <c r="G119" s="98"/>
      <c r="H119" s="98"/>
      <c r="I119" s="98"/>
      <c r="J119" s="98"/>
    </row>
    <row r="120" spans="2:10" ht="13.2">
      <c r="B120" s="98"/>
      <c r="C120" s="98"/>
      <c r="D120" s="98"/>
      <c r="E120" s="98"/>
      <c r="F120" s="98"/>
      <c r="G120" s="98"/>
      <c r="H120" s="98"/>
      <c r="I120" s="98"/>
      <c r="J120" s="98"/>
    </row>
    <row r="121" spans="2:10" ht="13.2">
      <c r="B121" s="98"/>
      <c r="C121" s="98"/>
      <c r="D121" s="98"/>
      <c r="E121" s="98"/>
      <c r="F121" s="98"/>
      <c r="G121" s="98"/>
      <c r="H121" s="98"/>
      <c r="I121" s="98"/>
      <c r="J121" s="98"/>
    </row>
    <row r="122" spans="2:10" ht="13.2">
      <c r="B122" s="98"/>
      <c r="C122" s="98"/>
      <c r="D122" s="98"/>
      <c r="E122" s="98"/>
      <c r="F122" s="98"/>
      <c r="G122" s="98"/>
      <c r="H122" s="98"/>
      <c r="I122" s="98"/>
      <c r="J122" s="98"/>
    </row>
    <row r="123" spans="2:10" ht="13.2">
      <c r="B123" s="98"/>
      <c r="C123" s="98"/>
      <c r="D123" s="98"/>
      <c r="E123" s="98"/>
      <c r="F123" s="98"/>
      <c r="G123" s="98"/>
      <c r="H123" s="98"/>
      <c r="I123" s="98"/>
      <c r="J123" s="98"/>
    </row>
    <row r="124" spans="2:10" ht="13.2">
      <c r="B124" s="98"/>
      <c r="C124" s="98"/>
      <c r="D124" s="98"/>
      <c r="E124" s="98"/>
      <c r="F124" s="98"/>
      <c r="G124" s="98"/>
      <c r="H124" s="98"/>
      <c r="I124" s="98"/>
      <c r="J124" s="98"/>
    </row>
    <row r="125" spans="2:10" ht="13.2">
      <c r="B125" s="98"/>
      <c r="C125" s="98"/>
      <c r="D125" s="98"/>
      <c r="E125" s="98"/>
      <c r="F125" s="98"/>
      <c r="G125" s="98"/>
      <c r="H125" s="98"/>
      <c r="I125" s="98"/>
      <c r="J125" s="98"/>
    </row>
    <row r="126" spans="2:10" ht="13.2">
      <c r="B126" s="98"/>
      <c r="C126" s="98"/>
      <c r="D126" s="98"/>
      <c r="E126" s="98"/>
      <c r="F126" s="98"/>
      <c r="G126" s="98"/>
      <c r="H126" s="98"/>
      <c r="I126" s="98"/>
      <c r="J126" s="98"/>
    </row>
    <row r="127" spans="2:10" ht="13.2">
      <c r="B127" s="98"/>
      <c r="C127" s="98"/>
      <c r="D127" s="98"/>
      <c r="E127" s="98"/>
      <c r="F127" s="98"/>
      <c r="G127" s="98"/>
      <c r="H127" s="98"/>
      <c r="I127" s="98"/>
      <c r="J127" s="98"/>
    </row>
    <row r="128" spans="2:10" ht="13.2">
      <c r="B128" s="98"/>
      <c r="C128" s="98"/>
      <c r="D128" s="98"/>
      <c r="E128" s="98"/>
      <c r="F128" s="98"/>
      <c r="G128" s="98"/>
      <c r="H128" s="98"/>
      <c r="I128" s="98"/>
      <c r="J128" s="98"/>
    </row>
    <row r="129" spans="2:10" ht="13.2">
      <c r="B129" s="98"/>
      <c r="C129" s="98"/>
      <c r="D129" s="98"/>
      <c r="E129" s="98"/>
      <c r="F129" s="98"/>
      <c r="G129" s="98"/>
      <c r="H129" s="98"/>
      <c r="I129" s="98"/>
      <c r="J129" s="98"/>
    </row>
    <row r="130" spans="2:10" ht="13.2">
      <c r="B130" s="98"/>
      <c r="C130" s="98"/>
      <c r="D130" s="98"/>
      <c r="E130" s="98"/>
      <c r="F130" s="98"/>
      <c r="G130" s="98"/>
      <c r="H130" s="98"/>
      <c r="I130" s="98"/>
      <c r="J130" s="98"/>
    </row>
    <row r="131" spans="2:10" ht="13.2">
      <c r="B131" s="98"/>
      <c r="C131" s="98"/>
      <c r="D131" s="98"/>
      <c r="E131" s="98"/>
      <c r="F131" s="98"/>
      <c r="G131" s="98"/>
      <c r="H131" s="98"/>
      <c r="I131" s="98"/>
      <c r="J131" s="98"/>
    </row>
    <row r="132" spans="2:10" ht="13.2">
      <c r="B132" s="98"/>
      <c r="C132" s="98"/>
      <c r="D132" s="98"/>
      <c r="E132" s="98"/>
      <c r="F132" s="98"/>
      <c r="G132" s="98"/>
      <c r="H132" s="98"/>
      <c r="I132" s="98"/>
      <c r="J132" s="98"/>
    </row>
    <row r="133" spans="2:10" ht="13.2">
      <c r="B133" s="98"/>
      <c r="C133" s="98"/>
      <c r="D133" s="98"/>
      <c r="E133" s="98"/>
      <c r="F133" s="98"/>
      <c r="G133" s="98"/>
      <c r="H133" s="98"/>
      <c r="I133" s="98"/>
      <c r="J133" s="98"/>
    </row>
    <row r="134" spans="2:10" ht="13.2">
      <c r="B134" s="98"/>
      <c r="C134" s="98"/>
      <c r="D134" s="98"/>
      <c r="E134" s="98"/>
      <c r="F134" s="98"/>
      <c r="G134" s="98"/>
      <c r="H134" s="98"/>
      <c r="I134" s="98"/>
      <c r="J134" s="98"/>
    </row>
    <row r="135" spans="2:10" ht="13.2">
      <c r="B135" s="98"/>
      <c r="C135" s="98"/>
      <c r="D135" s="98"/>
      <c r="E135" s="98"/>
      <c r="F135" s="98"/>
      <c r="G135" s="98"/>
      <c r="H135" s="98"/>
      <c r="I135" s="98"/>
      <c r="J135" s="98"/>
    </row>
    <row r="136" spans="2:10" ht="13.2">
      <c r="B136" s="98"/>
      <c r="C136" s="98"/>
      <c r="D136" s="98"/>
      <c r="E136" s="98"/>
      <c r="F136" s="98"/>
      <c r="G136" s="98"/>
      <c r="H136" s="98"/>
      <c r="I136" s="98"/>
      <c r="J136" s="98"/>
    </row>
    <row r="137" spans="2:10" ht="13.2">
      <c r="B137" s="98"/>
      <c r="C137" s="98"/>
      <c r="D137" s="98"/>
      <c r="E137" s="98"/>
      <c r="F137" s="98"/>
      <c r="G137" s="98"/>
      <c r="H137" s="98"/>
      <c r="I137" s="98"/>
      <c r="J137" s="98"/>
    </row>
    <row r="138" spans="2:10" ht="13.2">
      <c r="B138" s="98"/>
      <c r="C138" s="98"/>
      <c r="D138" s="98"/>
      <c r="E138" s="98"/>
      <c r="F138" s="98"/>
      <c r="G138" s="98"/>
      <c r="H138" s="98"/>
      <c r="I138" s="98"/>
      <c r="J138" s="98"/>
    </row>
    <row r="139" spans="2:10" ht="13.2">
      <c r="B139" s="98"/>
      <c r="C139" s="98"/>
      <c r="D139" s="98"/>
      <c r="E139" s="98"/>
      <c r="F139" s="98"/>
      <c r="G139" s="98"/>
      <c r="H139" s="98"/>
      <c r="I139" s="98"/>
      <c r="J139" s="98"/>
    </row>
    <row r="140" spans="2:10" ht="13.2">
      <c r="B140" s="98"/>
      <c r="C140" s="98"/>
      <c r="D140" s="98"/>
      <c r="E140" s="98"/>
      <c r="F140" s="98"/>
      <c r="G140" s="98"/>
      <c r="H140" s="98"/>
      <c r="I140" s="98"/>
      <c r="J140" s="98"/>
    </row>
    <row r="141" spans="2:10" ht="13.2">
      <c r="B141" s="98"/>
      <c r="C141" s="98"/>
      <c r="D141" s="98"/>
      <c r="E141" s="98"/>
      <c r="F141" s="98"/>
      <c r="G141" s="98"/>
      <c r="H141" s="98"/>
      <c r="I141" s="98"/>
      <c r="J141" s="98"/>
    </row>
    <row r="142" spans="2:10" ht="13.2">
      <c r="B142" s="98"/>
      <c r="C142" s="98"/>
      <c r="D142" s="98"/>
      <c r="E142" s="98"/>
      <c r="F142" s="98"/>
      <c r="G142" s="98"/>
      <c r="H142" s="98"/>
      <c r="I142" s="98"/>
      <c r="J142" s="98"/>
    </row>
    <row r="143" spans="2:10" ht="13.2">
      <c r="B143" s="98"/>
      <c r="C143" s="98"/>
      <c r="D143" s="98"/>
      <c r="E143" s="98"/>
      <c r="F143" s="98"/>
      <c r="G143" s="98"/>
      <c r="H143" s="98"/>
      <c r="I143" s="98"/>
      <c r="J143" s="98"/>
    </row>
    <row r="144" spans="2:10" ht="13.2">
      <c r="B144" s="98"/>
      <c r="C144" s="98"/>
      <c r="D144" s="98"/>
      <c r="E144" s="98"/>
      <c r="F144" s="98"/>
      <c r="G144" s="98"/>
      <c r="H144" s="98"/>
      <c r="I144" s="98"/>
      <c r="J144" s="98"/>
    </row>
    <row r="145" spans="2:10" ht="13.2">
      <c r="B145" s="98"/>
      <c r="C145" s="98"/>
      <c r="D145" s="98"/>
      <c r="E145" s="98"/>
      <c r="F145" s="98"/>
      <c r="G145" s="98"/>
      <c r="H145" s="98"/>
      <c r="I145" s="98"/>
      <c r="J145" s="98"/>
    </row>
    <row r="146" spans="2:10" ht="13.2">
      <c r="B146" s="98"/>
      <c r="C146" s="98"/>
      <c r="D146" s="98"/>
      <c r="E146" s="98"/>
      <c r="F146" s="98"/>
      <c r="G146" s="98"/>
      <c r="H146" s="98"/>
      <c r="I146" s="98"/>
      <c r="J146" s="98"/>
    </row>
    <row r="147" spans="2:10" ht="13.2">
      <c r="B147" s="98"/>
      <c r="C147" s="98"/>
      <c r="D147" s="98"/>
      <c r="E147" s="98"/>
      <c r="F147" s="98"/>
      <c r="G147" s="98"/>
      <c r="H147" s="98"/>
      <c r="I147" s="98"/>
      <c r="J147" s="98"/>
    </row>
    <row r="148" spans="2:10" ht="13.2">
      <c r="B148" s="98"/>
      <c r="C148" s="98"/>
      <c r="D148" s="98"/>
      <c r="E148" s="98"/>
      <c r="F148" s="98"/>
      <c r="G148" s="98"/>
      <c r="H148" s="98"/>
      <c r="I148" s="98"/>
      <c r="J148" s="98"/>
    </row>
    <row r="149" spans="2:10" ht="13.2">
      <c r="B149" s="98"/>
      <c r="C149" s="98"/>
      <c r="D149" s="98"/>
      <c r="E149" s="98"/>
      <c r="F149" s="98"/>
      <c r="G149" s="98"/>
      <c r="H149" s="98"/>
      <c r="I149" s="98"/>
      <c r="J149" s="98"/>
    </row>
    <row r="150" spans="2:10" ht="13.2">
      <c r="B150" s="98"/>
      <c r="C150" s="98"/>
      <c r="D150" s="98"/>
      <c r="E150" s="98"/>
      <c r="F150" s="98"/>
      <c r="G150" s="98"/>
      <c r="H150" s="98"/>
      <c r="I150" s="98"/>
      <c r="J150" s="98"/>
    </row>
    <row r="151" spans="2:10" ht="13.2">
      <c r="B151" s="98"/>
      <c r="C151" s="98"/>
      <c r="D151" s="98"/>
      <c r="E151" s="98"/>
      <c r="F151" s="98"/>
      <c r="G151" s="98"/>
      <c r="H151" s="98"/>
      <c r="I151" s="98"/>
      <c r="J151" s="98"/>
    </row>
    <row r="152" spans="2:10" ht="13.2">
      <c r="B152" s="98"/>
      <c r="C152" s="98"/>
      <c r="D152" s="98"/>
      <c r="E152" s="98"/>
      <c r="F152" s="98"/>
      <c r="G152" s="98"/>
      <c r="H152" s="98"/>
      <c r="I152" s="98"/>
      <c r="J152" s="98"/>
    </row>
    <row r="153" spans="2:10" ht="13.2">
      <c r="B153" s="98"/>
      <c r="C153" s="98"/>
      <c r="D153" s="98"/>
      <c r="E153" s="98"/>
      <c r="F153" s="98"/>
      <c r="G153" s="98"/>
      <c r="H153" s="98"/>
      <c r="I153" s="98"/>
      <c r="J153" s="98"/>
    </row>
    <row r="154" spans="2:10" ht="13.2">
      <c r="B154" s="98"/>
      <c r="C154" s="98"/>
      <c r="D154" s="98"/>
      <c r="E154" s="98"/>
      <c r="F154" s="98"/>
      <c r="G154" s="98"/>
      <c r="H154" s="98"/>
      <c r="I154" s="98"/>
      <c r="J154" s="98"/>
    </row>
    <row r="155" spans="2:10" ht="13.2">
      <c r="B155" s="98"/>
      <c r="C155" s="98"/>
      <c r="D155" s="98"/>
      <c r="E155" s="98"/>
      <c r="F155" s="98"/>
      <c r="G155" s="98"/>
      <c r="H155" s="98"/>
      <c r="I155" s="98"/>
      <c r="J155" s="98"/>
    </row>
    <row r="156" spans="2:10" ht="13.2">
      <c r="B156" s="98"/>
      <c r="C156" s="98"/>
      <c r="D156" s="98"/>
      <c r="E156" s="98"/>
      <c r="F156" s="98"/>
      <c r="G156" s="98"/>
      <c r="H156" s="98"/>
      <c r="I156" s="98"/>
      <c r="J156" s="98"/>
    </row>
    <row r="157" spans="2:10" ht="13.2">
      <c r="B157" s="98"/>
      <c r="C157" s="98"/>
      <c r="D157" s="98"/>
      <c r="E157" s="98"/>
      <c r="F157" s="98"/>
      <c r="G157" s="98"/>
      <c r="H157" s="98"/>
      <c r="I157" s="98"/>
      <c r="J157" s="98"/>
    </row>
    <row r="158" spans="2:10" ht="13.2">
      <c r="B158" s="98"/>
      <c r="C158" s="98"/>
      <c r="D158" s="98"/>
      <c r="E158" s="98"/>
      <c r="F158" s="98"/>
      <c r="G158" s="98"/>
      <c r="H158" s="98"/>
      <c r="I158" s="98"/>
      <c r="J158" s="98"/>
    </row>
    <row r="159" spans="2:10" ht="13.2">
      <c r="B159" s="98"/>
      <c r="C159" s="98"/>
      <c r="D159" s="98"/>
      <c r="E159" s="98"/>
      <c r="F159" s="98"/>
      <c r="G159" s="98"/>
      <c r="H159" s="98"/>
      <c r="I159" s="98"/>
      <c r="J159" s="98"/>
    </row>
    <row r="160" spans="2:10" ht="13.2">
      <c r="B160" s="98"/>
      <c r="C160" s="98"/>
      <c r="D160" s="98"/>
      <c r="E160" s="98"/>
      <c r="F160" s="98"/>
      <c r="G160" s="98"/>
      <c r="H160" s="98"/>
      <c r="I160" s="98"/>
      <c r="J160" s="98"/>
    </row>
    <row r="161" spans="2:10" ht="13.2">
      <c r="B161" s="98"/>
      <c r="C161" s="98"/>
      <c r="D161" s="98"/>
      <c r="E161" s="98"/>
      <c r="F161" s="98"/>
      <c r="G161" s="98"/>
      <c r="H161" s="98"/>
      <c r="I161" s="98"/>
      <c r="J161" s="98"/>
    </row>
    <row r="162" spans="2:10" ht="13.2">
      <c r="B162" s="98"/>
      <c r="C162" s="98"/>
      <c r="D162" s="98"/>
      <c r="E162" s="98"/>
      <c r="F162" s="98"/>
      <c r="G162" s="98"/>
      <c r="H162" s="98"/>
      <c r="I162" s="98"/>
      <c r="J162" s="98"/>
    </row>
    <row r="163" spans="2:10" ht="13.2">
      <c r="B163" s="98"/>
      <c r="C163" s="98"/>
      <c r="D163" s="98"/>
      <c r="E163" s="98"/>
      <c r="F163" s="98"/>
      <c r="G163" s="98"/>
      <c r="H163" s="98"/>
      <c r="I163" s="98"/>
      <c r="J163" s="98"/>
    </row>
    <row r="164" spans="2:10" ht="13.2">
      <c r="B164" s="98"/>
      <c r="C164" s="98"/>
      <c r="D164" s="98"/>
      <c r="E164" s="98"/>
      <c r="F164" s="98"/>
      <c r="G164" s="98"/>
      <c r="H164" s="98"/>
      <c r="I164" s="98"/>
      <c r="J164" s="98"/>
    </row>
    <row r="165" spans="2:10" ht="13.2">
      <c r="B165" s="98"/>
      <c r="C165" s="98"/>
      <c r="D165" s="98"/>
      <c r="E165" s="98"/>
      <c r="F165" s="98"/>
      <c r="G165" s="98"/>
      <c r="H165" s="98"/>
      <c r="I165" s="98"/>
      <c r="J165" s="98"/>
    </row>
    <row r="166" spans="2:10" ht="13.2">
      <c r="B166" s="98"/>
      <c r="C166" s="98"/>
      <c r="D166" s="98"/>
      <c r="E166" s="98"/>
      <c r="F166" s="98"/>
      <c r="G166" s="98"/>
      <c r="H166" s="98"/>
      <c r="I166" s="98"/>
      <c r="J166" s="98"/>
    </row>
    <row r="167" spans="2:10" ht="13.2">
      <c r="B167" s="98"/>
      <c r="C167" s="98"/>
      <c r="D167" s="98"/>
      <c r="E167" s="98"/>
      <c r="F167" s="98"/>
      <c r="G167" s="98"/>
      <c r="H167" s="98"/>
      <c r="I167" s="98"/>
      <c r="J167" s="98"/>
    </row>
    <row r="168" spans="2:10" ht="13.2">
      <c r="B168" s="98"/>
      <c r="C168" s="98"/>
      <c r="D168" s="98"/>
      <c r="E168" s="98"/>
      <c r="F168" s="98"/>
      <c r="G168" s="98"/>
      <c r="H168" s="98"/>
      <c r="I168" s="98"/>
      <c r="J168" s="98"/>
    </row>
    <row r="169" spans="2:10" ht="13.2">
      <c r="B169" s="98"/>
      <c r="C169" s="98"/>
      <c r="D169" s="98"/>
      <c r="E169" s="98"/>
      <c r="F169" s="98"/>
      <c r="G169" s="98"/>
      <c r="H169" s="98"/>
      <c r="I169" s="98"/>
      <c r="J169" s="98"/>
    </row>
    <row r="170" spans="2:10" ht="13.2">
      <c r="B170" s="98"/>
      <c r="C170" s="98"/>
      <c r="D170" s="98"/>
      <c r="E170" s="98"/>
      <c r="F170" s="98"/>
      <c r="G170" s="98"/>
      <c r="H170" s="98"/>
      <c r="I170" s="98"/>
      <c r="J170" s="98"/>
    </row>
    <row r="171" spans="2:10" ht="13.2">
      <c r="B171" s="98"/>
      <c r="C171" s="98"/>
      <c r="D171" s="98"/>
      <c r="E171" s="98"/>
      <c r="F171" s="98"/>
      <c r="G171" s="98"/>
      <c r="H171" s="98"/>
      <c r="I171" s="98"/>
      <c r="J171" s="98"/>
    </row>
    <row r="172" spans="2:10" ht="13.2">
      <c r="B172" s="98"/>
      <c r="C172" s="98"/>
      <c r="D172" s="98"/>
      <c r="E172" s="98"/>
      <c r="F172" s="98"/>
      <c r="G172" s="98"/>
      <c r="H172" s="98"/>
      <c r="I172" s="98"/>
      <c r="J172" s="98"/>
    </row>
    <row r="173" spans="2:10" ht="13.2">
      <c r="B173" s="98"/>
      <c r="C173" s="98"/>
      <c r="D173" s="98"/>
      <c r="E173" s="98"/>
      <c r="F173" s="98"/>
      <c r="G173" s="98"/>
      <c r="H173" s="98"/>
      <c r="I173" s="98"/>
      <c r="J173" s="98"/>
    </row>
    <row r="174" spans="2:10" ht="13.2">
      <c r="B174" s="98"/>
      <c r="C174" s="98"/>
      <c r="D174" s="98"/>
      <c r="E174" s="98"/>
      <c r="F174" s="98"/>
      <c r="G174" s="98"/>
      <c r="H174" s="98"/>
      <c r="I174" s="98"/>
      <c r="J174" s="98"/>
    </row>
    <row r="175" spans="2:10" ht="13.2">
      <c r="B175" s="98"/>
      <c r="C175" s="98"/>
      <c r="D175" s="98"/>
      <c r="E175" s="98"/>
      <c r="F175" s="98"/>
      <c r="G175" s="98"/>
      <c r="H175" s="98"/>
      <c r="I175" s="98"/>
      <c r="J175" s="98"/>
    </row>
    <row r="176" spans="2:10" ht="13.2">
      <c r="B176" s="98"/>
      <c r="C176" s="98"/>
      <c r="D176" s="98"/>
      <c r="E176" s="98"/>
      <c r="F176" s="98"/>
      <c r="G176" s="98"/>
      <c r="H176" s="98"/>
      <c r="I176" s="98"/>
      <c r="J176" s="98"/>
    </row>
    <row r="177" spans="2:10" ht="13.2">
      <c r="B177" s="98"/>
      <c r="C177" s="98"/>
      <c r="D177" s="98"/>
      <c r="E177" s="98"/>
      <c r="F177" s="98"/>
      <c r="G177" s="98"/>
      <c r="H177" s="98"/>
      <c r="I177" s="98"/>
      <c r="J177" s="98"/>
    </row>
    <row r="178" spans="2:10" ht="13.2">
      <c r="B178" s="98"/>
      <c r="C178" s="98"/>
      <c r="D178" s="98"/>
      <c r="E178" s="98"/>
      <c r="F178" s="98"/>
      <c r="G178" s="98"/>
      <c r="H178" s="98"/>
      <c r="I178" s="98"/>
      <c r="J178" s="98"/>
    </row>
    <row r="179" spans="2:10" ht="13.2">
      <c r="B179" s="98"/>
      <c r="C179" s="98"/>
      <c r="D179" s="98"/>
      <c r="E179" s="98"/>
      <c r="F179" s="98"/>
      <c r="G179" s="98"/>
      <c r="H179" s="98"/>
      <c r="I179" s="98"/>
      <c r="J179" s="98"/>
    </row>
    <row r="180" spans="2:10" ht="13.2">
      <c r="B180" s="98"/>
      <c r="C180" s="98"/>
      <c r="D180" s="98"/>
      <c r="E180" s="98"/>
      <c r="F180" s="98"/>
      <c r="G180" s="98"/>
      <c r="H180" s="98"/>
      <c r="I180" s="98"/>
      <c r="J180" s="98"/>
    </row>
    <row r="181" spans="2:10" ht="13.2">
      <c r="B181" s="98"/>
      <c r="C181" s="98"/>
      <c r="D181" s="98"/>
      <c r="E181" s="98"/>
      <c r="F181" s="98"/>
      <c r="G181" s="98"/>
      <c r="H181" s="98"/>
      <c r="I181" s="98"/>
      <c r="J181" s="98"/>
    </row>
    <row r="182" spans="2:10" ht="13.2">
      <c r="B182" s="98"/>
      <c r="C182" s="98"/>
      <c r="D182" s="98"/>
      <c r="E182" s="98"/>
      <c r="F182" s="98"/>
      <c r="G182" s="98"/>
      <c r="H182" s="98"/>
      <c r="I182" s="98"/>
      <c r="J182" s="98"/>
    </row>
    <row r="183" spans="2:10" ht="13.2">
      <c r="B183" s="98"/>
      <c r="C183" s="98"/>
      <c r="D183" s="98"/>
      <c r="E183" s="98"/>
      <c r="F183" s="98"/>
      <c r="G183" s="98"/>
      <c r="H183" s="98"/>
      <c r="I183" s="98"/>
      <c r="J183" s="98"/>
    </row>
    <row r="184" spans="2:10" ht="13.2">
      <c r="B184" s="98"/>
      <c r="C184" s="98"/>
      <c r="D184" s="98"/>
      <c r="E184" s="98"/>
      <c r="F184" s="98"/>
      <c r="G184" s="98"/>
      <c r="H184" s="98"/>
      <c r="I184" s="98"/>
      <c r="J184" s="98"/>
    </row>
    <row r="185" spans="2:10" ht="13.2">
      <c r="B185" s="98"/>
      <c r="C185" s="98"/>
      <c r="D185" s="98"/>
      <c r="E185" s="98"/>
      <c r="F185" s="98"/>
      <c r="G185" s="98"/>
      <c r="H185" s="98"/>
      <c r="I185" s="98"/>
      <c r="J185" s="98"/>
    </row>
    <row r="186" spans="2:10" ht="13.2">
      <c r="B186" s="98"/>
      <c r="C186" s="98"/>
      <c r="D186" s="98"/>
      <c r="E186" s="98"/>
      <c r="F186" s="98"/>
      <c r="G186" s="98"/>
      <c r="H186" s="98"/>
      <c r="I186" s="98"/>
      <c r="J186" s="98"/>
    </row>
    <row r="187" spans="2:10" ht="13.2">
      <c r="B187" s="98"/>
      <c r="C187" s="98"/>
      <c r="D187" s="98"/>
      <c r="E187" s="98"/>
      <c r="F187" s="98"/>
      <c r="G187" s="98"/>
      <c r="H187" s="98"/>
      <c r="I187" s="98"/>
      <c r="J187" s="98"/>
    </row>
    <row r="188" spans="2:10" ht="13.2">
      <c r="B188" s="98"/>
      <c r="C188" s="98"/>
      <c r="D188" s="98"/>
      <c r="E188" s="98"/>
      <c r="F188" s="98"/>
      <c r="G188" s="98"/>
      <c r="H188" s="98"/>
      <c r="I188" s="98"/>
      <c r="J188" s="98"/>
    </row>
    <row r="189" spans="2:10" ht="13.2">
      <c r="B189" s="98"/>
      <c r="C189" s="98"/>
      <c r="D189" s="98"/>
      <c r="E189" s="98"/>
      <c r="F189" s="98"/>
      <c r="G189" s="98"/>
      <c r="H189" s="98"/>
      <c r="I189" s="98"/>
      <c r="J189" s="98"/>
    </row>
    <row r="190" spans="2:10" ht="13.2">
      <c r="B190" s="98"/>
      <c r="C190" s="98"/>
      <c r="D190" s="98"/>
      <c r="E190" s="98"/>
      <c r="F190" s="98"/>
      <c r="G190" s="98"/>
      <c r="H190" s="98"/>
      <c r="I190" s="98"/>
      <c r="J190" s="98"/>
    </row>
    <row r="191" spans="2:10" ht="13.2">
      <c r="B191" s="98"/>
      <c r="C191" s="98"/>
      <c r="D191" s="98"/>
      <c r="E191" s="98"/>
      <c r="F191" s="98"/>
      <c r="G191" s="98"/>
      <c r="H191" s="98"/>
      <c r="I191" s="98"/>
      <c r="J191" s="98"/>
    </row>
    <row r="192" spans="2:10" ht="13.2">
      <c r="B192" s="98"/>
      <c r="C192" s="98"/>
      <c r="D192" s="98"/>
      <c r="E192" s="98"/>
      <c r="F192" s="98"/>
      <c r="G192" s="98"/>
      <c r="H192" s="98"/>
      <c r="I192" s="98"/>
      <c r="J192" s="98"/>
    </row>
    <row r="193" spans="2:10" ht="13.2">
      <c r="B193" s="98"/>
      <c r="C193" s="98"/>
      <c r="D193" s="98"/>
      <c r="E193" s="98"/>
      <c r="F193" s="98"/>
      <c r="G193" s="98"/>
      <c r="H193" s="98"/>
      <c r="I193" s="98"/>
      <c r="J193" s="98"/>
    </row>
    <row r="194" spans="2:10" ht="13.2">
      <c r="B194" s="98"/>
      <c r="C194" s="98"/>
      <c r="D194" s="98"/>
      <c r="E194" s="98"/>
      <c r="F194" s="98"/>
      <c r="G194" s="98"/>
      <c r="H194" s="98"/>
      <c r="I194" s="98"/>
      <c r="J194" s="98"/>
    </row>
    <row r="195" spans="2:10" ht="13.2">
      <c r="B195" s="98"/>
      <c r="C195" s="98"/>
      <c r="D195" s="98"/>
      <c r="E195" s="98"/>
      <c r="F195" s="98"/>
      <c r="G195" s="98"/>
      <c r="H195" s="98"/>
      <c r="I195" s="98"/>
      <c r="J195" s="98"/>
    </row>
    <row r="196" spans="2:10" ht="13.2">
      <c r="B196" s="98"/>
      <c r="C196" s="98"/>
      <c r="D196" s="98"/>
      <c r="E196" s="98"/>
      <c r="F196" s="98"/>
      <c r="G196" s="98"/>
      <c r="H196" s="98"/>
      <c r="I196" s="98"/>
      <c r="J196" s="98"/>
    </row>
    <row r="197" spans="2:10" ht="13.2">
      <c r="B197" s="98"/>
      <c r="C197" s="98"/>
      <c r="D197" s="98"/>
      <c r="E197" s="98"/>
      <c r="F197" s="98"/>
      <c r="G197" s="98"/>
      <c r="H197" s="98"/>
      <c r="I197" s="98"/>
      <c r="J197" s="98"/>
    </row>
    <row r="198" spans="2:10" ht="13.2">
      <c r="B198" s="98"/>
      <c r="C198" s="98"/>
      <c r="D198" s="98"/>
      <c r="E198" s="98"/>
      <c r="F198" s="98"/>
      <c r="G198" s="98"/>
      <c r="H198" s="98"/>
      <c r="I198" s="98"/>
      <c r="J198" s="98"/>
    </row>
    <row r="199" spans="2:10" ht="13.2">
      <c r="B199" s="98"/>
      <c r="C199" s="98"/>
      <c r="D199" s="98"/>
      <c r="E199" s="98"/>
      <c r="F199" s="98"/>
      <c r="G199" s="98"/>
      <c r="H199" s="98"/>
      <c r="I199" s="98"/>
      <c r="J199" s="98"/>
    </row>
    <row r="200" spans="2:10" ht="13.2">
      <c r="B200" s="98"/>
      <c r="C200" s="98"/>
      <c r="D200" s="98"/>
      <c r="E200" s="98"/>
      <c r="F200" s="98"/>
      <c r="G200" s="98"/>
      <c r="H200" s="98"/>
      <c r="I200" s="98"/>
      <c r="J200" s="98"/>
    </row>
    <row r="201" spans="2:10" ht="13.2">
      <c r="B201" s="98"/>
      <c r="C201" s="98"/>
      <c r="D201" s="98"/>
      <c r="E201" s="98"/>
      <c r="F201" s="98"/>
      <c r="G201" s="98"/>
      <c r="H201" s="98"/>
      <c r="I201" s="98"/>
      <c r="J201" s="98"/>
    </row>
    <row r="202" spans="2:10" ht="13.2">
      <c r="B202" s="98"/>
      <c r="C202" s="98"/>
      <c r="D202" s="98"/>
      <c r="E202" s="98"/>
      <c r="F202" s="98"/>
      <c r="G202" s="98"/>
      <c r="H202" s="98"/>
      <c r="I202" s="98"/>
      <c r="J202" s="98"/>
    </row>
    <row r="203" spans="2:10" ht="13.2">
      <c r="B203" s="98"/>
      <c r="C203" s="98"/>
      <c r="D203" s="98"/>
      <c r="E203" s="98"/>
      <c r="F203" s="98"/>
      <c r="G203" s="98"/>
      <c r="H203" s="98"/>
      <c r="I203" s="98"/>
      <c r="J203" s="98"/>
    </row>
    <row r="204" spans="2:10" ht="13.2">
      <c r="B204" s="98"/>
      <c r="C204" s="98"/>
      <c r="D204" s="98"/>
      <c r="E204" s="98"/>
      <c r="F204" s="98"/>
      <c r="G204" s="98"/>
      <c r="H204" s="98"/>
      <c r="I204" s="98"/>
      <c r="J204" s="98"/>
    </row>
    <row r="205" spans="2:10" ht="13.2">
      <c r="B205" s="98"/>
      <c r="C205" s="98"/>
      <c r="D205" s="98"/>
      <c r="E205" s="98"/>
      <c r="F205" s="98"/>
      <c r="G205" s="98"/>
      <c r="H205" s="98"/>
      <c r="I205" s="98"/>
      <c r="J205" s="98"/>
    </row>
    <row r="206" spans="2:10" ht="13.2">
      <c r="B206" s="98"/>
      <c r="C206" s="98"/>
      <c r="D206" s="98"/>
      <c r="E206" s="98"/>
      <c r="F206" s="98"/>
      <c r="G206" s="98"/>
      <c r="H206" s="98"/>
      <c r="I206" s="98"/>
      <c r="J206" s="98"/>
    </row>
    <row r="207" spans="2:10" ht="13.2">
      <c r="B207" s="98"/>
      <c r="C207" s="98"/>
      <c r="D207" s="98"/>
      <c r="E207" s="98"/>
      <c r="F207" s="98"/>
      <c r="G207" s="98"/>
      <c r="H207" s="98"/>
      <c r="I207" s="98"/>
      <c r="J207" s="98"/>
    </row>
    <row r="208" spans="2:10" ht="13.2">
      <c r="B208" s="98"/>
      <c r="C208" s="98"/>
      <c r="D208" s="98"/>
      <c r="E208" s="98"/>
      <c r="F208" s="98"/>
      <c r="G208" s="98"/>
      <c r="H208" s="98"/>
      <c r="I208" s="98"/>
      <c r="J208" s="98"/>
    </row>
    <row r="209" spans="2:10" ht="13.2">
      <c r="B209" s="98"/>
      <c r="C209" s="98"/>
      <c r="D209" s="98"/>
      <c r="E209" s="98"/>
      <c r="F209" s="98"/>
      <c r="G209" s="98"/>
      <c r="H209" s="98"/>
      <c r="I209" s="98"/>
      <c r="J209" s="98"/>
    </row>
    <row r="210" spans="2:10" ht="13.2">
      <c r="B210" s="98"/>
      <c r="C210" s="98"/>
      <c r="D210" s="98"/>
      <c r="E210" s="98"/>
      <c r="F210" s="98"/>
      <c r="G210" s="98"/>
      <c r="H210" s="98"/>
      <c r="I210" s="98"/>
      <c r="J210" s="98"/>
    </row>
    <row r="211" spans="2:10" ht="13.2">
      <c r="B211" s="98"/>
      <c r="C211" s="98"/>
      <c r="D211" s="98"/>
      <c r="E211" s="98"/>
      <c r="F211" s="98"/>
      <c r="G211" s="98"/>
      <c r="H211" s="98"/>
      <c r="I211" s="98"/>
      <c r="J211" s="98"/>
    </row>
    <row r="212" spans="2:10" ht="13.2">
      <c r="B212" s="98"/>
      <c r="C212" s="98"/>
      <c r="D212" s="98"/>
      <c r="E212" s="98"/>
      <c r="F212" s="98"/>
      <c r="G212" s="98"/>
      <c r="H212" s="98"/>
      <c r="I212" s="98"/>
      <c r="J212" s="98"/>
    </row>
    <row r="213" spans="2:10" ht="13.2">
      <c r="B213" s="98"/>
      <c r="C213" s="98"/>
      <c r="D213" s="98"/>
      <c r="E213" s="98"/>
      <c r="F213" s="98"/>
      <c r="G213" s="98"/>
      <c r="H213" s="98"/>
      <c r="I213" s="98"/>
      <c r="J213" s="98"/>
    </row>
    <row r="214" spans="2:10" ht="13.2">
      <c r="B214" s="98"/>
      <c r="C214" s="98"/>
      <c r="D214" s="98"/>
      <c r="E214" s="98"/>
      <c r="F214" s="98"/>
      <c r="G214" s="98"/>
      <c r="H214" s="98"/>
      <c r="I214" s="98"/>
      <c r="J214" s="98"/>
    </row>
    <row r="215" spans="2:10" ht="13.2">
      <c r="B215" s="98"/>
      <c r="C215" s="98"/>
      <c r="D215" s="98"/>
      <c r="E215" s="98"/>
      <c r="F215" s="98"/>
      <c r="G215" s="98"/>
      <c r="H215" s="98"/>
      <c r="I215" s="98"/>
      <c r="J215" s="98"/>
    </row>
    <row r="216" spans="2:10" ht="13.2">
      <c r="B216" s="98"/>
      <c r="C216" s="98"/>
      <c r="D216" s="98"/>
      <c r="E216" s="98"/>
      <c r="F216" s="98"/>
      <c r="G216" s="98"/>
      <c r="H216" s="98"/>
      <c r="I216" s="98"/>
      <c r="J216" s="98"/>
    </row>
    <row r="217" spans="2:10" ht="13.2">
      <c r="B217" s="98"/>
      <c r="C217" s="98"/>
      <c r="D217" s="98"/>
      <c r="E217" s="98"/>
      <c r="F217" s="98"/>
      <c r="G217" s="98"/>
      <c r="H217" s="98"/>
      <c r="I217" s="98"/>
      <c r="J217" s="98"/>
    </row>
    <row r="218" spans="2:10" ht="13.2">
      <c r="B218" s="98"/>
      <c r="C218" s="98"/>
      <c r="D218" s="98"/>
      <c r="E218" s="98"/>
      <c r="F218" s="98"/>
      <c r="G218" s="98"/>
      <c r="H218" s="98"/>
      <c r="I218" s="98"/>
      <c r="J218" s="98"/>
    </row>
    <row r="219" spans="2:10" ht="13.2">
      <c r="B219" s="98"/>
      <c r="C219" s="98"/>
      <c r="D219" s="98"/>
      <c r="E219" s="98"/>
      <c r="F219" s="98"/>
      <c r="G219" s="98"/>
      <c r="H219" s="98"/>
      <c r="I219" s="98"/>
      <c r="J219" s="98"/>
    </row>
    <row r="220" spans="2:10" ht="13.2">
      <c r="B220" s="98"/>
      <c r="C220" s="98"/>
      <c r="D220" s="98"/>
      <c r="E220" s="98"/>
      <c r="F220" s="98"/>
      <c r="G220" s="98"/>
      <c r="H220" s="98"/>
      <c r="I220" s="98"/>
      <c r="J220" s="98"/>
    </row>
    <row r="221" spans="2:10" ht="13.2">
      <c r="B221" s="98"/>
      <c r="C221" s="98"/>
      <c r="D221" s="98"/>
      <c r="E221" s="98"/>
      <c r="F221" s="98"/>
      <c r="G221" s="98"/>
      <c r="H221" s="98"/>
      <c r="I221" s="98"/>
      <c r="J221" s="98"/>
    </row>
    <row r="222" spans="2:10" ht="13.2">
      <c r="B222" s="98"/>
      <c r="C222" s="98"/>
      <c r="D222" s="98"/>
      <c r="E222" s="98"/>
      <c r="F222" s="98"/>
      <c r="G222" s="98"/>
      <c r="H222" s="98"/>
      <c r="I222" s="98"/>
      <c r="J222" s="98"/>
    </row>
    <row r="223" spans="2:10" ht="13.2">
      <c r="B223" s="98"/>
      <c r="C223" s="98"/>
      <c r="D223" s="98"/>
      <c r="E223" s="98"/>
      <c r="F223" s="98"/>
      <c r="G223" s="98"/>
      <c r="H223" s="98"/>
      <c r="I223" s="98"/>
      <c r="J223" s="98"/>
    </row>
    <row r="224" spans="2:10" ht="13.2">
      <c r="B224" s="98"/>
      <c r="C224" s="98"/>
      <c r="D224" s="98"/>
      <c r="E224" s="98"/>
      <c r="F224" s="98"/>
      <c r="G224" s="98"/>
      <c r="H224" s="98"/>
      <c r="I224" s="98"/>
      <c r="J224" s="98"/>
    </row>
    <row r="225" spans="2:10" ht="13.2">
      <c r="B225" s="98"/>
      <c r="C225" s="98"/>
      <c r="D225" s="98"/>
      <c r="E225" s="98"/>
      <c r="F225" s="98"/>
      <c r="G225" s="98"/>
      <c r="H225" s="98"/>
      <c r="I225" s="98"/>
      <c r="J225" s="98"/>
    </row>
    <row r="226" spans="2:10" ht="13.2">
      <c r="B226" s="98"/>
      <c r="C226" s="98"/>
      <c r="D226" s="98"/>
      <c r="E226" s="98"/>
      <c r="F226" s="98"/>
      <c r="G226" s="98"/>
      <c r="H226" s="98"/>
      <c r="I226" s="98"/>
      <c r="J226" s="98"/>
    </row>
    <row r="227" spans="2:10" ht="13.2">
      <c r="B227" s="98"/>
      <c r="C227" s="98"/>
      <c r="D227" s="98"/>
      <c r="E227" s="98"/>
      <c r="F227" s="98"/>
      <c r="G227" s="98"/>
      <c r="H227" s="98"/>
      <c r="I227" s="98"/>
      <c r="J227" s="98"/>
    </row>
    <row r="228" spans="2:10" ht="13.2">
      <c r="B228" s="98"/>
      <c r="C228" s="98"/>
      <c r="D228" s="98"/>
      <c r="E228" s="98"/>
      <c r="F228" s="98"/>
      <c r="G228" s="98"/>
      <c r="H228" s="98"/>
      <c r="I228" s="98"/>
      <c r="J228" s="98"/>
    </row>
    <row r="229" spans="2:10" ht="13.2">
      <c r="B229" s="98"/>
      <c r="C229" s="98"/>
      <c r="D229" s="98"/>
      <c r="E229" s="98"/>
      <c r="F229" s="98"/>
      <c r="G229" s="98"/>
      <c r="H229" s="98"/>
      <c r="I229" s="98"/>
      <c r="J229" s="98"/>
    </row>
    <row r="230" spans="2:10" ht="13.2">
      <c r="B230" s="98"/>
      <c r="C230" s="98"/>
      <c r="D230" s="98"/>
      <c r="E230" s="98"/>
      <c r="F230" s="98"/>
      <c r="G230" s="98"/>
      <c r="H230" s="98"/>
      <c r="I230" s="98"/>
      <c r="J230" s="98"/>
    </row>
    <row r="231" spans="2:10" ht="13.2">
      <c r="B231" s="98"/>
      <c r="C231" s="98"/>
      <c r="D231" s="98"/>
      <c r="E231" s="98"/>
      <c r="F231" s="98"/>
      <c r="G231" s="98"/>
      <c r="H231" s="98"/>
      <c r="I231" s="98"/>
      <c r="J231" s="98"/>
    </row>
    <row r="232" spans="2:10" ht="13.2">
      <c r="B232" s="98"/>
      <c r="C232" s="98"/>
      <c r="D232" s="98"/>
      <c r="E232" s="98"/>
      <c r="F232" s="98"/>
      <c r="G232" s="98"/>
      <c r="H232" s="98"/>
      <c r="I232" s="98"/>
      <c r="J232" s="98"/>
    </row>
    <row r="233" spans="2:10" ht="13.2">
      <c r="B233" s="98"/>
      <c r="C233" s="98"/>
      <c r="D233" s="98"/>
      <c r="E233" s="98"/>
      <c r="F233" s="98"/>
      <c r="G233" s="98"/>
      <c r="H233" s="98"/>
      <c r="I233" s="98"/>
      <c r="J233" s="98"/>
    </row>
    <row r="234" spans="2:10" ht="13.2">
      <c r="B234" s="98"/>
      <c r="C234" s="98"/>
      <c r="D234" s="98"/>
      <c r="E234" s="98"/>
      <c r="F234" s="98"/>
      <c r="G234" s="98"/>
      <c r="H234" s="98"/>
      <c r="I234" s="98"/>
      <c r="J234" s="98"/>
    </row>
    <row r="235" spans="2:10" ht="13.2">
      <c r="B235" s="98"/>
      <c r="C235" s="98"/>
      <c r="D235" s="98"/>
      <c r="E235" s="98"/>
      <c r="F235" s="98"/>
      <c r="G235" s="98"/>
      <c r="H235" s="98"/>
      <c r="I235" s="98"/>
      <c r="J235" s="98"/>
    </row>
    <row r="236" spans="2:10" ht="13.2">
      <c r="B236" s="98"/>
      <c r="C236" s="98"/>
      <c r="D236" s="98"/>
      <c r="E236" s="98"/>
      <c r="F236" s="98"/>
      <c r="G236" s="98"/>
      <c r="H236" s="98"/>
      <c r="I236" s="98"/>
      <c r="J236" s="98"/>
    </row>
    <row r="237" spans="2:10" ht="13.2">
      <c r="B237" s="98"/>
      <c r="C237" s="98"/>
      <c r="D237" s="98"/>
      <c r="E237" s="98"/>
      <c r="F237" s="98"/>
      <c r="G237" s="98"/>
      <c r="H237" s="98"/>
      <c r="I237" s="98"/>
      <c r="J237" s="98"/>
    </row>
    <row r="238" spans="2:10" ht="13.2">
      <c r="B238" s="98"/>
      <c r="C238" s="98"/>
      <c r="D238" s="98"/>
      <c r="E238" s="98"/>
      <c r="F238" s="98"/>
      <c r="G238" s="98"/>
      <c r="H238" s="98"/>
      <c r="I238" s="98"/>
      <c r="J238" s="98"/>
    </row>
    <row r="239" spans="2:10" ht="13.2">
      <c r="B239" s="98"/>
      <c r="C239" s="98"/>
      <c r="D239" s="98"/>
      <c r="E239" s="98"/>
      <c r="F239" s="98"/>
      <c r="G239" s="98"/>
      <c r="H239" s="98"/>
      <c r="I239" s="98"/>
      <c r="J239" s="98"/>
    </row>
    <row r="240" spans="2:10" ht="13.2">
      <c r="B240" s="98"/>
      <c r="C240" s="98"/>
      <c r="D240" s="98"/>
      <c r="E240" s="98"/>
      <c r="F240" s="98"/>
      <c r="G240" s="98"/>
      <c r="H240" s="98"/>
      <c r="I240" s="98"/>
      <c r="J240" s="98"/>
    </row>
    <row r="241" spans="2:10" ht="13.2">
      <c r="B241" s="98"/>
      <c r="C241" s="98"/>
      <c r="D241" s="98"/>
      <c r="E241" s="98"/>
      <c r="F241" s="98"/>
      <c r="G241" s="98"/>
      <c r="H241" s="98"/>
      <c r="I241" s="98"/>
      <c r="J241" s="98"/>
    </row>
    <row r="242" spans="2:10" ht="13.2">
      <c r="B242" s="98"/>
      <c r="C242" s="98"/>
      <c r="D242" s="98"/>
      <c r="E242" s="98"/>
      <c r="F242" s="98"/>
      <c r="G242" s="98"/>
      <c r="H242" s="98"/>
      <c r="I242" s="98"/>
      <c r="J242" s="98"/>
    </row>
    <row r="243" spans="2:10" ht="13.2">
      <c r="B243" s="98"/>
      <c r="C243" s="98"/>
      <c r="D243" s="98"/>
      <c r="E243" s="98"/>
      <c r="F243" s="98"/>
      <c r="G243" s="98"/>
      <c r="H243" s="98"/>
      <c r="I243" s="98"/>
      <c r="J243" s="98"/>
    </row>
    <row r="244" spans="2:10" ht="13.2">
      <c r="B244" s="98"/>
      <c r="C244" s="98"/>
      <c r="D244" s="98"/>
      <c r="E244" s="98"/>
      <c r="F244" s="98"/>
      <c r="G244" s="98"/>
      <c r="H244" s="98"/>
      <c r="I244" s="98"/>
      <c r="J244" s="98"/>
    </row>
    <row r="245" spans="2:10" ht="13.2">
      <c r="B245" s="98"/>
      <c r="C245" s="98"/>
      <c r="D245" s="98"/>
      <c r="E245" s="98"/>
      <c r="F245" s="98"/>
      <c r="G245" s="98"/>
      <c r="H245" s="98"/>
      <c r="I245" s="98"/>
      <c r="J245" s="98"/>
    </row>
    <row r="246" spans="2:10" ht="13.2">
      <c r="B246" s="98"/>
      <c r="C246" s="98"/>
      <c r="D246" s="98"/>
      <c r="E246" s="98"/>
      <c r="F246" s="98"/>
      <c r="G246" s="98"/>
      <c r="H246" s="98"/>
      <c r="I246" s="98"/>
      <c r="J246" s="98"/>
    </row>
    <row r="247" spans="2:10" ht="13.2">
      <c r="B247" s="98"/>
      <c r="C247" s="98"/>
      <c r="D247" s="98"/>
      <c r="E247" s="98"/>
      <c r="F247" s="98"/>
      <c r="G247" s="98"/>
      <c r="H247" s="98"/>
      <c r="I247" s="98"/>
      <c r="J247" s="98"/>
    </row>
    <row r="248" spans="2:10" ht="13.2">
      <c r="B248" s="98"/>
      <c r="C248" s="98"/>
      <c r="D248" s="98"/>
      <c r="E248" s="98"/>
      <c r="F248" s="98"/>
      <c r="G248" s="98"/>
      <c r="H248" s="98"/>
      <c r="I248" s="98"/>
      <c r="J248" s="98"/>
    </row>
    <row r="249" spans="2:10" ht="13.2">
      <c r="B249" s="98"/>
      <c r="C249" s="98"/>
      <c r="D249" s="98"/>
      <c r="E249" s="98"/>
      <c r="F249" s="98"/>
      <c r="G249" s="98"/>
      <c r="H249" s="98"/>
      <c r="I249" s="98"/>
      <c r="J249" s="98"/>
    </row>
    <row r="250" spans="2:10" ht="13.2">
      <c r="B250" s="98"/>
      <c r="C250" s="98"/>
      <c r="D250" s="98"/>
      <c r="E250" s="98"/>
      <c r="F250" s="98"/>
      <c r="G250" s="98"/>
      <c r="H250" s="98"/>
      <c r="I250" s="98"/>
      <c r="J250" s="98"/>
    </row>
    <row r="251" spans="2:10" ht="13.2">
      <c r="B251" s="98"/>
      <c r="C251" s="98"/>
      <c r="D251" s="98"/>
      <c r="E251" s="98"/>
      <c r="F251" s="98"/>
      <c r="G251" s="98"/>
      <c r="H251" s="98"/>
      <c r="I251" s="98"/>
      <c r="J251" s="98"/>
    </row>
    <row r="252" spans="2:10" ht="13.2">
      <c r="B252" s="98"/>
      <c r="C252" s="98"/>
      <c r="D252" s="98"/>
      <c r="E252" s="98"/>
      <c r="F252" s="98"/>
      <c r="G252" s="98"/>
      <c r="H252" s="98"/>
      <c r="I252" s="98"/>
      <c r="J252" s="98"/>
    </row>
    <row r="253" spans="2:10" ht="13.2">
      <c r="B253" s="98"/>
      <c r="C253" s="98"/>
      <c r="D253" s="98"/>
      <c r="E253" s="98"/>
      <c r="F253" s="98"/>
      <c r="G253" s="98"/>
      <c r="H253" s="98"/>
      <c r="I253" s="98"/>
      <c r="J253" s="98"/>
    </row>
    <row r="254" spans="2:10" ht="13.2">
      <c r="B254" s="98"/>
      <c r="C254" s="98"/>
      <c r="D254" s="98"/>
      <c r="E254" s="98"/>
      <c r="F254" s="98"/>
      <c r="G254" s="98"/>
      <c r="H254" s="98"/>
      <c r="I254" s="98"/>
      <c r="J254" s="98"/>
    </row>
    <row r="255" spans="2:10" ht="13.2">
      <c r="B255" s="98"/>
      <c r="C255" s="98"/>
      <c r="D255" s="98"/>
      <c r="E255" s="98"/>
      <c r="F255" s="98"/>
      <c r="G255" s="98"/>
      <c r="H255" s="98"/>
      <c r="I255" s="98"/>
      <c r="J255" s="98"/>
    </row>
    <row r="256" spans="2:10" ht="13.2">
      <c r="B256" s="98"/>
      <c r="C256" s="98"/>
      <c r="D256" s="98"/>
      <c r="E256" s="98"/>
      <c r="F256" s="98"/>
      <c r="G256" s="98"/>
      <c r="H256" s="98"/>
      <c r="I256" s="98"/>
      <c r="J256" s="98"/>
    </row>
    <row r="257" spans="2:10" ht="13.2">
      <c r="B257" s="98"/>
      <c r="C257" s="98"/>
      <c r="D257" s="98"/>
      <c r="E257" s="98"/>
      <c r="F257" s="98"/>
      <c r="G257" s="98"/>
      <c r="H257" s="98"/>
      <c r="I257" s="98"/>
      <c r="J257" s="98"/>
    </row>
    <row r="258" spans="2:10" ht="13.2">
      <c r="B258" s="98"/>
      <c r="C258" s="98"/>
      <c r="D258" s="98"/>
      <c r="E258" s="98"/>
      <c r="F258" s="98"/>
      <c r="G258" s="98"/>
      <c r="H258" s="98"/>
      <c r="I258" s="98"/>
      <c r="J258" s="98"/>
    </row>
    <row r="259" spans="2:10" ht="13.2">
      <c r="B259" s="98"/>
      <c r="C259" s="98"/>
      <c r="D259" s="98"/>
      <c r="E259" s="98"/>
      <c r="F259" s="98"/>
      <c r="G259" s="98"/>
      <c r="H259" s="98"/>
      <c r="I259" s="98"/>
      <c r="J259" s="98"/>
    </row>
    <row r="260" spans="2:10" ht="13.2">
      <c r="B260" s="98"/>
      <c r="C260" s="98"/>
      <c r="D260" s="98"/>
      <c r="E260" s="98"/>
      <c r="F260" s="98"/>
      <c r="G260" s="98"/>
      <c r="H260" s="98"/>
      <c r="I260" s="98"/>
      <c r="J260" s="98"/>
    </row>
    <row r="261" spans="2:10" ht="13.2">
      <c r="B261" s="98"/>
      <c r="C261" s="98"/>
      <c r="D261" s="98"/>
      <c r="E261" s="98"/>
      <c r="F261" s="98"/>
      <c r="G261" s="98"/>
      <c r="H261" s="98"/>
      <c r="I261" s="98"/>
      <c r="J261" s="98"/>
    </row>
    <row r="262" spans="2:10" ht="13.2">
      <c r="B262" s="98"/>
      <c r="C262" s="98"/>
      <c r="D262" s="98"/>
      <c r="E262" s="98"/>
      <c r="F262" s="98"/>
      <c r="G262" s="98"/>
      <c r="H262" s="98"/>
      <c r="I262" s="98"/>
      <c r="J262" s="98"/>
    </row>
    <row r="263" spans="2:10" ht="13.2">
      <c r="B263" s="98"/>
      <c r="C263" s="98"/>
      <c r="D263" s="98"/>
      <c r="E263" s="98"/>
      <c r="F263" s="98"/>
      <c r="G263" s="98"/>
      <c r="H263" s="98"/>
      <c r="I263" s="98"/>
      <c r="J263" s="98"/>
    </row>
    <row r="264" spans="2:10" ht="13.2">
      <c r="B264" s="98"/>
      <c r="C264" s="98"/>
      <c r="D264" s="98"/>
      <c r="E264" s="98"/>
      <c r="F264" s="98"/>
      <c r="G264" s="98"/>
      <c r="H264" s="98"/>
      <c r="I264" s="98"/>
      <c r="J264" s="98"/>
    </row>
    <row r="265" spans="2:10" ht="13.2">
      <c r="B265" s="98"/>
      <c r="C265" s="98"/>
      <c r="D265" s="98"/>
      <c r="E265" s="98"/>
      <c r="F265" s="98"/>
      <c r="G265" s="98"/>
      <c r="H265" s="98"/>
      <c r="I265" s="98"/>
      <c r="J265" s="98"/>
    </row>
    <row r="266" spans="2:10" ht="13.2">
      <c r="B266" s="98"/>
      <c r="C266" s="98"/>
      <c r="D266" s="98"/>
      <c r="E266" s="98"/>
      <c r="F266" s="98"/>
      <c r="G266" s="98"/>
      <c r="H266" s="98"/>
      <c r="I266" s="98"/>
      <c r="J266" s="98"/>
    </row>
    <row r="267" spans="2:10" ht="13.2">
      <c r="B267" s="98"/>
      <c r="C267" s="98"/>
      <c r="D267" s="98"/>
      <c r="E267" s="98"/>
      <c r="F267" s="98"/>
      <c r="G267" s="98"/>
      <c r="H267" s="98"/>
      <c r="I267" s="98"/>
      <c r="J267" s="98"/>
    </row>
    <row r="268" spans="2:10" ht="13.2">
      <c r="B268" s="98"/>
      <c r="C268" s="98"/>
      <c r="D268" s="98"/>
      <c r="E268" s="98"/>
      <c r="F268" s="98"/>
      <c r="G268" s="98"/>
      <c r="H268" s="98"/>
      <c r="I268" s="98"/>
      <c r="J268" s="98"/>
    </row>
    <row r="269" spans="2:10" ht="13.2">
      <c r="B269" s="98"/>
      <c r="C269" s="98"/>
      <c r="D269" s="98"/>
      <c r="E269" s="98"/>
      <c r="F269" s="98"/>
      <c r="G269" s="98"/>
      <c r="H269" s="98"/>
      <c r="I269" s="98"/>
      <c r="J269" s="98"/>
    </row>
    <row r="270" spans="2:10" ht="13.2">
      <c r="B270" s="98"/>
      <c r="C270" s="98"/>
      <c r="D270" s="98"/>
      <c r="E270" s="98"/>
      <c r="F270" s="98"/>
      <c r="G270" s="98"/>
      <c r="H270" s="98"/>
      <c r="I270" s="98"/>
      <c r="J270" s="98"/>
    </row>
    <row r="271" spans="2:10" ht="13.2">
      <c r="B271" s="98"/>
      <c r="C271" s="98"/>
      <c r="D271" s="98"/>
      <c r="E271" s="98"/>
      <c r="F271" s="98"/>
      <c r="G271" s="98"/>
      <c r="H271" s="98"/>
      <c r="I271" s="98"/>
      <c r="J271" s="98"/>
    </row>
    <row r="272" spans="2:10" ht="13.2">
      <c r="B272" s="98"/>
      <c r="C272" s="98"/>
      <c r="D272" s="98"/>
      <c r="E272" s="98"/>
      <c r="F272" s="98"/>
      <c r="G272" s="98"/>
      <c r="H272" s="98"/>
      <c r="I272" s="98"/>
      <c r="J272" s="98"/>
    </row>
    <row r="273" spans="2:10" ht="13.2">
      <c r="B273" s="98"/>
      <c r="C273" s="98"/>
      <c r="D273" s="98"/>
      <c r="E273" s="98"/>
      <c r="F273" s="98"/>
      <c r="G273" s="98"/>
      <c r="H273" s="98"/>
      <c r="I273" s="98"/>
      <c r="J273" s="98"/>
    </row>
    <row r="274" spans="2:10" ht="13.2">
      <c r="B274" s="98"/>
      <c r="C274" s="98"/>
      <c r="D274" s="98"/>
      <c r="E274" s="98"/>
      <c r="F274" s="98"/>
      <c r="G274" s="98"/>
      <c r="H274" s="98"/>
      <c r="I274" s="98"/>
      <c r="J274" s="98"/>
    </row>
    <row r="275" spans="2:10" ht="13.2">
      <c r="B275" s="98"/>
      <c r="C275" s="98"/>
      <c r="D275" s="98"/>
      <c r="E275" s="98"/>
      <c r="F275" s="98"/>
      <c r="G275" s="98"/>
      <c r="H275" s="98"/>
      <c r="I275" s="98"/>
      <c r="J275" s="98"/>
    </row>
    <row r="276" spans="2:10" ht="13.2">
      <c r="B276" s="98"/>
      <c r="C276" s="98"/>
      <c r="D276" s="98"/>
      <c r="E276" s="98"/>
      <c r="F276" s="98"/>
      <c r="G276" s="98"/>
      <c r="H276" s="98"/>
      <c r="I276" s="98"/>
      <c r="J276" s="98"/>
    </row>
    <row r="277" spans="2:10" ht="13.2">
      <c r="B277" s="98"/>
      <c r="C277" s="98"/>
      <c r="D277" s="98"/>
      <c r="E277" s="98"/>
      <c r="F277" s="98"/>
      <c r="G277" s="98"/>
      <c r="H277" s="98"/>
      <c r="I277" s="98"/>
      <c r="J277" s="98"/>
    </row>
    <row r="278" spans="2:10" ht="13.2">
      <c r="B278" s="98"/>
      <c r="C278" s="98"/>
      <c r="D278" s="98"/>
      <c r="E278" s="98"/>
      <c r="F278" s="98"/>
      <c r="G278" s="98"/>
      <c r="H278" s="98"/>
      <c r="I278" s="98"/>
      <c r="J278" s="98"/>
    </row>
    <row r="279" spans="2:10" ht="13.2">
      <c r="B279" s="98"/>
      <c r="C279" s="98"/>
      <c r="D279" s="98"/>
      <c r="E279" s="98"/>
      <c r="F279" s="98"/>
      <c r="G279" s="98"/>
      <c r="H279" s="98"/>
      <c r="I279" s="98"/>
      <c r="J279" s="98"/>
    </row>
    <row r="280" spans="2:10" ht="13.2">
      <c r="B280" s="98"/>
      <c r="C280" s="98"/>
      <c r="D280" s="98"/>
      <c r="E280" s="98"/>
      <c r="F280" s="98"/>
      <c r="G280" s="98"/>
      <c r="H280" s="98"/>
      <c r="I280" s="98"/>
      <c r="J280" s="98"/>
    </row>
    <row r="281" spans="2:10" ht="13.2">
      <c r="B281" s="98"/>
      <c r="C281" s="98"/>
      <c r="D281" s="98"/>
      <c r="E281" s="98"/>
      <c r="F281" s="98"/>
      <c r="G281" s="98"/>
      <c r="H281" s="98"/>
      <c r="I281" s="98"/>
      <c r="J281" s="98"/>
    </row>
    <row r="282" spans="2:10" ht="13.2">
      <c r="B282" s="98"/>
      <c r="C282" s="98"/>
      <c r="D282" s="98"/>
      <c r="E282" s="98"/>
      <c r="F282" s="98"/>
      <c r="G282" s="98"/>
      <c r="H282" s="98"/>
      <c r="I282" s="98"/>
      <c r="J282" s="98"/>
    </row>
    <row r="283" spans="2:10" ht="13.2">
      <c r="B283" s="98"/>
      <c r="C283" s="98"/>
      <c r="D283" s="98"/>
      <c r="E283" s="98"/>
      <c r="F283" s="98"/>
      <c r="G283" s="98"/>
      <c r="H283" s="98"/>
      <c r="I283" s="98"/>
      <c r="J283" s="98"/>
    </row>
    <row r="284" spans="2:10" ht="13.2">
      <c r="B284" s="98"/>
      <c r="C284" s="98"/>
      <c r="D284" s="98"/>
      <c r="E284" s="98"/>
      <c r="F284" s="98"/>
      <c r="G284" s="98"/>
      <c r="H284" s="98"/>
      <c r="I284" s="98"/>
      <c r="J284" s="98"/>
    </row>
    <row r="285" spans="2:10" ht="13.2">
      <c r="B285" s="98"/>
      <c r="C285" s="98"/>
      <c r="D285" s="98"/>
      <c r="E285" s="98"/>
      <c r="F285" s="98"/>
      <c r="G285" s="98"/>
      <c r="H285" s="98"/>
      <c r="I285" s="98"/>
      <c r="J285" s="98"/>
    </row>
    <row r="286" spans="2:10" ht="13.2">
      <c r="B286" s="98"/>
      <c r="C286" s="98"/>
      <c r="D286" s="98"/>
      <c r="E286" s="98"/>
      <c r="F286" s="98"/>
      <c r="G286" s="98"/>
      <c r="H286" s="98"/>
      <c r="I286" s="98"/>
      <c r="J286" s="98"/>
    </row>
    <row r="287" spans="2:10" ht="13.2">
      <c r="B287" s="98"/>
      <c r="C287" s="98"/>
      <c r="D287" s="98"/>
      <c r="E287" s="98"/>
      <c r="F287" s="98"/>
      <c r="G287" s="98"/>
      <c r="H287" s="98"/>
      <c r="I287" s="98"/>
      <c r="J287" s="98"/>
    </row>
    <row r="288" spans="2:10" ht="13.2">
      <c r="B288" s="98"/>
      <c r="C288" s="98"/>
      <c r="D288" s="98"/>
      <c r="E288" s="98"/>
      <c r="F288" s="98"/>
      <c r="G288" s="98"/>
      <c r="H288" s="98"/>
      <c r="I288" s="98"/>
      <c r="J288" s="98"/>
    </row>
    <row r="289" spans="2:10" ht="13.2">
      <c r="B289" s="98"/>
      <c r="C289" s="98"/>
      <c r="D289" s="98"/>
      <c r="E289" s="98"/>
      <c r="F289" s="98"/>
      <c r="G289" s="98"/>
      <c r="H289" s="98"/>
      <c r="I289" s="98"/>
      <c r="J289" s="98"/>
    </row>
    <row r="290" spans="2:10" ht="13.2">
      <c r="B290" s="98"/>
      <c r="C290" s="98"/>
      <c r="D290" s="98"/>
      <c r="E290" s="98"/>
      <c r="F290" s="98"/>
      <c r="G290" s="98"/>
      <c r="H290" s="98"/>
      <c r="I290" s="98"/>
      <c r="J290" s="98"/>
    </row>
    <row r="291" spans="2:10" ht="13.2">
      <c r="B291" s="98"/>
      <c r="C291" s="98"/>
      <c r="D291" s="98"/>
      <c r="E291" s="98"/>
      <c r="F291" s="98"/>
      <c r="G291" s="98"/>
      <c r="H291" s="98"/>
      <c r="I291" s="98"/>
      <c r="J291" s="98"/>
    </row>
    <row r="292" spans="2:10" ht="13.2">
      <c r="B292" s="98"/>
      <c r="C292" s="98"/>
      <c r="D292" s="98"/>
      <c r="E292" s="98"/>
      <c r="F292" s="98"/>
      <c r="G292" s="98"/>
      <c r="H292" s="98"/>
      <c r="I292" s="98"/>
      <c r="J292" s="98"/>
    </row>
    <row r="293" spans="2:10" ht="13.2">
      <c r="B293" s="98"/>
      <c r="C293" s="98"/>
      <c r="D293" s="98"/>
      <c r="E293" s="98"/>
      <c r="F293" s="98"/>
      <c r="G293" s="98"/>
      <c r="H293" s="98"/>
      <c r="I293" s="98"/>
      <c r="J293" s="98"/>
    </row>
    <row r="294" spans="2:10" ht="13.2">
      <c r="B294" s="98"/>
      <c r="C294" s="98"/>
      <c r="D294" s="98"/>
      <c r="E294" s="98"/>
      <c r="F294" s="98"/>
      <c r="G294" s="98"/>
      <c r="H294" s="98"/>
      <c r="I294" s="98"/>
      <c r="J294" s="98"/>
    </row>
    <row r="295" spans="2:10" ht="13.2">
      <c r="B295" s="98"/>
      <c r="C295" s="98"/>
      <c r="D295" s="98"/>
      <c r="E295" s="98"/>
      <c r="F295" s="98"/>
      <c r="G295" s="98"/>
      <c r="H295" s="98"/>
      <c r="I295" s="98"/>
      <c r="J295" s="98"/>
    </row>
    <row r="296" spans="2:10" ht="13.2">
      <c r="B296" s="98"/>
      <c r="C296" s="98"/>
      <c r="D296" s="98"/>
      <c r="E296" s="98"/>
      <c r="F296" s="98"/>
      <c r="G296" s="98"/>
      <c r="H296" s="98"/>
      <c r="I296" s="98"/>
      <c r="J296" s="98"/>
    </row>
    <row r="297" spans="2:10" ht="13.2">
      <c r="B297" s="98"/>
      <c r="C297" s="98"/>
      <c r="D297" s="98"/>
      <c r="E297" s="98"/>
      <c r="F297" s="98"/>
      <c r="G297" s="98"/>
      <c r="H297" s="98"/>
      <c r="I297" s="98"/>
      <c r="J297" s="98"/>
    </row>
    <row r="298" spans="2:10" ht="13.2">
      <c r="B298" s="98"/>
      <c r="C298" s="98"/>
      <c r="D298" s="98"/>
      <c r="E298" s="98"/>
      <c r="F298" s="98"/>
      <c r="G298" s="98"/>
      <c r="H298" s="98"/>
      <c r="I298" s="98"/>
      <c r="J298" s="98"/>
    </row>
    <row r="299" spans="2:10" ht="13.2">
      <c r="B299" s="98"/>
      <c r="C299" s="98"/>
      <c r="D299" s="98"/>
      <c r="E299" s="98"/>
      <c r="F299" s="98"/>
      <c r="G299" s="98"/>
      <c r="H299" s="98"/>
      <c r="I299" s="98"/>
      <c r="J299" s="98"/>
    </row>
    <row r="300" spans="2:10" ht="13.2">
      <c r="B300" s="98"/>
      <c r="C300" s="98"/>
      <c r="D300" s="98"/>
      <c r="E300" s="98"/>
      <c r="F300" s="98"/>
      <c r="G300" s="98"/>
      <c r="H300" s="98"/>
      <c r="I300" s="98"/>
      <c r="J300" s="98"/>
    </row>
    <row r="301" spans="2:10" ht="13.2">
      <c r="B301" s="98"/>
      <c r="C301" s="98"/>
      <c r="D301" s="98"/>
      <c r="E301" s="98"/>
      <c r="F301" s="98"/>
      <c r="G301" s="98"/>
      <c r="H301" s="98"/>
      <c r="I301" s="98"/>
      <c r="J301" s="98"/>
    </row>
    <row r="302" spans="2:10" ht="13.2">
      <c r="B302" s="98"/>
      <c r="C302" s="98"/>
      <c r="D302" s="98"/>
      <c r="E302" s="98"/>
      <c r="F302" s="98"/>
      <c r="G302" s="98"/>
      <c r="H302" s="98"/>
      <c r="I302" s="98"/>
      <c r="J302" s="98"/>
    </row>
    <row r="303" spans="2:10" ht="13.2">
      <c r="B303" s="98"/>
      <c r="C303" s="98"/>
      <c r="D303" s="98"/>
      <c r="E303" s="98"/>
      <c r="F303" s="98"/>
      <c r="G303" s="98"/>
      <c r="H303" s="98"/>
      <c r="I303" s="98"/>
      <c r="J303" s="98"/>
    </row>
    <row r="304" spans="2:10" ht="13.2">
      <c r="B304" s="98"/>
      <c r="C304" s="98"/>
      <c r="D304" s="98"/>
      <c r="E304" s="98"/>
      <c r="F304" s="98"/>
      <c r="G304" s="98"/>
      <c r="H304" s="98"/>
      <c r="I304" s="98"/>
      <c r="J304" s="98"/>
    </row>
    <row r="305" spans="2:10" ht="13.2">
      <c r="B305" s="98"/>
      <c r="C305" s="98"/>
      <c r="D305" s="98"/>
      <c r="E305" s="98"/>
      <c r="F305" s="98"/>
      <c r="G305" s="98"/>
      <c r="H305" s="98"/>
      <c r="I305" s="98"/>
      <c r="J305" s="98"/>
    </row>
    <row r="306" spans="2:10" ht="13.2">
      <c r="B306" s="98"/>
      <c r="C306" s="98"/>
      <c r="D306" s="98"/>
      <c r="E306" s="98"/>
      <c r="F306" s="98"/>
      <c r="G306" s="98"/>
      <c r="H306" s="98"/>
      <c r="I306" s="98"/>
      <c r="J306" s="98"/>
    </row>
    <row r="307" spans="2:10" ht="13.2">
      <c r="B307" s="98"/>
      <c r="C307" s="98"/>
      <c r="D307" s="98"/>
      <c r="E307" s="98"/>
      <c r="F307" s="98"/>
      <c r="G307" s="98"/>
      <c r="H307" s="98"/>
      <c r="I307" s="98"/>
      <c r="J307" s="98"/>
    </row>
    <row r="308" spans="2:10" ht="13.2">
      <c r="B308" s="98"/>
      <c r="C308" s="98"/>
      <c r="D308" s="98"/>
      <c r="E308" s="98"/>
      <c r="F308" s="98"/>
      <c r="G308" s="98"/>
      <c r="H308" s="98"/>
      <c r="I308" s="98"/>
      <c r="J308" s="98"/>
    </row>
    <row r="309" spans="2:10" ht="13.2">
      <c r="B309" s="98"/>
      <c r="C309" s="98"/>
      <c r="D309" s="98"/>
      <c r="E309" s="98"/>
      <c r="F309" s="98"/>
      <c r="G309" s="98"/>
      <c r="H309" s="98"/>
      <c r="I309" s="98"/>
      <c r="J309" s="98"/>
    </row>
    <row r="310" spans="2:10" ht="13.2">
      <c r="B310" s="98"/>
      <c r="C310" s="98"/>
      <c r="D310" s="98"/>
      <c r="E310" s="98"/>
      <c r="F310" s="98"/>
      <c r="G310" s="98"/>
      <c r="H310" s="98"/>
      <c r="I310" s="98"/>
      <c r="J310" s="98"/>
    </row>
    <row r="311" spans="2:10" ht="13.2">
      <c r="B311" s="98"/>
      <c r="C311" s="98"/>
      <c r="D311" s="98"/>
      <c r="E311" s="98"/>
      <c r="F311" s="98"/>
      <c r="G311" s="98"/>
      <c r="H311" s="98"/>
      <c r="I311" s="98"/>
      <c r="J311" s="98"/>
    </row>
    <row r="312" spans="2:10" ht="13.2">
      <c r="B312" s="98"/>
      <c r="C312" s="98"/>
      <c r="D312" s="98"/>
      <c r="E312" s="98"/>
      <c r="F312" s="98"/>
      <c r="G312" s="98"/>
      <c r="H312" s="98"/>
      <c r="I312" s="98"/>
      <c r="J312" s="98"/>
    </row>
    <row r="313" spans="2:10" ht="13.2">
      <c r="B313" s="98"/>
      <c r="C313" s="98"/>
      <c r="D313" s="98"/>
      <c r="E313" s="98"/>
      <c r="F313" s="98"/>
      <c r="G313" s="98"/>
      <c r="H313" s="98"/>
      <c r="I313" s="98"/>
      <c r="J313" s="98"/>
    </row>
    <row r="314" spans="2:10" ht="13.2">
      <c r="B314" s="98"/>
      <c r="C314" s="98"/>
      <c r="D314" s="98"/>
      <c r="E314" s="98"/>
      <c r="F314" s="98"/>
      <c r="G314" s="98"/>
      <c r="H314" s="98"/>
      <c r="I314" s="98"/>
      <c r="J314" s="98"/>
    </row>
    <row r="315" spans="2:10" ht="13.2">
      <c r="B315" s="98"/>
      <c r="C315" s="98"/>
      <c r="D315" s="98"/>
      <c r="E315" s="98"/>
      <c r="F315" s="98"/>
      <c r="G315" s="98"/>
      <c r="H315" s="98"/>
      <c r="I315" s="98"/>
      <c r="J315" s="98"/>
    </row>
    <row r="316" spans="2:10" ht="13.2">
      <c r="B316" s="98"/>
      <c r="C316" s="98"/>
      <c r="D316" s="98"/>
      <c r="E316" s="98"/>
      <c r="F316" s="98"/>
      <c r="G316" s="98"/>
      <c r="H316" s="98"/>
      <c r="I316" s="98"/>
      <c r="J316" s="98"/>
    </row>
    <row r="317" spans="2:10" ht="13.2">
      <c r="B317" s="98"/>
      <c r="C317" s="98"/>
      <c r="D317" s="98"/>
      <c r="E317" s="98"/>
      <c r="F317" s="98"/>
      <c r="G317" s="98"/>
      <c r="H317" s="98"/>
      <c r="I317" s="98"/>
      <c r="J317" s="98"/>
    </row>
    <row r="318" spans="2:10" ht="13.2">
      <c r="B318" s="98"/>
      <c r="C318" s="98"/>
      <c r="D318" s="98"/>
      <c r="E318" s="98"/>
      <c r="F318" s="98"/>
      <c r="G318" s="98"/>
      <c r="H318" s="98"/>
      <c r="I318" s="98"/>
      <c r="J318" s="98"/>
    </row>
    <row r="319" spans="2:10" ht="13.2">
      <c r="B319" s="98"/>
      <c r="C319" s="98"/>
      <c r="D319" s="98"/>
      <c r="E319" s="98"/>
      <c r="F319" s="98"/>
      <c r="G319" s="98"/>
      <c r="H319" s="98"/>
      <c r="I319" s="98"/>
      <c r="J319" s="98"/>
    </row>
    <row r="320" spans="2:10" ht="13.2">
      <c r="B320" s="98"/>
      <c r="C320" s="98"/>
      <c r="D320" s="98"/>
      <c r="E320" s="98"/>
      <c r="F320" s="98"/>
      <c r="G320" s="98"/>
      <c r="H320" s="98"/>
      <c r="I320" s="98"/>
      <c r="J320" s="98"/>
    </row>
    <row r="321" spans="2:10" ht="13.2">
      <c r="B321" s="98"/>
      <c r="C321" s="98"/>
      <c r="D321" s="98"/>
      <c r="E321" s="98"/>
      <c r="F321" s="98"/>
      <c r="G321" s="98"/>
      <c r="H321" s="98"/>
      <c r="I321" s="98"/>
      <c r="J321" s="98"/>
    </row>
    <row r="322" spans="2:10" ht="13.2">
      <c r="B322" s="98"/>
      <c r="C322" s="98"/>
      <c r="D322" s="98"/>
      <c r="E322" s="98"/>
      <c r="F322" s="98"/>
      <c r="G322" s="98"/>
      <c r="H322" s="98"/>
      <c r="I322" s="98"/>
      <c r="J322" s="98"/>
    </row>
    <row r="323" spans="2:10" ht="13.2"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2:10" ht="13.2">
      <c r="B324" s="98"/>
      <c r="C324" s="98"/>
      <c r="D324" s="98"/>
      <c r="E324" s="98"/>
      <c r="F324" s="98"/>
      <c r="G324" s="98"/>
      <c r="H324" s="98"/>
      <c r="I324" s="98"/>
      <c r="J324" s="98"/>
    </row>
    <row r="325" spans="2:10" ht="13.2">
      <c r="B325" s="98"/>
      <c r="C325" s="98"/>
      <c r="D325" s="98"/>
      <c r="E325" s="98"/>
      <c r="F325" s="98"/>
      <c r="G325" s="98"/>
      <c r="H325" s="98"/>
      <c r="I325" s="98"/>
      <c r="J325" s="98"/>
    </row>
    <row r="326" spans="2:10" ht="13.2"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2:10" ht="13.2">
      <c r="B327" s="98"/>
      <c r="C327" s="98"/>
      <c r="D327" s="98"/>
      <c r="E327" s="98"/>
      <c r="F327" s="98"/>
      <c r="G327" s="98"/>
      <c r="H327" s="98"/>
      <c r="I327" s="98"/>
      <c r="J327" s="98"/>
    </row>
    <row r="328" spans="2:10" ht="13.2">
      <c r="B328" s="98"/>
      <c r="C328" s="98"/>
      <c r="D328" s="98"/>
      <c r="E328" s="98"/>
      <c r="F328" s="98"/>
      <c r="G328" s="98"/>
      <c r="H328" s="98"/>
      <c r="I328" s="98"/>
      <c r="J328" s="98"/>
    </row>
    <row r="329" spans="2:10" ht="13.2">
      <c r="B329" s="98"/>
      <c r="C329" s="98"/>
      <c r="D329" s="98"/>
      <c r="E329" s="98"/>
      <c r="F329" s="98"/>
      <c r="G329" s="98"/>
      <c r="H329" s="98"/>
      <c r="I329" s="98"/>
      <c r="J329" s="98"/>
    </row>
    <row r="330" spans="2:10" ht="13.2">
      <c r="B330" s="98"/>
      <c r="C330" s="98"/>
      <c r="D330" s="98"/>
      <c r="E330" s="98"/>
      <c r="F330" s="98"/>
      <c r="G330" s="98"/>
      <c r="H330" s="98"/>
      <c r="I330" s="98"/>
      <c r="J330" s="98"/>
    </row>
    <row r="331" spans="2:10" ht="13.2">
      <c r="B331" s="98"/>
      <c r="C331" s="98"/>
      <c r="D331" s="98"/>
      <c r="E331" s="98"/>
      <c r="F331" s="98"/>
      <c r="G331" s="98"/>
      <c r="H331" s="98"/>
      <c r="I331" s="98"/>
      <c r="J331" s="98"/>
    </row>
    <row r="332" spans="2:10" ht="13.2">
      <c r="B332" s="98"/>
      <c r="C332" s="98"/>
      <c r="D332" s="98"/>
      <c r="E332" s="98"/>
      <c r="F332" s="98"/>
      <c r="G332" s="98"/>
      <c r="H332" s="98"/>
      <c r="I332" s="98"/>
      <c r="J332" s="98"/>
    </row>
    <row r="333" spans="2:10" ht="13.2">
      <c r="B333" s="98"/>
      <c r="C333" s="98"/>
      <c r="D333" s="98"/>
      <c r="E333" s="98"/>
      <c r="F333" s="98"/>
      <c r="G333" s="98"/>
      <c r="H333" s="98"/>
      <c r="I333" s="98"/>
      <c r="J333" s="98"/>
    </row>
    <row r="334" spans="2:10" ht="13.2">
      <c r="B334" s="98"/>
      <c r="C334" s="98"/>
      <c r="D334" s="98"/>
      <c r="E334" s="98"/>
      <c r="F334" s="98"/>
      <c r="G334" s="98"/>
      <c r="H334" s="98"/>
      <c r="I334" s="98"/>
      <c r="J334" s="98"/>
    </row>
    <row r="335" spans="2:10" ht="13.2">
      <c r="B335" s="98"/>
      <c r="C335" s="98"/>
      <c r="D335" s="98"/>
      <c r="E335" s="98"/>
      <c r="F335" s="98"/>
      <c r="G335" s="98"/>
      <c r="H335" s="98"/>
      <c r="I335" s="98"/>
      <c r="J335" s="98"/>
    </row>
    <row r="336" spans="2:10" ht="13.2">
      <c r="B336" s="98"/>
      <c r="C336" s="98"/>
      <c r="D336" s="98"/>
      <c r="E336" s="98"/>
      <c r="F336" s="98"/>
      <c r="G336" s="98"/>
      <c r="H336" s="98"/>
      <c r="I336" s="98"/>
      <c r="J336" s="98"/>
    </row>
    <row r="337" spans="2:10" ht="13.2">
      <c r="B337" s="98"/>
      <c r="C337" s="98"/>
      <c r="D337" s="98"/>
      <c r="E337" s="98"/>
      <c r="F337" s="98"/>
      <c r="G337" s="98"/>
      <c r="H337" s="98"/>
      <c r="I337" s="98"/>
      <c r="J337" s="98"/>
    </row>
    <row r="338" spans="2:10" ht="13.2">
      <c r="B338" s="98"/>
      <c r="C338" s="98"/>
      <c r="D338" s="98"/>
      <c r="E338" s="98"/>
      <c r="F338" s="98"/>
      <c r="G338" s="98"/>
      <c r="H338" s="98"/>
      <c r="I338" s="98"/>
      <c r="J338" s="98"/>
    </row>
    <row r="339" spans="2:10" ht="13.2">
      <c r="B339" s="98"/>
      <c r="C339" s="98"/>
      <c r="D339" s="98"/>
      <c r="E339" s="98"/>
      <c r="F339" s="98"/>
      <c r="G339" s="98"/>
      <c r="H339" s="98"/>
      <c r="I339" s="98"/>
      <c r="J339" s="98"/>
    </row>
    <row r="340" spans="2:10" ht="13.2">
      <c r="B340" s="98"/>
      <c r="C340" s="98"/>
      <c r="D340" s="98"/>
      <c r="E340" s="98"/>
      <c r="F340" s="98"/>
      <c r="G340" s="98"/>
      <c r="H340" s="98"/>
      <c r="I340" s="98"/>
      <c r="J340" s="98"/>
    </row>
    <row r="341" spans="2:10" ht="13.2">
      <c r="B341" s="98"/>
      <c r="C341" s="98"/>
      <c r="D341" s="98"/>
      <c r="E341" s="98"/>
      <c r="F341" s="98"/>
      <c r="G341" s="98"/>
      <c r="H341" s="98"/>
      <c r="I341" s="98"/>
      <c r="J341" s="98"/>
    </row>
    <row r="342" spans="2:10" ht="13.2">
      <c r="B342" s="98"/>
      <c r="C342" s="98"/>
      <c r="D342" s="98"/>
      <c r="E342" s="98"/>
      <c r="F342" s="98"/>
      <c r="G342" s="98"/>
      <c r="H342" s="98"/>
      <c r="I342" s="98"/>
      <c r="J342" s="98"/>
    </row>
    <row r="343" spans="2:10" ht="13.2">
      <c r="B343" s="98"/>
      <c r="C343" s="98"/>
      <c r="D343" s="98"/>
      <c r="E343" s="98"/>
      <c r="F343" s="98"/>
      <c r="G343" s="98"/>
      <c r="H343" s="98"/>
      <c r="I343" s="98"/>
      <c r="J343" s="98"/>
    </row>
    <row r="344" spans="2:10" ht="13.2">
      <c r="B344" s="98"/>
      <c r="C344" s="98"/>
      <c r="D344" s="98"/>
      <c r="E344" s="98"/>
      <c r="F344" s="98"/>
      <c r="G344" s="98"/>
      <c r="H344" s="98"/>
      <c r="I344" s="98"/>
      <c r="J344" s="98"/>
    </row>
    <row r="345" spans="2:10" ht="13.2">
      <c r="B345" s="98"/>
      <c r="C345" s="98"/>
      <c r="D345" s="98"/>
      <c r="E345" s="98"/>
      <c r="F345" s="98"/>
      <c r="G345" s="98"/>
      <c r="H345" s="98"/>
      <c r="I345" s="98"/>
      <c r="J345" s="98"/>
    </row>
    <row r="346" spans="2:10" ht="13.2">
      <c r="B346" s="98"/>
      <c r="C346" s="98"/>
      <c r="D346" s="98"/>
      <c r="E346" s="98"/>
      <c r="F346" s="98"/>
      <c r="G346" s="98"/>
      <c r="H346" s="98"/>
      <c r="I346" s="98"/>
      <c r="J346" s="98"/>
    </row>
    <row r="347" spans="2:10" ht="13.2">
      <c r="B347" s="98"/>
      <c r="C347" s="98"/>
      <c r="D347" s="98"/>
      <c r="E347" s="98"/>
      <c r="F347" s="98"/>
      <c r="G347" s="98"/>
      <c r="H347" s="98"/>
      <c r="I347" s="98"/>
      <c r="J347" s="98"/>
    </row>
    <row r="348" spans="2:10" ht="13.2">
      <c r="B348" s="98"/>
      <c r="C348" s="98"/>
      <c r="D348" s="98"/>
      <c r="E348" s="98"/>
      <c r="F348" s="98"/>
      <c r="G348" s="98"/>
      <c r="H348" s="98"/>
      <c r="I348" s="98"/>
      <c r="J348" s="98"/>
    </row>
    <row r="349" spans="2:10" ht="13.2">
      <c r="B349" s="98"/>
      <c r="C349" s="98"/>
      <c r="D349" s="98"/>
      <c r="E349" s="98"/>
      <c r="F349" s="98"/>
      <c r="G349" s="98"/>
      <c r="H349" s="98"/>
      <c r="I349" s="98"/>
      <c r="J349" s="98"/>
    </row>
    <row r="350" spans="2:10" ht="13.2">
      <c r="B350" s="98"/>
      <c r="C350" s="98"/>
      <c r="D350" s="98"/>
      <c r="E350" s="98"/>
      <c r="F350" s="98"/>
      <c r="G350" s="98"/>
      <c r="H350" s="98"/>
      <c r="I350" s="98"/>
      <c r="J350" s="98"/>
    </row>
    <row r="351" spans="2:10" ht="13.2">
      <c r="B351" s="98"/>
      <c r="C351" s="98"/>
      <c r="D351" s="98"/>
      <c r="E351" s="98"/>
      <c r="F351" s="98"/>
      <c r="G351" s="98"/>
      <c r="H351" s="98"/>
      <c r="I351" s="98"/>
      <c r="J351" s="98"/>
    </row>
    <row r="352" spans="2:10" ht="13.2">
      <c r="B352" s="98"/>
      <c r="C352" s="98"/>
      <c r="D352" s="98"/>
      <c r="E352" s="98"/>
      <c r="F352" s="98"/>
      <c r="G352" s="98"/>
      <c r="H352" s="98"/>
      <c r="I352" s="98"/>
      <c r="J352" s="98"/>
    </row>
    <row r="353" spans="2:10" ht="13.2">
      <c r="B353" s="98"/>
      <c r="C353" s="98"/>
      <c r="D353" s="98"/>
      <c r="E353" s="98"/>
      <c r="F353" s="98"/>
      <c r="G353" s="98"/>
      <c r="H353" s="98"/>
      <c r="I353" s="98"/>
      <c r="J353" s="98"/>
    </row>
    <row r="354" spans="2:10" ht="13.2">
      <c r="B354" s="98"/>
      <c r="C354" s="98"/>
      <c r="D354" s="98"/>
      <c r="E354" s="98"/>
      <c r="F354" s="98"/>
      <c r="G354" s="98"/>
      <c r="H354" s="98"/>
      <c r="I354" s="98"/>
      <c r="J354" s="98"/>
    </row>
    <row r="355" spans="2:10" ht="13.2">
      <c r="B355" s="98"/>
      <c r="C355" s="98"/>
      <c r="D355" s="98"/>
      <c r="E355" s="98"/>
      <c r="F355" s="98"/>
      <c r="G355" s="98"/>
      <c r="H355" s="98"/>
      <c r="I355" s="98"/>
      <c r="J355" s="98"/>
    </row>
    <row r="356" spans="2:10" ht="13.2">
      <c r="B356" s="98"/>
      <c r="C356" s="98"/>
      <c r="D356" s="98"/>
      <c r="E356" s="98"/>
      <c r="F356" s="98"/>
      <c r="G356" s="98"/>
      <c r="H356" s="98"/>
      <c r="I356" s="98"/>
      <c r="J356" s="98"/>
    </row>
    <row r="357" spans="2:10" ht="13.2">
      <c r="B357" s="98"/>
      <c r="C357" s="98"/>
      <c r="D357" s="98"/>
      <c r="E357" s="98"/>
      <c r="F357" s="98"/>
      <c r="G357" s="98"/>
      <c r="H357" s="98"/>
      <c r="I357" s="98"/>
      <c r="J357" s="98"/>
    </row>
    <row r="358" spans="2:10" ht="13.2">
      <c r="B358" s="98"/>
      <c r="C358" s="98"/>
      <c r="D358" s="98"/>
      <c r="E358" s="98"/>
      <c r="F358" s="98"/>
      <c r="G358" s="98"/>
      <c r="H358" s="98"/>
      <c r="I358" s="98"/>
      <c r="J358" s="98"/>
    </row>
    <row r="359" spans="2:10" ht="13.2">
      <c r="B359" s="98"/>
      <c r="C359" s="98"/>
      <c r="D359" s="98"/>
      <c r="E359" s="98"/>
      <c r="F359" s="98"/>
      <c r="G359" s="98"/>
      <c r="H359" s="98"/>
      <c r="I359" s="98"/>
      <c r="J359" s="98"/>
    </row>
    <row r="360" spans="2:10" ht="13.2">
      <c r="B360" s="98"/>
      <c r="C360" s="98"/>
      <c r="D360" s="98"/>
      <c r="E360" s="98"/>
      <c r="F360" s="98"/>
      <c r="G360" s="98"/>
      <c r="H360" s="98"/>
      <c r="I360" s="98"/>
      <c r="J360" s="98"/>
    </row>
    <row r="361" spans="2:10" ht="13.2">
      <c r="B361" s="98"/>
      <c r="C361" s="98"/>
      <c r="D361" s="98"/>
      <c r="E361" s="98"/>
      <c r="F361" s="98"/>
      <c r="G361" s="98"/>
      <c r="H361" s="98"/>
      <c r="I361" s="98"/>
      <c r="J361" s="98"/>
    </row>
    <row r="362" spans="2:10" ht="13.2">
      <c r="B362" s="98"/>
      <c r="C362" s="98"/>
      <c r="D362" s="98"/>
      <c r="E362" s="98"/>
      <c r="F362" s="98"/>
      <c r="G362" s="98"/>
      <c r="H362" s="98"/>
      <c r="I362" s="98"/>
      <c r="J362" s="98"/>
    </row>
    <row r="363" spans="2:10" ht="13.2">
      <c r="B363" s="98"/>
      <c r="C363" s="98"/>
      <c r="D363" s="98"/>
      <c r="E363" s="98"/>
      <c r="F363" s="98"/>
      <c r="G363" s="98"/>
      <c r="H363" s="98"/>
      <c r="I363" s="98"/>
      <c r="J363" s="98"/>
    </row>
    <row r="364" spans="2:10" ht="13.2">
      <c r="B364" s="98"/>
      <c r="C364" s="98"/>
      <c r="D364" s="98"/>
      <c r="E364" s="98"/>
      <c r="F364" s="98"/>
      <c r="G364" s="98"/>
      <c r="H364" s="98"/>
      <c r="I364" s="98"/>
      <c r="J364" s="98"/>
    </row>
    <row r="365" spans="2:10" ht="13.2">
      <c r="B365" s="98"/>
      <c r="C365" s="98"/>
      <c r="D365" s="98"/>
      <c r="E365" s="98"/>
      <c r="F365" s="98"/>
      <c r="G365" s="98"/>
      <c r="H365" s="98"/>
      <c r="I365" s="98"/>
      <c r="J365" s="98"/>
    </row>
    <row r="366" spans="2:10" ht="13.2">
      <c r="B366" s="98"/>
      <c r="C366" s="98"/>
      <c r="D366" s="98"/>
      <c r="E366" s="98"/>
      <c r="F366" s="98"/>
      <c r="G366" s="98"/>
      <c r="H366" s="98"/>
      <c r="I366" s="98"/>
      <c r="J366" s="98"/>
    </row>
    <row r="367" spans="2:10" ht="13.2">
      <c r="B367" s="98"/>
      <c r="C367" s="98"/>
      <c r="D367" s="98"/>
      <c r="E367" s="98"/>
      <c r="F367" s="98"/>
      <c r="G367" s="98"/>
      <c r="H367" s="98"/>
      <c r="I367" s="98"/>
      <c r="J367" s="98"/>
    </row>
    <row r="368" spans="2:10" ht="13.2">
      <c r="B368" s="98"/>
      <c r="C368" s="98"/>
      <c r="D368" s="98"/>
      <c r="E368" s="98"/>
      <c r="F368" s="98"/>
      <c r="G368" s="98"/>
      <c r="H368" s="98"/>
      <c r="I368" s="98"/>
      <c r="J368" s="98"/>
    </row>
    <row r="369" spans="2:10" ht="13.2">
      <c r="B369" s="98"/>
      <c r="C369" s="98"/>
      <c r="D369" s="98"/>
      <c r="E369" s="98"/>
      <c r="F369" s="98"/>
      <c r="G369" s="98"/>
      <c r="H369" s="98"/>
      <c r="I369" s="98"/>
      <c r="J369" s="98"/>
    </row>
    <row r="370" spans="2:10" ht="13.2">
      <c r="B370" s="98"/>
      <c r="C370" s="98"/>
      <c r="D370" s="98"/>
      <c r="E370" s="98"/>
      <c r="F370" s="98"/>
      <c r="G370" s="98"/>
      <c r="H370" s="98"/>
      <c r="I370" s="98"/>
      <c r="J370" s="98"/>
    </row>
    <row r="371" spans="2:10" ht="13.2">
      <c r="B371" s="98"/>
      <c r="C371" s="98"/>
      <c r="D371" s="98"/>
      <c r="E371" s="98"/>
      <c r="F371" s="98"/>
      <c r="G371" s="98"/>
      <c r="H371" s="98"/>
      <c r="I371" s="98"/>
      <c r="J371" s="98"/>
    </row>
    <row r="372" spans="2:10" ht="13.2">
      <c r="B372" s="98"/>
      <c r="C372" s="98"/>
      <c r="D372" s="98"/>
      <c r="E372" s="98"/>
      <c r="F372" s="98"/>
      <c r="G372" s="98"/>
      <c r="H372" s="98"/>
      <c r="I372" s="98"/>
      <c r="J372" s="98"/>
    </row>
    <row r="373" spans="2:10" ht="13.2">
      <c r="B373" s="98"/>
      <c r="C373" s="98"/>
      <c r="D373" s="98"/>
      <c r="E373" s="98"/>
      <c r="F373" s="98"/>
      <c r="G373" s="98"/>
      <c r="H373" s="98"/>
      <c r="I373" s="98"/>
      <c r="J373" s="98"/>
    </row>
    <row r="374" spans="2:10" ht="13.2">
      <c r="B374" s="98"/>
      <c r="C374" s="98"/>
      <c r="D374" s="98"/>
      <c r="E374" s="98"/>
      <c r="F374" s="98"/>
      <c r="G374" s="98"/>
      <c r="H374" s="98"/>
      <c r="I374" s="98"/>
      <c r="J374" s="98"/>
    </row>
    <row r="375" spans="2:10" ht="13.2">
      <c r="B375" s="98"/>
      <c r="C375" s="98"/>
      <c r="D375" s="98"/>
      <c r="E375" s="98"/>
      <c r="F375" s="98"/>
      <c r="G375" s="98"/>
      <c r="H375" s="98"/>
      <c r="I375" s="98"/>
      <c r="J375" s="98"/>
    </row>
    <row r="376" spans="2:10" ht="13.2">
      <c r="B376" s="98"/>
      <c r="C376" s="98"/>
      <c r="D376" s="98"/>
      <c r="E376" s="98"/>
      <c r="F376" s="98"/>
      <c r="G376" s="98"/>
      <c r="H376" s="98"/>
      <c r="I376" s="98"/>
      <c r="J376" s="98"/>
    </row>
    <row r="377" spans="2:10" ht="13.2">
      <c r="B377" s="98"/>
      <c r="C377" s="98"/>
      <c r="D377" s="98"/>
      <c r="E377" s="98"/>
      <c r="F377" s="98"/>
      <c r="G377" s="98"/>
      <c r="H377" s="98"/>
      <c r="I377" s="98"/>
      <c r="J377" s="98"/>
    </row>
    <row r="378" spans="2:10" ht="13.2">
      <c r="B378" s="98"/>
      <c r="C378" s="98"/>
      <c r="D378" s="98"/>
      <c r="E378" s="98"/>
      <c r="F378" s="98"/>
      <c r="G378" s="98"/>
      <c r="H378" s="98"/>
      <c r="I378" s="98"/>
      <c r="J378" s="98"/>
    </row>
    <row r="379" spans="2:10" ht="13.2">
      <c r="B379" s="98"/>
      <c r="C379" s="98"/>
      <c r="D379" s="98"/>
      <c r="E379" s="98"/>
      <c r="F379" s="98"/>
      <c r="G379" s="98"/>
      <c r="H379" s="98"/>
      <c r="I379" s="98"/>
      <c r="J379" s="98"/>
    </row>
    <row r="380" spans="2:10" ht="13.2">
      <c r="B380" s="98"/>
      <c r="C380" s="98"/>
      <c r="D380" s="98"/>
      <c r="E380" s="98"/>
      <c r="F380" s="98"/>
      <c r="G380" s="98"/>
      <c r="H380" s="98"/>
      <c r="I380" s="98"/>
      <c r="J380" s="98"/>
    </row>
    <row r="381" spans="2:10" ht="13.2">
      <c r="B381" s="98"/>
      <c r="C381" s="98"/>
      <c r="D381" s="98"/>
      <c r="E381" s="98"/>
      <c r="F381" s="98"/>
      <c r="G381" s="98"/>
      <c r="H381" s="98"/>
      <c r="I381" s="98"/>
      <c r="J381" s="98"/>
    </row>
    <row r="382" spans="2:10" ht="13.2">
      <c r="B382" s="98"/>
      <c r="C382" s="98"/>
      <c r="D382" s="98"/>
      <c r="E382" s="98"/>
      <c r="F382" s="98"/>
      <c r="G382" s="98"/>
      <c r="H382" s="98"/>
      <c r="I382" s="98"/>
      <c r="J382" s="98"/>
    </row>
    <row r="383" spans="2:10" ht="13.2">
      <c r="B383" s="98"/>
      <c r="C383" s="98"/>
      <c r="D383" s="98"/>
      <c r="E383" s="98"/>
      <c r="F383" s="98"/>
      <c r="G383" s="98"/>
      <c r="H383" s="98"/>
      <c r="I383" s="98"/>
      <c r="J383" s="98"/>
    </row>
    <row r="384" spans="2:10" ht="13.2">
      <c r="B384" s="98"/>
      <c r="C384" s="98"/>
      <c r="D384" s="98"/>
      <c r="E384" s="98"/>
      <c r="F384" s="98"/>
      <c r="G384" s="98"/>
      <c r="H384" s="98"/>
      <c r="I384" s="98"/>
      <c r="J384" s="98"/>
    </row>
    <row r="385" spans="2:10" ht="13.2">
      <c r="B385" s="98"/>
      <c r="C385" s="98"/>
      <c r="D385" s="98"/>
      <c r="E385" s="98"/>
      <c r="F385" s="98"/>
      <c r="G385" s="98"/>
      <c r="H385" s="98"/>
      <c r="I385" s="98"/>
      <c r="J385" s="98"/>
    </row>
    <row r="386" spans="2:10" ht="13.2">
      <c r="B386" s="98"/>
      <c r="C386" s="98"/>
      <c r="D386" s="98"/>
      <c r="E386" s="98"/>
      <c r="F386" s="98"/>
      <c r="G386" s="98"/>
      <c r="H386" s="98"/>
      <c r="I386" s="98"/>
      <c r="J386" s="98"/>
    </row>
    <row r="387" spans="2:10" ht="13.2">
      <c r="B387" s="98"/>
      <c r="C387" s="98"/>
      <c r="D387" s="98"/>
      <c r="E387" s="98"/>
      <c r="F387" s="98"/>
      <c r="G387" s="98"/>
      <c r="H387" s="98"/>
      <c r="I387" s="98"/>
      <c r="J387" s="98"/>
    </row>
    <row r="388" spans="2:10" ht="13.2">
      <c r="B388" s="98"/>
      <c r="C388" s="98"/>
      <c r="D388" s="98"/>
      <c r="E388" s="98"/>
      <c r="F388" s="98"/>
      <c r="G388" s="98"/>
      <c r="H388" s="98"/>
      <c r="I388" s="98"/>
      <c r="J388" s="98"/>
    </row>
    <row r="389" spans="2:10" ht="13.2">
      <c r="B389" s="98"/>
      <c r="C389" s="98"/>
      <c r="D389" s="98"/>
      <c r="E389" s="98"/>
      <c r="F389" s="98"/>
      <c r="G389" s="98"/>
      <c r="H389" s="98"/>
      <c r="I389" s="98"/>
      <c r="J389" s="98"/>
    </row>
    <row r="390" spans="2:10" ht="13.2">
      <c r="B390" s="98"/>
      <c r="C390" s="98"/>
      <c r="D390" s="98"/>
      <c r="E390" s="98"/>
      <c r="F390" s="98"/>
      <c r="G390" s="98"/>
      <c r="H390" s="98"/>
      <c r="I390" s="98"/>
      <c r="J390" s="98"/>
    </row>
    <row r="391" spans="2:10" ht="13.2">
      <c r="B391" s="98"/>
      <c r="C391" s="98"/>
      <c r="D391" s="98"/>
      <c r="E391" s="98"/>
      <c r="F391" s="98"/>
      <c r="G391" s="98"/>
      <c r="H391" s="98"/>
      <c r="I391" s="98"/>
      <c r="J391" s="98"/>
    </row>
    <row r="392" spans="2:10" ht="13.2">
      <c r="B392" s="98"/>
      <c r="C392" s="98"/>
      <c r="D392" s="98"/>
      <c r="E392" s="98"/>
      <c r="F392" s="98"/>
      <c r="G392" s="98"/>
      <c r="H392" s="98"/>
      <c r="I392" s="98"/>
      <c r="J392" s="98"/>
    </row>
    <row r="393" spans="2:10" ht="13.2">
      <c r="B393" s="98"/>
      <c r="C393" s="98"/>
      <c r="D393" s="98"/>
      <c r="E393" s="98"/>
      <c r="F393" s="98"/>
      <c r="G393" s="98"/>
      <c r="H393" s="98"/>
      <c r="I393" s="98"/>
      <c r="J393" s="98"/>
    </row>
    <row r="394" spans="2:10" ht="13.2">
      <c r="B394" s="98"/>
      <c r="C394" s="98"/>
      <c r="D394" s="98"/>
      <c r="E394" s="98"/>
      <c r="F394" s="98"/>
      <c r="G394" s="98"/>
      <c r="H394" s="98"/>
      <c r="I394" s="98"/>
      <c r="J394" s="98"/>
    </row>
    <row r="395" spans="2:10" ht="13.2">
      <c r="B395" s="98"/>
      <c r="C395" s="98"/>
      <c r="D395" s="98"/>
      <c r="E395" s="98"/>
      <c r="F395" s="98"/>
      <c r="G395" s="98"/>
      <c r="H395" s="98"/>
      <c r="I395" s="98"/>
      <c r="J395" s="98"/>
    </row>
    <row r="396" spans="2:10" ht="13.2">
      <c r="B396" s="98"/>
      <c r="C396" s="98"/>
      <c r="D396" s="98"/>
      <c r="E396" s="98"/>
      <c r="F396" s="98"/>
      <c r="G396" s="98"/>
      <c r="H396" s="98"/>
      <c r="I396" s="98"/>
      <c r="J396" s="98"/>
    </row>
    <row r="397" spans="2:10" ht="13.2">
      <c r="B397" s="98"/>
      <c r="C397" s="98"/>
      <c r="D397" s="98"/>
      <c r="E397" s="98"/>
      <c r="F397" s="98"/>
      <c r="G397" s="98"/>
      <c r="H397" s="98"/>
      <c r="I397" s="98"/>
      <c r="J397" s="98"/>
    </row>
    <row r="398" spans="2:10" ht="13.2">
      <c r="B398" s="98"/>
      <c r="C398" s="98"/>
      <c r="D398" s="98"/>
      <c r="E398" s="98"/>
      <c r="F398" s="98"/>
      <c r="G398" s="98"/>
      <c r="H398" s="98"/>
      <c r="I398" s="98"/>
      <c r="J398" s="98"/>
    </row>
    <row r="399" spans="2:10" ht="13.2">
      <c r="B399" s="98"/>
      <c r="C399" s="98"/>
      <c r="D399" s="98"/>
      <c r="E399" s="98"/>
      <c r="F399" s="98"/>
      <c r="G399" s="98"/>
      <c r="H399" s="98"/>
      <c r="I399" s="98"/>
      <c r="J399" s="98"/>
    </row>
    <row r="400" spans="2:10" ht="13.2">
      <c r="B400" s="98"/>
      <c r="C400" s="98"/>
      <c r="D400" s="98"/>
      <c r="E400" s="98"/>
      <c r="F400" s="98"/>
      <c r="G400" s="98"/>
      <c r="H400" s="98"/>
      <c r="I400" s="98"/>
      <c r="J400" s="98"/>
    </row>
    <row r="401" spans="2:10" ht="13.2">
      <c r="B401" s="98"/>
      <c r="C401" s="98"/>
      <c r="D401" s="98"/>
      <c r="E401" s="98"/>
      <c r="F401" s="98"/>
      <c r="G401" s="98"/>
      <c r="H401" s="98"/>
      <c r="I401" s="98"/>
      <c r="J401" s="98"/>
    </row>
    <row r="402" spans="2:10" ht="13.2">
      <c r="B402" s="98"/>
      <c r="C402" s="98"/>
      <c r="D402" s="98"/>
      <c r="E402" s="98"/>
      <c r="F402" s="98"/>
      <c r="G402" s="98"/>
      <c r="H402" s="98"/>
      <c r="I402" s="98"/>
      <c r="J402" s="98"/>
    </row>
    <row r="403" spans="2:10" ht="13.2">
      <c r="B403" s="98"/>
      <c r="C403" s="98"/>
      <c r="D403" s="98"/>
      <c r="E403" s="98"/>
      <c r="F403" s="98"/>
      <c r="G403" s="98"/>
      <c r="H403" s="98"/>
      <c r="I403" s="98"/>
      <c r="J403" s="98"/>
    </row>
    <row r="404" spans="2:10" ht="13.2">
      <c r="B404" s="98"/>
      <c r="C404" s="98"/>
      <c r="D404" s="98"/>
      <c r="E404" s="98"/>
      <c r="F404" s="98"/>
      <c r="G404" s="98"/>
      <c r="H404" s="98"/>
      <c r="I404" s="98"/>
      <c r="J404" s="98"/>
    </row>
    <row r="405" spans="2:10" ht="13.2">
      <c r="B405" s="98"/>
      <c r="C405" s="98"/>
      <c r="D405" s="98"/>
      <c r="E405" s="98"/>
      <c r="F405" s="98"/>
      <c r="G405" s="98"/>
      <c r="H405" s="98"/>
      <c r="I405" s="98"/>
      <c r="J405" s="98"/>
    </row>
    <row r="406" spans="2:10" ht="13.2">
      <c r="B406" s="98"/>
      <c r="C406" s="98"/>
      <c r="D406" s="98"/>
      <c r="E406" s="98"/>
      <c r="F406" s="98"/>
      <c r="G406" s="98"/>
      <c r="H406" s="98"/>
      <c r="I406" s="98"/>
      <c r="J406" s="98"/>
    </row>
    <row r="407" spans="2:10" ht="13.2">
      <c r="B407" s="98"/>
      <c r="C407" s="98"/>
      <c r="D407" s="98"/>
      <c r="E407" s="98"/>
      <c r="F407" s="98"/>
      <c r="G407" s="98"/>
      <c r="H407" s="98"/>
      <c r="I407" s="98"/>
      <c r="J407" s="98"/>
    </row>
    <row r="408" spans="2:10" ht="13.2">
      <c r="B408" s="98"/>
      <c r="C408" s="98"/>
      <c r="D408" s="98"/>
      <c r="E408" s="98"/>
      <c r="F408" s="98"/>
      <c r="G408" s="98"/>
      <c r="H408" s="98"/>
      <c r="I408" s="98"/>
      <c r="J408" s="98"/>
    </row>
    <row r="409" spans="2:10" ht="13.2">
      <c r="B409" s="98"/>
      <c r="C409" s="98"/>
      <c r="D409" s="98"/>
      <c r="E409" s="98"/>
      <c r="F409" s="98"/>
      <c r="G409" s="98"/>
      <c r="H409" s="98"/>
      <c r="I409" s="98"/>
      <c r="J409" s="98"/>
    </row>
    <row r="410" spans="2:10" ht="13.2">
      <c r="B410" s="98"/>
      <c r="C410" s="98"/>
      <c r="D410" s="98"/>
      <c r="E410" s="98"/>
      <c r="F410" s="98"/>
      <c r="G410" s="98"/>
      <c r="H410" s="98"/>
      <c r="I410" s="98"/>
      <c r="J410" s="98"/>
    </row>
    <row r="411" spans="2:10" ht="13.2">
      <c r="B411" s="98"/>
      <c r="C411" s="98"/>
      <c r="D411" s="98"/>
      <c r="E411" s="98"/>
      <c r="F411" s="98"/>
      <c r="G411" s="98"/>
      <c r="H411" s="98"/>
      <c r="I411" s="98"/>
      <c r="J411" s="98"/>
    </row>
    <row r="412" spans="2:10" ht="13.2">
      <c r="B412" s="98"/>
      <c r="C412" s="98"/>
      <c r="D412" s="98"/>
      <c r="E412" s="98"/>
      <c r="F412" s="98"/>
      <c r="G412" s="98"/>
      <c r="H412" s="98"/>
      <c r="I412" s="98"/>
      <c r="J412" s="98"/>
    </row>
    <row r="413" spans="2:10" ht="13.2">
      <c r="B413" s="98"/>
      <c r="C413" s="98"/>
      <c r="D413" s="98"/>
      <c r="E413" s="98"/>
      <c r="F413" s="98"/>
      <c r="G413" s="98"/>
      <c r="H413" s="98"/>
      <c r="I413" s="98"/>
      <c r="J413" s="98"/>
    </row>
    <row r="414" spans="2:10" ht="13.2">
      <c r="B414" s="98"/>
      <c r="C414" s="98"/>
      <c r="D414" s="98"/>
      <c r="E414" s="98"/>
      <c r="F414" s="98"/>
      <c r="G414" s="98"/>
      <c r="H414" s="98"/>
      <c r="I414" s="98"/>
      <c r="J414" s="98"/>
    </row>
    <row r="415" spans="2:10" ht="13.2">
      <c r="B415" s="98"/>
      <c r="C415" s="98"/>
      <c r="D415" s="98"/>
      <c r="E415" s="98"/>
      <c r="F415" s="98"/>
      <c r="G415" s="98"/>
      <c r="H415" s="98"/>
      <c r="I415" s="98"/>
      <c r="J415" s="98"/>
    </row>
    <row r="416" spans="2:10" ht="13.2">
      <c r="B416" s="98"/>
      <c r="C416" s="98"/>
      <c r="D416" s="98"/>
      <c r="E416" s="98"/>
      <c r="F416" s="98"/>
      <c r="G416" s="98"/>
      <c r="H416" s="98"/>
      <c r="I416" s="98"/>
      <c r="J416" s="98"/>
    </row>
    <row r="417" spans="2:10" ht="13.2">
      <c r="B417" s="98"/>
      <c r="C417" s="98"/>
      <c r="D417" s="98"/>
      <c r="E417" s="98"/>
      <c r="F417" s="98"/>
      <c r="G417" s="98"/>
      <c r="H417" s="98"/>
      <c r="I417" s="98"/>
      <c r="J417" s="98"/>
    </row>
    <row r="418" spans="2:10" ht="13.2">
      <c r="B418" s="98"/>
      <c r="C418" s="98"/>
      <c r="D418" s="98"/>
      <c r="E418" s="98"/>
      <c r="F418" s="98"/>
      <c r="G418" s="98"/>
      <c r="H418" s="98"/>
      <c r="I418" s="98"/>
      <c r="J418" s="98"/>
    </row>
    <row r="419" spans="2:10" ht="13.2">
      <c r="B419" s="98"/>
      <c r="C419" s="98"/>
      <c r="D419" s="98"/>
      <c r="E419" s="98"/>
      <c r="F419" s="98"/>
      <c r="G419" s="98"/>
      <c r="H419" s="98"/>
      <c r="I419" s="98"/>
      <c r="J419" s="98"/>
    </row>
    <row r="420" spans="2:10" ht="13.2">
      <c r="B420" s="98"/>
      <c r="C420" s="98"/>
      <c r="D420" s="98"/>
      <c r="E420" s="98"/>
      <c r="F420" s="98"/>
      <c r="G420" s="98"/>
      <c r="H420" s="98"/>
      <c r="I420" s="98"/>
      <c r="J420" s="98"/>
    </row>
    <row r="421" spans="2:10" ht="13.2">
      <c r="B421" s="98"/>
      <c r="C421" s="98"/>
      <c r="D421" s="98"/>
      <c r="E421" s="98"/>
      <c r="F421" s="98"/>
      <c r="G421" s="98"/>
      <c r="H421" s="98"/>
      <c r="I421" s="98"/>
      <c r="J421" s="98"/>
    </row>
    <row r="422" spans="2:10" ht="13.2">
      <c r="B422" s="98"/>
      <c r="C422" s="98"/>
      <c r="D422" s="98"/>
      <c r="E422" s="98"/>
      <c r="F422" s="98"/>
      <c r="G422" s="98"/>
      <c r="H422" s="98"/>
      <c r="I422" s="98"/>
      <c r="J422" s="98"/>
    </row>
    <row r="423" spans="2:10" ht="13.2">
      <c r="B423" s="98"/>
      <c r="C423" s="98"/>
      <c r="D423" s="98"/>
      <c r="E423" s="98"/>
      <c r="F423" s="98"/>
      <c r="G423" s="98"/>
      <c r="H423" s="98"/>
      <c r="I423" s="98"/>
      <c r="J423" s="98"/>
    </row>
    <row r="424" spans="2:10" ht="13.2">
      <c r="B424" s="98"/>
      <c r="C424" s="98"/>
      <c r="D424" s="98"/>
      <c r="E424" s="98"/>
      <c r="F424" s="98"/>
      <c r="G424" s="98"/>
      <c r="H424" s="98"/>
      <c r="I424" s="98"/>
      <c r="J424" s="98"/>
    </row>
    <row r="425" spans="2:10" ht="13.2">
      <c r="B425" s="98"/>
      <c r="C425" s="98"/>
      <c r="D425" s="98"/>
      <c r="E425" s="98"/>
      <c r="F425" s="98"/>
      <c r="G425" s="98"/>
      <c r="H425" s="98"/>
      <c r="I425" s="98"/>
      <c r="J425" s="98"/>
    </row>
    <row r="426" spans="2:10" ht="13.2">
      <c r="B426" s="98"/>
      <c r="C426" s="98"/>
      <c r="D426" s="98"/>
      <c r="E426" s="98"/>
      <c r="F426" s="98"/>
      <c r="G426" s="98"/>
      <c r="H426" s="98"/>
      <c r="I426" s="98"/>
      <c r="J426" s="98"/>
    </row>
    <row r="427" spans="2:10" ht="13.2">
      <c r="B427" s="98"/>
      <c r="C427" s="98"/>
      <c r="D427" s="98"/>
      <c r="E427" s="98"/>
      <c r="F427" s="98"/>
      <c r="G427" s="98"/>
      <c r="H427" s="98"/>
      <c r="I427" s="98"/>
      <c r="J427" s="98"/>
    </row>
    <row r="428" spans="2:10" ht="13.2">
      <c r="B428" s="98"/>
      <c r="C428" s="98"/>
      <c r="D428" s="98"/>
      <c r="E428" s="98"/>
      <c r="F428" s="98"/>
      <c r="G428" s="98"/>
      <c r="H428" s="98"/>
      <c r="I428" s="98"/>
      <c r="J428" s="98"/>
    </row>
    <row r="429" spans="2:10" ht="13.2">
      <c r="B429" s="98"/>
      <c r="C429" s="98"/>
      <c r="D429" s="98"/>
      <c r="E429" s="98"/>
      <c r="F429" s="98"/>
      <c r="G429" s="98"/>
      <c r="H429" s="98"/>
      <c r="I429" s="98"/>
      <c r="J429" s="98"/>
    </row>
    <row r="430" spans="2:10" ht="13.2">
      <c r="B430" s="98"/>
      <c r="C430" s="98"/>
      <c r="D430" s="98"/>
      <c r="E430" s="98"/>
      <c r="F430" s="98"/>
      <c r="G430" s="98"/>
      <c r="H430" s="98"/>
      <c r="I430" s="98"/>
      <c r="J430" s="98"/>
    </row>
    <row r="431" spans="2:10" ht="13.2">
      <c r="B431" s="98"/>
      <c r="C431" s="98"/>
      <c r="D431" s="98"/>
      <c r="E431" s="98"/>
      <c r="F431" s="98"/>
      <c r="G431" s="98"/>
      <c r="H431" s="98"/>
      <c r="I431" s="98"/>
      <c r="J431" s="98"/>
    </row>
    <row r="432" spans="2:10" ht="13.2">
      <c r="B432" s="98"/>
      <c r="C432" s="98"/>
      <c r="D432" s="98"/>
      <c r="E432" s="98"/>
      <c r="F432" s="98"/>
      <c r="G432" s="98"/>
      <c r="H432" s="98"/>
      <c r="I432" s="98"/>
      <c r="J432" s="98"/>
    </row>
    <row r="433" spans="2:10" ht="13.2">
      <c r="B433" s="98"/>
      <c r="C433" s="98"/>
      <c r="D433" s="98"/>
      <c r="E433" s="98"/>
      <c r="F433" s="98"/>
      <c r="G433" s="98"/>
      <c r="H433" s="98"/>
      <c r="I433" s="98"/>
      <c r="J433" s="98"/>
    </row>
    <row r="434" spans="2:10" ht="13.2">
      <c r="B434" s="98"/>
      <c r="C434" s="98"/>
      <c r="D434" s="98"/>
      <c r="E434" s="98"/>
      <c r="F434" s="98"/>
      <c r="G434" s="98"/>
      <c r="H434" s="98"/>
      <c r="I434" s="98"/>
      <c r="J434" s="98"/>
    </row>
    <row r="435" spans="2:10" ht="13.2">
      <c r="B435" s="98"/>
      <c r="C435" s="98"/>
      <c r="D435" s="98"/>
      <c r="E435" s="98"/>
      <c r="F435" s="98"/>
      <c r="G435" s="98"/>
      <c r="H435" s="98"/>
      <c r="I435" s="98"/>
      <c r="J435" s="98"/>
    </row>
    <row r="436" spans="2:10" ht="13.2">
      <c r="B436" s="98"/>
      <c r="C436" s="98"/>
      <c r="D436" s="98"/>
      <c r="E436" s="98"/>
      <c r="F436" s="98"/>
      <c r="G436" s="98"/>
      <c r="H436" s="98"/>
      <c r="I436" s="98"/>
      <c r="J436" s="98"/>
    </row>
    <row r="437" spans="2:10" ht="13.2">
      <c r="B437" s="98"/>
      <c r="C437" s="98"/>
      <c r="D437" s="98"/>
      <c r="E437" s="98"/>
      <c r="F437" s="98"/>
      <c r="G437" s="98"/>
      <c r="H437" s="98"/>
      <c r="I437" s="98"/>
      <c r="J437" s="98"/>
    </row>
    <row r="438" spans="2:10" ht="13.2">
      <c r="B438" s="98"/>
      <c r="C438" s="98"/>
      <c r="D438" s="98"/>
      <c r="E438" s="98"/>
      <c r="F438" s="98"/>
      <c r="G438" s="98"/>
      <c r="H438" s="98"/>
      <c r="I438" s="98"/>
      <c r="J438" s="98"/>
    </row>
    <row r="439" spans="2:10" ht="13.2">
      <c r="B439" s="98"/>
      <c r="C439" s="98"/>
      <c r="D439" s="98"/>
      <c r="E439" s="98"/>
      <c r="F439" s="98"/>
      <c r="G439" s="98"/>
      <c r="H439" s="98"/>
      <c r="I439" s="98"/>
      <c r="J439" s="98"/>
    </row>
    <row r="440" spans="2:10" ht="13.2">
      <c r="B440" s="98"/>
      <c r="C440" s="98"/>
      <c r="D440" s="98"/>
      <c r="E440" s="98"/>
      <c r="F440" s="98"/>
      <c r="G440" s="98"/>
      <c r="H440" s="98"/>
      <c r="I440" s="98"/>
      <c r="J440" s="98"/>
    </row>
    <row r="441" spans="2:10" ht="13.2">
      <c r="B441" s="98"/>
      <c r="C441" s="98"/>
      <c r="D441" s="98"/>
      <c r="E441" s="98"/>
      <c r="F441" s="98"/>
      <c r="G441" s="98"/>
      <c r="H441" s="98"/>
      <c r="I441" s="98"/>
      <c r="J441" s="98"/>
    </row>
    <row r="442" spans="2:10" ht="13.2">
      <c r="B442" s="98"/>
      <c r="C442" s="98"/>
      <c r="D442" s="98"/>
      <c r="E442" s="98"/>
      <c r="F442" s="98"/>
      <c r="G442" s="98"/>
      <c r="H442" s="98"/>
      <c r="I442" s="98"/>
      <c r="J442" s="98"/>
    </row>
    <row r="443" spans="2:10" ht="13.2">
      <c r="B443" s="98"/>
      <c r="C443" s="98"/>
      <c r="D443" s="98"/>
      <c r="E443" s="98"/>
      <c r="F443" s="98"/>
      <c r="G443" s="98"/>
      <c r="H443" s="98"/>
      <c r="I443" s="98"/>
      <c r="J443" s="98"/>
    </row>
    <row r="444" spans="2:10" ht="13.2">
      <c r="B444" s="98"/>
      <c r="C444" s="98"/>
      <c r="D444" s="98"/>
      <c r="E444" s="98"/>
      <c r="F444" s="98"/>
      <c r="G444" s="98"/>
      <c r="H444" s="98"/>
      <c r="I444" s="98"/>
      <c r="J444" s="98"/>
    </row>
    <row r="445" spans="2:10" ht="13.2">
      <c r="B445" s="98"/>
      <c r="C445" s="98"/>
      <c r="D445" s="98"/>
      <c r="E445" s="98"/>
      <c r="F445" s="98"/>
      <c r="G445" s="98"/>
      <c r="H445" s="98"/>
      <c r="I445" s="98"/>
      <c r="J445" s="98"/>
    </row>
    <row r="446" spans="2:10" ht="13.2">
      <c r="B446" s="98"/>
      <c r="C446" s="98"/>
      <c r="D446" s="98"/>
      <c r="E446" s="98"/>
      <c r="F446" s="98"/>
      <c r="G446" s="98"/>
      <c r="H446" s="98"/>
      <c r="I446" s="98"/>
      <c r="J446" s="98"/>
    </row>
    <row r="447" spans="2:10" ht="13.2">
      <c r="B447" s="98"/>
      <c r="C447" s="98"/>
      <c r="D447" s="98"/>
      <c r="E447" s="98"/>
      <c r="F447" s="98"/>
      <c r="G447" s="98"/>
      <c r="H447" s="98"/>
      <c r="I447" s="98"/>
      <c r="J447" s="98"/>
    </row>
    <row r="448" spans="2:10" ht="13.2">
      <c r="B448" s="98"/>
      <c r="C448" s="98"/>
      <c r="D448" s="98"/>
      <c r="E448" s="98"/>
      <c r="F448" s="98"/>
      <c r="G448" s="98"/>
      <c r="H448" s="98"/>
      <c r="I448" s="98"/>
      <c r="J448" s="98"/>
    </row>
    <row r="449" spans="2:10" ht="13.2">
      <c r="B449" s="98"/>
      <c r="C449" s="98"/>
      <c r="D449" s="98"/>
      <c r="E449" s="98"/>
      <c r="F449" s="98"/>
      <c r="G449" s="98"/>
      <c r="H449" s="98"/>
      <c r="I449" s="98"/>
      <c r="J449" s="98"/>
    </row>
    <row r="450" spans="2:10" ht="13.2">
      <c r="B450" s="98"/>
      <c r="C450" s="98"/>
      <c r="D450" s="98"/>
      <c r="E450" s="98"/>
      <c r="F450" s="98"/>
      <c r="G450" s="98"/>
      <c r="H450" s="98"/>
      <c r="I450" s="98"/>
      <c r="J450" s="98"/>
    </row>
    <row r="451" spans="2:10" ht="13.2">
      <c r="B451" s="98"/>
      <c r="C451" s="98"/>
      <c r="D451" s="98"/>
      <c r="E451" s="98"/>
      <c r="F451" s="98"/>
      <c r="G451" s="98"/>
      <c r="H451" s="98"/>
      <c r="I451" s="98"/>
      <c r="J451" s="98"/>
    </row>
    <row r="452" spans="2:10" ht="13.2">
      <c r="B452" s="98"/>
      <c r="C452" s="98"/>
      <c r="D452" s="98"/>
      <c r="E452" s="98"/>
      <c r="F452" s="98"/>
      <c r="G452" s="98"/>
      <c r="H452" s="98"/>
      <c r="I452" s="98"/>
      <c r="J452" s="98"/>
    </row>
    <row r="453" spans="2:10" ht="13.2">
      <c r="B453" s="98"/>
      <c r="C453" s="98"/>
      <c r="D453" s="98"/>
      <c r="E453" s="98"/>
      <c r="F453" s="98"/>
      <c r="G453" s="98"/>
      <c r="H453" s="98"/>
      <c r="I453" s="98"/>
      <c r="J453" s="98"/>
    </row>
    <row r="454" spans="2:10" ht="13.2">
      <c r="B454" s="98"/>
      <c r="C454" s="98"/>
      <c r="D454" s="98"/>
      <c r="E454" s="98"/>
      <c r="F454" s="98"/>
      <c r="G454" s="98"/>
      <c r="H454" s="98"/>
      <c r="I454" s="98"/>
      <c r="J454" s="98"/>
    </row>
    <row r="455" spans="2:10" ht="13.2">
      <c r="B455" s="98"/>
      <c r="C455" s="98"/>
      <c r="D455" s="98"/>
      <c r="E455" s="98"/>
      <c r="F455" s="98"/>
      <c r="G455" s="98"/>
      <c r="H455" s="98"/>
      <c r="I455" s="98"/>
      <c r="J455" s="98"/>
    </row>
    <row r="456" spans="2:10" ht="13.2">
      <c r="B456" s="98"/>
      <c r="C456" s="98"/>
      <c r="D456" s="98"/>
      <c r="E456" s="98"/>
      <c r="F456" s="98"/>
      <c r="G456" s="98"/>
      <c r="H456" s="98"/>
      <c r="I456" s="98"/>
      <c r="J456" s="98"/>
    </row>
    <row r="457" spans="2:10" ht="13.2">
      <c r="B457" s="98"/>
      <c r="C457" s="98"/>
      <c r="D457" s="98"/>
      <c r="E457" s="98"/>
      <c r="F457" s="98"/>
      <c r="G457" s="98"/>
      <c r="H457" s="98"/>
      <c r="I457" s="98"/>
      <c r="J457" s="98"/>
    </row>
    <row r="458" spans="2:10" ht="13.2">
      <c r="B458" s="98"/>
      <c r="C458" s="98"/>
      <c r="D458" s="98"/>
      <c r="E458" s="98"/>
      <c r="F458" s="98"/>
      <c r="G458" s="98"/>
      <c r="H458" s="98"/>
      <c r="I458" s="98"/>
      <c r="J458" s="98"/>
    </row>
    <row r="459" spans="2:10" ht="13.2">
      <c r="B459" s="98"/>
      <c r="C459" s="98"/>
      <c r="D459" s="98"/>
      <c r="E459" s="98"/>
      <c r="F459" s="98"/>
      <c r="G459" s="98"/>
      <c r="H459" s="98"/>
      <c r="I459" s="98"/>
      <c r="J459" s="98"/>
    </row>
    <row r="460" spans="2:10" ht="13.2">
      <c r="B460" s="98"/>
      <c r="C460" s="98"/>
      <c r="D460" s="98"/>
      <c r="E460" s="98"/>
      <c r="F460" s="98"/>
      <c r="G460" s="98"/>
      <c r="H460" s="98"/>
      <c r="I460" s="98"/>
      <c r="J460" s="98"/>
    </row>
    <row r="461" spans="2:10" ht="13.2">
      <c r="B461" s="98"/>
      <c r="C461" s="98"/>
      <c r="D461" s="98"/>
      <c r="E461" s="98"/>
      <c r="F461" s="98"/>
      <c r="G461" s="98"/>
      <c r="H461" s="98"/>
      <c r="I461" s="98"/>
      <c r="J461" s="98"/>
    </row>
    <row r="462" spans="2:10" ht="13.2">
      <c r="B462" s="98"/>
      <c r="C462" s="98"/>
      <c r="D462" s="98"/>
      <c r="E462" s="98"/>
      <c r="F462" s="98"/>
      <c r="G462" s="98"/>
      <c r="H462" s="98"/>
      <c r="I462" s="98"/>
      <c r="J462" s="98"/>
    </row>
    <row r="463" spans="2:10" ht="13.2">
      <c r="B463" s="98"/>
      <c r="C463" s="98"/>
      <c r="D463" s="98"/>
      <c r="E463" s="98"/>
      <c r="F463" s="98"/>
      <c r="G463" s="98"/>
      <c r="H463" s="98"/>
      <c r="I463" s="98"/>
      <c r="J463" s="98"/>
    </row>
    <row r="464" spans="2:10" ht="13.2">
      <c r="B464" s="98"/>
      <c r="C464" s="98"/>
      <c r="D464" s="98"/>
      <c r="E464" s="98"/>
      <c r="F464" s="98"/>
      <c r="G464" s="98"/>
      <c r="H464" s="98"/>
      <c r="I464" s="98"/>
      <c r="J464" s="98"/>
    </row>
    <row r="465" spans="2:10" ht="13.2">
      <c r="B465" s="98"/>
      <c r="C465" s="98"/>
      <c r="D465" s="98"/>
      <c r="E465" s="98"/>
      <c r="F465" s="98"/>
      <c r="G465" s="98"/>
      <c r="H465" s="98"/>
      <c r="I465" s="98"/>
      <c r="J465" s="98"/>
    </row>
    <row r="466" spans="2:10" ht="13.2">
      <c r="B466" s="98"/>
      <c r="C466" s="98"/>
      <c r="D466" s="98"/>
      <c r="E466" s="98"/>
      <c r="F466" s="98"/>
      <c r="G466" s="98"/>
      <c r="H466" s="98"/>
      <c r="I466" s="98"/>
      <c r="J466" s="98"/>
    </row>
    <row r="467" spans="2:10" ht="13.2">
      <c r="B467" s="98"/>
      <c r="C467" s="98"/>
      <c r="D467" s="98"/>
      <c r="E467" s="98"/>
      <c r="F467" s="98"/>
      <c r="G467" s="98"/>
      <c r="H467" s="98"/>
      <c r="I467" s="98"/>
      <c r="J467" s="98"/>
    </row>
    <row r="468" spans="2:10" ht="13.2">
      <c r="B468" s="98"/>
      <c r="C468" s="98"/>
      <c r="D468" s="98"/>
      <c r="E468" s="98"/>
      <c r="F468" s="98"/>
      <c r="G468" s="98"/>
      <c r="H468" s="98"/>
      <c r="I468" s="98"/>
      <c r="J468" s="98"/>
    </row>
    <row r="469" spans="2:10" ht="13.2">
      <c r="B469" s="98"/>
      <c r="C469" s="98"/>
      <c r="D469" s="98"/>
      <c r="E469" s="98"/>
      <c r="F469" s="98"/>
      <c r="G469" s="98"/>
      <c r="H469" s="98"/>
      <c r="I469" s="98"/>
      <c r="J469" s="98"/>
    </row>
    <row r="470" spans="2:10" ht="13.2">
      <c r="B470" s="98"/>
      <c r="C470" s="98"/>
      <c r="D470" s="98"/>
      <c r="E470" s="98"/>
      <c r="F470" s="98"/>
      <c r="G470" s="98"/>
      <c r="H470" s="98"/>
      <c r="I470" s="98"/>
      <c r="J470" s="98"/>
    </row>
    <row r="471" spans="2:10" ht="13.2">
      <c r="B471" s="98"/>
      <c r="C471" s="98"/>
      <c r="D471" s="98"/>
      <c r="E471" s="98"/>
      <c r="F471" s="98"/>
      <c r="G471" s="98"/>
      <c r="H471" s="98"/>
      <c r="I471" s="98"/>
      <c r="J471" s="98"/>
    </row>
    <row r="472" spans="2:10" ht="13.2">
      <c r="B472" s="98"/>
      <c r="C472" s="98"/>
      <c r="D472" s="98"/>
      <c r="E472" s="98"/>
      <c r="F472" s="98"/>
      <c r="G472" s="98"/>
      <c r="H472" s="98"/>
      <c r="I472" s="98"/>
      <c r="J472" s="98"/>
    </row>
    <row r="473" spans="2:10" ht="13.2">
      <c r="B473" s="98"/>
      <c r="C473" s="98"/>
      <c r="D473" s="98"/>
      <c r="E473" s="98"/>
      <c r="F473" s="98"/>
      <c r="G473" s="98"/>
      <c r="H473" s="98"/>
      <c r="I473" s="98"/>
      <c r="J473" s="98"/>
    </row>
    <row r="474" spans="2:10" ht="13.2">
      <c r="B474" s="98"/>
      <c r="C474" s="98"/>
      <c r="D474" s="98"/>
      <c r="E474" s="98"/>
      <c r="F474" s="98"/>
      <c r="G474" s="98"/>
      <c r="H474" s="98"/>
      <c r="I474" s="98"/>
      <c r="J474" s="98"/>
    </row>
    <row r="475" spans="2:10" ht="13.2">
      <c r="B475" s="98"/>
      <c r="C475" s="98"/>
      <c r="D475" s="98"/>
      <c r="E475" s="98"/>
      <c r="F475" s="98"/>
      <c r="G475" s="98"/>
      <c r="H475" s="98"/>
      <c r="I475" s="98"/>
      <c r="J475" s="98"/>
    </row>
    <row r="476" spans="2:10" ht="13.2">
      <c r="B476" s="98"/>
      <c r="C476" s="98"/>
      <c r="D476" s="98"/>
      <c r="E476" s="98"/>
      <c r="F476" s="98"/>
      <c r="G476" s="98"/>
      <c r="H476" s="98"/>
      <c r="I476" s="98"/>
      <c r="J476" s="98"/>
    </row>
    <row r="477" spans="2:10" ht="13.2">
      <c r="B477" s="98"/>
      <c r="C477" s="98"/>
      <c r="D477" s="98"/>
      <c r="E477" s="98"/>
      <c r="F477" s="98"/>
      <c r="G477" s="98"/>
      <c r="H477" s="98"/>
      <c r="I477" s="98"/>
      <c r="J477" s="98"/>
    </row>
    <row r="478" spans="2:10" ht="13.2">
      <c r="B478" s="98"/>
      <c r="C478" s="98"/>
      <c r="D478" s="98"/>
      <c r="E478" s="98"/>
      <c r="F478" s="98"/>
      <c r="G478" s="98"/>
      <c r="H478" s="98"/>
      <c r="I478" s="98"/>
      <c r="J478" s="98"/>
    </row>
    <row r="479" spans="2:10" ht="13.2">
      <c r="B479" s="98"/>
      <c r="C479" s="98"/>
      <c r="D479" s="98"/>
      <c r="E479" s="98"/>
      <c r="F479" s="98"/>
      <c r="G479" s="98"/>
      <c r="H479" s="98"/>
      <c r="I479" s="98"/>
      <c r="J479" s="98"/>
    </row>
    <row r="480" spans="2:10" ht="13.2">
      <c r="B480" s="98"/>
      <c r="C480" s="98"/>
      <c r="D480" s="98"/>
      <c r="E480" s="98"/>
      <c r="F480" s="98"/>
      <c r="G480" s="98"/>
      <c r="H480" s="98"/>
      <c r="I480" s="98"/>
      <c r="J480" s="98"/>
    </row>
    <row r="481" spans="2:10" ht="13.2">
      <c r="B481" s="98"/>
      <c r="C481" s="98"/>
      <c r="D481" s="98"/>
      <c r="E481" s="98"/>
      <c r="F481" s="98"/>
      <c r="G481" s="98"/>
      <c r="H481" s="98"/>
      <c r="I481" s="98"/>
      <c r="J481" s="98"/>
    </row>
    <row r="482" spans="2:10" ht="13.2">
      <c r="B482" s="98"/>
      <c r="C482" s="98"/>
      <c r="D482" s="98"/>
      <c r="E482" s="98"/>
      <c r="F482" s="98"/>
      <c r="G482" s="98"/>
      <c r="H482" s="98"/>
      <c r="I482" s="98"/>
      <c r="J482" s="98"/>
    </row>
    <row r="483" spans="2:10" ht="13.2">
      <c r="B483" s="98"/>
      <c r="C483" s="98"/>
      <c r="D483" s="98"/>
      <c r="E483" s="98"/>
      <c r="F483" s="98"/>
      <c r="G483" s="98"/>
      <c r="H483" s="98"/>
      <c r="I483" s="98"/>
      <c r="J483" s="98"/>
    </row>
    <row r="484" spans="2:10" ht="13.2">
      <c r="B484" s="98"/>
      <c r="C484" s="98"/>
      <c r="D484" s="98"/>
      <c r="E484" s="98"/>
      <c r="F484" s="98"/>
      <c r="G484" s="98"/>
      <c r="H484" s="98"/>
      <c r="I484" s="98"/>
      <c r="J484" s="98"/>
    </row>
    <row r="485" spans="2:10" ht="13.2">
      <c r="B485" s="98"/>
      <c r="C485" s="98"/>
      <c r="D485" s="98"/>
      <c r="E485" s="98"/>
      <c r="F485" s="98"/>
      <c r="G485" s="98"/>
      <c r="H485" s="98"/>
      <c r="I485" s="98"/>
      <c r="J485" s="98"/>
    </row>
    <row r="486" spans="2:10" ht="13.2">
      <c r="B486" s="98"/>
      <c r="C486" s="98"/>
      <c r="D486" s="98"/>
      <c r="E486" s="98"/>
      <c r="F486" s="98"/>
      <c r="G486" s="98"/>
      <c r="H486" s="98"/>
      <c r="I486" s="98"/>
      <c r="J486" s="98"/>
    </row>
    <row r="487" spans="2:10" ht="13.2">
      <c r="B487" s="98"/>
      <c r="C487" s="98"/>
      <c r="D487" s="98"/>
      <c r="E487" s="98"/>
      <c r="F487" s="98"/>
      <c r="G487" s="98"/>
      <c r="H487" s="98"/>
      <c r="I487" s="98"/>
      <c r="J487" s="98"/>
    </row>
    <row r="488" spans="2:10" ht="13.2">
      <c r="B488" s="98"/>
      <c r="C488" s="98"/>
      <c r="D488" s="98"/>
      <c r="E488" s="98"/>
      <c r="F488" s="98"/>
      <c r="G488" s="98"/>
      <c r="H488" s="98"/>
      <c r="I488" s="98"/>
      <c r="J488" s="98"/>
    </row>
    <row r="489" spans="2:10" ht="13.2">
      <c r="B489" s="98"/>
      <c r="C489" s="98"/>
      <c r="D489" s="98"/>
      <c r="E489" s="98"/>
      <c r="F489" s="98"/>
      <c r="G489" s="98"/>
      <c r="H489" s="98"/>
      <c r="I489" s="98"/>
      <c r="J489" s="98"/>
    </row>
    <row r="490" spans="2:10" ht="13.2">
      <c r="B490" s="98"/>
      <c r="C490" s="98"/>
      <c r="D490" s="98"/>
      <c r="E490" s="98"/>
      <c r="F490" s="98"/>
      <c r="G490" s="98"/>
      <c r="H490" s="98"/>
      <c r="I490" s="98"/>
      <c r="J490" s="98"/>
    </row>
    <row r="491" spans="2:10" ht="13.2">
      <c r="B491" s="98"/>
      <c r="C491" s="98"/>
      <c r="D491" s="98"/>
      <c r="E491" s="98"/>
      <c r="F491" s="98"/>
      <c r="G491" s="98"/>
      <c r="H491" s="98"/>
      <c r="I491" s="98"/>
      <c r="J491" s="98"/>
    </row>
    <row r="492" spans="2:10" ht="13.2">
      <c r="B492" s="98"/>
      <c r="C492" s="98"/>
      <c r="D492" s="98"/>
      <c r="E492" s="98"/>
      <c r="F492" s="98"/>
      <c r="G492" s="98"/>
      <c r="H492" s="98"/>
      <c r="I492" s="98"/>
      <c r="J492" s="98"/>
    </row>
    <row r="493" spans="2:10" ht="13.2">
      <c r="B493" s="98"/>
      <c r="C493" s="98"/>
      <c r="D493" s="98"/>
      <c r="E493" s="98"/>
      <c r="F493" s="98"/>
      <c r="G493" s="98"/>
      <c r="H493" s="98"/>
      <c r="I493" s="98"/>
      <c r="J493" s="98"/>
    </row>
    <row r="494" spans="2:10" ht="13.2">
      <c r="B494" s="98"/>
      <c r="C494" s="98"/>
      <c r="D494" s="98"/>
      <c r="E494" s="98"/>
      <c r="F494" s="98"/>
      <c r="G494" s="98"/>
      <c r="H494" s="98"/>
      <c r="I494" s="98"/>
      <c r="J494" s="98"/>
    </row>
    <row r="495" spans="2:10" ht="13.2">
      <c r="B495" s="98"/>
      <c r="C495" s="98"/>
      <c r="D495" s="98"/>
      <c r="E495" s="98"/>
      <c r="F495" s="98"/>
      <c r="G495" s="98"/>
      <c r="H495" s="98"/>
      <c r="I495" s="98"/>
      <c r="J495" s="98"/>
    </row>
    <row r="496" spans="2:10" ht="13.2">
      <c r="B496" s="98"/>
      <c r="C496" s="98"/>
      <c r="D496" s="98"/>
      <c r="E496" s="98"/>
      <c r="F496" s="98"/>
      <c r="G496" s="98"/>
      <c r="H496" s="98"/>
      <c r="I496" s="98"/>
      <c r="J496" s="98"/>
    </row>
    <row r="497" spans="2:10" ht="13.2">
      <c r="B497" s="98"/>
      <c r="C497" s="98"/>
      <c r="D497" s="98"/>
      <c r="E497" s="98"/>
      <c r="F497" s="98"/>
      <c r="G497" s="98"/>
      <c r="H497" s="98"/>
      <c r="I497" s="98"/>
      <c r="J497" s="98"/>
    </row>
    <row r="498" spans="2:10" ht="13.2">
      <c r="B498" s="98"/>
      <c r="C498" s="98"/>
      <c r="D498" s="98"/>
      <c r="E498" s="98"/>
      <c r="F498" s="98"/>
      <c r="G498" s="98"/>
      <c r="H498" s="98"/>
      <c r="I498" s="98"/>
      <c r="J498" s="98"/>
    </row>
    <row r="499" spans="2:10" ht="13.2">
      <c r="B499" s="98"/>
      <c r="C499" s="98"/>
      <c r="D499" s="98"/>
      <c r="E499" s="98"/>
      <c r="F499" s="98"/>
      <c r="G499" s="98"/>
      <c r="H499" s="98"/>
      <c r="I499" s="98"/>
      <c r="J499" s="98"/>
    </row>
    <row r="500" spans="2:10" ht="13.2">
      <c r="B500" s="98"/>
      <c r="C500" s="98"/>
      <c r="D500" s="98"/>
      <c r="E500" s="98"/>
      <c r="F500" s="98"/>
      <c r="G500" s="98"/>
      <c r="H500" s="98"/>
      <c r="I500" s="98"/>
      <c r="J500" s="98"/>
    </row>
    <row r="501" spans="2:10" ht="13.2">
      <c r="B501" s="98"/>
      <c r="C501" s="98"/>
      <c r="D501" s="98"/>
      <c r="E501" s="98"/>
      <c r="F501" s="98"/>
      <c r="G501" s="98"/>
      <c r="H501" s="98"/>
      <c r="I501" s="98"/>
      <c r="J501" s="98"/>
    </row>
    <row r="502" spans="2:10" ht="13.2">
      <c r="B502" s="98"/>
      <c r="C502" s="98"/>
      <c r="D502" s="98"/>
      <c r="E502" s="98"/>
      <c r="F502" s="98"/>
      <c r="G502" s="98"/>
      <c r="H502" s="98"/>
      <c r="I502" s="98"/>
      <c r="J502" s="98"/>
    </row>
    <row r="503" spans="2:10" ht="13.2">
      <c r="B503" s="98"/>
      <c r="C503" s="98"/>
      <c r="D503" s="98"/>
      <c r="E503" s="98"/>
      <c r="F503" s="98"/>
      <c r="G503" s="98"/>
      <c r="H503" s="98"/>
      <c r="I503" s="98"/>
      <c r="J503" s="98"/>
    </row>
    <row r="504" spans="2:10" ht="13.2">
      <c r="B504" s="98"/>
      <c r="C504" s="98"/>
      <c r="D504" s="98"/>
      <c r="E504" s="98"/>
      <c r="F504" s="98"/>
      <c r="G504" s="98"/>
      <c r="H504" s="98"/>
      <c r="I504" s="98"/>
      <c r="J504" s="98"/>
    </row>
    <row r="505" spans="2:10" ht="13.2">
      <c r="B505" s="98"/>
      <c r="C505" s="98"/>
      <c r="D505" s="98"/>
      <c r="E505" s="98"/>
      <c r="F505" s="98"/>
      <c r="G505" s="98"/>
      <c r="H505" s="98"/>
      <c r="I505" s="98"/>
      <c r="J505" s="98"/>
    </row>
    <row r="506" spans="2:10" ht="13.2">
      <c r="B506" s="98"/>
      <c r="C506" s="98"/>
      <c r="D506" s="98"/>
      <c r="E506" s="98"/>
      <c r="F506" s="98"/>
      <c r="G506" s="98"/>
      <c r="H506" s="98"/>
      <c r="I506" s="98"/>
      <c r="J506" s="98"/>
    </row>
    <row r="507" spans="2:10" ht="13.2">
      <c r="B507" s="98"/>
      <c r="C507" s="98"/>
      <c r="D507" s="98"/>
      <c r="E507" s="98"/>
      <c r="F507" s="98"/>
      <c r="G507" s="98"/>
      <c r="H507" s="98"/>
      <c r="I507" s="98"/>
      <c r="J507" s="98"/>
    </row>
    <row r="508" spans="2:10" ht="13.2">
      <c r="B508" s="98"/>
      <c r="C508" s="98"/>
      <c r="D508" s="98"/>
      <c r="E508" s="98"/>
      <c r="F508" s="98"/>
      <c r="G508" s="98"/>
      <c r="H508" s="98"/>
      <c r="I508" s="98"/>
      <c r="J508" s="98"/>
    </row>
    <row r="509" spans="2:10" ht="13.2">
      <c r="B509" s="98"/>
      <c r="C509" s="98"/>
      <c r="D509" s="98"/>
      <c r="E509" s="98"/>
      <c r="F509" s="98"/>
      <c r="G509" s="98"/>
      <c r="H509" s="98"/>
      <c r="I509" s="98"/>
      <c r="J509" s="98"/>
    </row>
    <row r="510" spans="2:10" ht="13.2">
      <c r="B510" s="98"/>
      <c r="C510" s="98"/>
      <c r="D510" s="98"/>
      <c r="E510" s="98"/>
      <c r="F510" s="98"/>
      <c r="G510" s="98"/>
      <c r="H510" s="98"/>
      <c r="I510" s="98"/>
      <c r="J510" s="98"/>
    </row>
    <row r="511" spans="2:10" ht="13.2">
      <c r="B511" s="98"/>
      <c r="C511" s="98"/>
      <c r="D511" s="98"/>
      <c r="E511" s="98"/>
      <c r="F511" s="98"/>
      <c r="G511" s="98"/>
      <c r="H511" s="98"/>
      <c r="I511" s="98"/>
      <c r="J511" s="98"/>
    </row>
    <row r="512" spans="2:10" ht="13.2">
      <c r="B512" s="98"/>
      <c r="C512" s="98"/>
      <c r="D512" s="98"/>
      <c r="E512" s="98"/>
      <c r="F512" s="98"/>
      <c r="G512" s="98"/>
      <c r="H512" s="98"/>
      <c r="I512" s="98"/>
      <c r="J512" s="98"/>
    </row>
    <row r="513" spans="2:10" ht="13.2">
      <c r="B513" s="98"/>
      <c r="C513" s="98"/>
      <c r="D513" s="98"/>
      <c r="E513" s="98"/>
      <c r="F513" s="98"/>
      <c r="G513" s="98"/>
      <c r="H513" s="98"/>
      <c r="I513" s="98"/>
      <c r="J513" s="98"/>
    </row>
    <row r="514" spans="2:10" ht="13.2">
      <c r="B514" s="98"/>
      <c r="C514" s="98"/>
      <c r="D514" s="98"/>
      <c r="E514" s="98"/>
      <c r="F514" s="98"/>
      <c r="G514" s="98"/>
      <c r="H514" s="98"/>
      <c r="I514" s="98"/>
      <c r="J514" s="98"/>
    </row>
    <row r="515" spans="2:10" ht="13.2">
      <c r="B515" s="98"/>
      <c r="C515" s="98"/>
      <c r="D515" s="98"/>
      <c r="E515" s="98"/>
      <c r="F515" s="98"/>
      <c r="G515" s="98"/>
      <c r="H515" s="98"/>
      <c r="I515" s="98"/>
      <c r="J515" s="98"/>
    </row>
    <row r="516" spans="2:10" ht="13.2">
      <c r="B516" s="98"/>
      <c r="C516" s="98"/>
      <c r="D516" s="98"/>
      <c r="E516" s="98"/>
      <c r="F516" s="98"/>
      <c r="G516" s="98"/>
      <c r="H516" s="98"/>
      <c r="I516" s="98"/>
      <c r="J516" s="98"/>
    </row>
    <row r="517" spans="2:10" ht="13.2">
      <c r="B517" s="98"/>
      <c r="C517" s="98"/>
      <c r="D517" s="98"/>
      <c r="E517" s="98"/>
      <c r="F517" s="98"/>
      <c r="G517" s="98"/>
      <c r="H517" s="98"/>
      <c r="I517" s="98"/>
      <c r="J517" s="98"/>
    </row>
    <row r="518" spans="2:10" ht="13.2">
      <c r="B518" s="98"/>
      <c r="C518" s="98"/>
      <c r="D518" s="98"/>
      <c r="E518" s="98"/>
      <c r="F518" s="98"/>
      <c r="G518" s="98"/>
      <c r="H518" s="98"/>
      <c r="I518" s="98"/>
      <c r="J518" s="98"/>
    </row>
    <row r="519" spans="2:10" ht="13.2">
      <c r="B519" s="98"/>
      <c r="C519" s="98"/>
      <c r="D519" s="98"/>
      <c r="E519" s="98"/>
      <c r="F519" s="98"/>
      <c r="G519" s="98"/>
      <c r="H519" s="98"/>
      <c r="I519" s="98"/>
      <c r="J519" s="98"/>
    </row>
    <row r="520" spans="2:10" ht="13.2">
      <c r="B520" s="98"/>
      <c r="C520" s="98"/>
      <c r="D520" s="98"/>
      <c r="E520" s="98"/>
      <c r="F520" s="98"/>
      <c r="G520" s="98"/>
      <c r="H520" s="98"/>
      <c r="I520" s="98"/>
      <c r="J520" s="98"/>
    </row>
    <row r="521" spans="2:10" ht="13.2">
      <c r="B521" s="98"/>
      <c r="C521" s="98"/>
      <c r="D521" s="98"/>
      <c r="E521" s="98"/>
      <c r="F521" s="98"/>
      <c r="G521" s="98"/>
      <c r="H521" s="98"/>
      <c r="I521" s="98"/>
      <c r="J521" s="98"/>
    </row>
    <row r="522" spans="2:10" ht="13.2">
      <c r="B522" s="98"/>
      <c r="C522" s="98"/>
      <c r="D522" s="98"/>
      <c r="E522" s="98"/>
      <c r="F522" s="98"/>
      <c r="G522" s="98"/>
      <c r="H522" s="98"/>
      <c r="I522" s="98"/>
      <c r="J522" s="98"/>
    </row>
    <row r="523" spans="2:10" ht="13.2">
      <c r="B523" s="98"/>
      <c r="C523" s="98"/>
      <c r="D523" s="98"/>
      <c r="E523" s="98"/>
      <c r="F523" s="98"/>
      <c r="G523" s="98"/>
      <c r="H523" s="98"/>
      <c r="I523" s="98"/>
      <c r="J523" s="98"/>
    </row>
    <row r="524" spans="2:10" ht="13.2">
      <c r="B524" s="98"/>
      <c r="C524" s="98"/>
      <c r="D524" s="98"/>
      <c r="E524" s="98"/>
      <c r="F524" s="98"/>
      <c r="G524" s="98"/>
      <c r="H524" s="98"/>
      <c r="I524" s="98"/>
      <c r="J524" s="98"/>
    </row>
    <row r="525" spans="2:10" ht="13.2">
      <c r="B525" s="98"/>
      <c r="C525" s="98"/>
      <c r="D525" s="98"/>
      <c r="E525" s="98"/>
      <c r="F525" s="98"/>
      <c r="G525" s="98"/>
      <c r="H525" s="98"/>
      <c r="I525" s="98"/>
      <c r="J525" s="98"/>
    </row>
    <row r="526" spans="2:10" ht="13.2">
      <c r="B526" s="98"/>
      <c r="C526" s="98"/>
      <c r="D526" s="98"/>
      <c r="E526" s="98"/>
      <c r="F526" s="98"/>
      <c r="G526" s="98"/>
      <c r="H526" s="98"/>
      <c r="I526" s="98"/>
      <c r="J526" s="98"/>
    </row>
    <row r="527" spans="2:10" ht="13.2">
      <c r="B527" s="98"/>
      <c r="C527" s="98"/>
      <c r="D527" s="98"/>
      <c r="E527" s="98"/>
      <c r="F527" s="98"/>
      <c r="G527" s="98"/>
      <c r="H527" s="98"/>
      <c r="I527" s="98"/>
      <c r="J527" s="98"/>
    </row>
    <row r="528" spans="2:10" ht="13.2">
      <c r="B528" s="98"/>
      <c r="C528" s="98"/>
      <c r="D528" s="98"/>
      <c r="E528" s="98"/>
      <c r="F528" s="98"/>
      <c r="G528" s="98"/>
      <c r="H528" s="98"/>
      <c r="I528" s="98"/>
      <c r="J528" s="98"/>
    </row>
    <row r="529" spans="2:10" ht="13.2">
      <c r="B529" s="98"/>
      <c r="C529" s="98"/>
      <c r="D529" s="98"/>
      <c r="E529" s="98"/>
      <c r="F529" s="98"/>
      <c r="G529" s="98"/>
      <c r="H529" s="98"/>
      <c r="I529" s="98"/>
      <c r="J529" s="98"/>
    </row>
    <row r="530" spans="2:10" ht="13.2">
      <c r="B530" s="98"/>
      <c r="C530" s="98"/>
      <c r="D530" s="98"/>
      <c r="E530" s="98"/>
      <c r="F530" s="98"/>
      <c r="G530" s="98"/>
      <c r="H530" s="98"/>
      <c r="I530" s="98"/>
      <c r="J530" s="98"/>
    </row>
    <row r="531" spans="2:10" ht="13.2">
      <c r="B531" s="98"/>
      <c r="C531" s="98"/>
      <c r="D531" s="98"/>
      <c r="E531" s="98"/>
      <c r="F531" s="98"/>
      <c r="G531" s="98"/>
      <c r="H531" s="98"/>
      <c r="I531" s="98"/>
      <c r="J531" s="98"/>
    </row>
    <row r="532" spans="2:10" ht="13.2">
      <c r="B532" s="98"/>
      <c r="C532" s="98"/>
      <c r="D532" s="98"/>
      <c r="E532" s="98"/>
      <c r="F532" s="98"/>
      <c r="G532" s="98"/>
      <c r="H532" s="98"/>
      <c r="I532" s="98"/>
      <c r="J532" s="98"/>
    </row>
    <row r="533" spans="2:10" ht="13.2">
      <c r="B533" s="98"/>
      <c r="C533" s="98"/>
      <c r="D533" s="98"/>
      <c r="E533" s="98"/>
      <c r="F533" s="98"/>
      <c r="G533" s="98"/>
      <c r="H533" s="98"/>
      <c r="I533" s="98"/>
      <c r="J533" s="98"/>
    </row>
    <row r="534" spans="2:10" ht="13.2">
      <c r="B534" s="98"/>
      <c r="C534" s="98"/>
      <c r="D534" s="98"/>
      <c r="E534" s="98"/>
      <c r="F534" s="98"/>
      <c r="G534" s="98"/>
      <c r="H534" s="98"/>
      <c r="I534" s="98"/>
      <c r="J534" s="98"/>
    </row>
    <row r="535" spans="2:10" ht="13.2">
      <c r="B535" s="98"/>
      <c r="C535" s="98"/>
      <c r="D535" s="98"/>
      <c r="E535" s="98"/>
      <c r="F535" s="98"/>
      <c r="G535" s="98"/>
      <c r="H535" s="98"/>
      <c r="I535" s="98"/>
      <c r="J535" s="98"/>
    </row>
    <row r="536" spans="2:10" ht="13.2">
      <c r="B536" s="98"/>
      <c r="C536" s="98"/>
      <c r="D536" s="98"/>
      <c r="E536" s="98"/>
      <c r="F536" s="98"/>
      <c r="G536" s="98"/>
      <c r="H536" s="98"/>
      <c r="I536" s="98"/>
      <c r="J536" s="98"/>
    </row>
    <row r="537" spans="2:10" ht="13.2">
      <c r="B537" s="98"/>
      <c r="C537" s="98"/>
      <c r="D537" s="98"/>
      <c r="E537" s="98"/>
      <c r="F537" s="98"/>
      <c r="G537" s="98"/>
      <c r="H537" s="98"/>
      <c r="I537" s="98"/>
      <c r="J537" s="98"/>
    </row>
    <row r="538" spans="2:10" ht="13.2">
      <c r="B538" s="98"/>
      <c r="C538" s="98"/>
      <c r="D538" s="98"/>
      <c r="E538" s="98"/>
      <c r="F538" s="98"/>
      <c r="G538" s="98"/>
      <c r="H538" s="98"/>
      <c r="I538" s="98"/>
      <c r="J538" s="98"/>
    </row>
    <row r="539" spans="2:10" ht="13.2">
      <c r="B539" s="98"/>
      <c r="C539" s="98"/>
      <c r="D539" s="98"/>
      <c r="E539" s="98"/>
      <c r="F539" s="98"/>
      <c r="G539" s="98"/>
      <c r="H539" s="98"/>
      <c r="I539" s="98"/>
      <c r="J539" s="98"/>
    </row>
    <row r="540" spans="2:10" ht="13.2">
      <c r="B540" s="98"/>
      <c r="C540" s="98"/>
      <c r="D540" s="98"/>
      <c r="E540" s="98"/>
      <c r="F540" s="98"/>
      <c r="G540" s="98"/>
      <c r="H540" s="98"/>
      <c r="I540" s="98"/>
      <c r="J540" s="98"/>
    </row>
    <row r="541" spans="2:10" ht="13.2">
      <c r="B541" s="98"/>
      <c r="C541" s="98"/>
      <c r="D541" s="98"/>
      <c r="E541" s="98"/>
      <c r="F541" s="98"/>
      <c r="G541" s="98"/>
      <c r="H541" s="98"/>
      <c r="I541" s="98"/>
      <c r="J541" s="98"/>
    </row>
    <row r="542" spans="2:10" ht="13.2">
      <c r="B542" s="98"/>
      <c r="C542" s="98"/>
      <c r="D542" s="98"/>
      <c r="E542" s="98"/>
      <c r="F542" s="98"/>
      <c r="G542" s="98"/>
      <c r="H542" s="98"/>
      <c r="I542" s="98"/>
      <c r="J542" s="98"/>
    </row>
    <row r="543" spans="2:10" ht="13.2">
      <c r="B543" s="98"/>
      <c r="C543" s="98"/>
      <c r="D543" s="98"/>
      <c r="E543" s="98"/>
      <c r="F543" s="98"/>
      <c r="G543" s="98"/>
      <c r="H543" s="98"/>
      <c r="I543" s="98"/>
      <c r="J543" s="98"/>
    </row>
    <row r="544" spans="2:10" ht="13.2">
      <c r="B544" s="98"/>
      <c r="C544" s="98"/>
      <c r="D544" s="98"/>
      <c r="E544" s="98"/>
      <c r="F544" s="98"/>
      <c r="G544" s="98"/>
      <c r="H544" s="98"/>
      <c r="I544" s="98"/>
      <c r="J544" s="98"/>
    </row>
    <row r="545" spans="2:10" ht="13.2">
      <c r="B545" s="98"/>
      <c r="C545" s="98"/>
      <c r="D545" s="98"/>
      <c r="E545" s="98"/>
      <c r="F545" s="98"/>
      <c r="G545" s="98"/>
      <c r="H545" s="98"/>
      <c r="I545" s="98"/>
      <c r="J545" s="98"/>
    </row>
    <row r="546" spans="2:10" ht="13.2">
      <c r="B546" s="98"/>
      <c r="C546" s="98"/>
      <c r="D546" s="98"/>
      <c r="E546" s="98"/>
      <c r="F546" s="98"/>
      <c r="G546" s="98"/>
      <c r="H546" s="98"/>
      <c r="I546" s="98"/>
      <c r="J546" s="98"/>
    </row>
    <row r="547" spans="2:10" ht="13.2">
      <c r="B547" s="98"/>
      <c r="C547" s="98"/>
      <c r="D547" s="98"/>
      <c r="E547" s="98"/>
      <c r="F547" s="98"/>
      <c r="G547" s="98"/>
      <c r="H547" s="98"/>
      <c r="I547" s="98"/>
      <c r="J547" s="98"/>
    </row>
    <row r="548" spans="2:10" ht="13.2">
      <c r="B548" s="98"/>
      <c r="C548" s="98"/>
      <c r="D548" s="98"/>
      <c r="E548" s="98"/>
      <c r="F548" s="98"/>
      <c r="G548" s="98"/>
      <c r="H548" s="98"/>
      <c r="I548" s="98"/>
      <c r="J548" s="98"/>
    </row>
    <row r="549" spans="2:10" ht="13.2">
      <c r="B549" s="98"/>
      <c r="C549" s="98"/>
      <c r="D549" s="98"/>
      <c r="E549" s="98"/>
      <c r="F549" s="98"/>
      <c r="G549" s="98"/>
      <c r="H549" s="98"/>
      <c r="I549" s="98"/>
      <c r="J549" s="98"/>
    </row>
    <row r="550" spans="2:10" ht="13.2">
      <c r="B550" s="98"/>
      <c r="C550" s="98"/>
      <c r="D550" s="98"/>
      <c r="E550" s="98"/>
      <c r="F550" s="98"/>
      <c r="G550" s="98"/>
      <c r="H550" s="98"/>
      <c r="I550" s="98"/>
      <c r="J550" s="98"/>
    </row>
    <row r="551" spans="2:10" ht="13.2">
      <c r="B551" s="98"/>
      <c r="C551" s="98"/>
      <c r="D551" s="98"/>
      <c r="E551" s="98"/>
      <c r="F551" s="98"/>
      <c r="G551" s="98"/>
      <c r="H551" s="98"/>
      <c r="I551" s="98"/>
      <c r="J551" s="98"/>
    </row>
    <row r="552" spans="2:10" ht="13.2">
      <c r="B552" s="98"/>
      <c r="C552" s="98"/>
      <c r="D552" s="98"/>
      <c r="E552" s="98"/>
      <c r="F552" s="98"/>
      <c r="G552" s="98"/>
      <c r="H552" s="98"/>
      <c r="I552" s="98"/>
      <c r="J552" s="98"/>
    </row>
    <row r="553" spans="2:10" ht="13.2">
      <c r="B553" s="98"/>
      <c r="C553" s="98"/>
      <c r="D553" s="98"/>
      <c r="E553" s="98"/>
      <c r="F553" s="98"/>
      <c r="G553" s="98"/>
      <c r="H553" s="98"/>
      <c r="I553" s="98"/>
      <c r="J553" s="98"/>
    </row>
    <row r="554" spans="2:10" ht="13.2">
      <c r="B554" s="98"/>
      <c r="C554" s="98"/>
      <c r="D554" s="98"/>
      <c r="E554" s="98"/>
      <c r="F554" s="98"/>
      <c r="G554" s="98"/>
      <c r="H554" s="98"/>
      <c r="I554" s="98"/>
      <c r="J554" s="98"/>
    </row>
    <row r="555" spans="2:10" ht="13.2">
      <c r="B555" s="98"/>
      <c r="C555" s="98"/>
      <c r="D555" s="98"/>
      <c r="E555" s="98"/>
      <c r="F555" s="98"/>
      <c r="G555" s="98"/>
      <c r="H555" s="98"/>
      <c r="I555" s="98"/>
      <c r="J555" s="98"/>
    </row>
    <row r="556" spans="2:10" ht="13.2">
      <c r="B556" s="98"/>
      <c r="C556" s="98"/>
      <c r="D556" s="98"/>
      <c r="E556" s="98"/>
      <c r="F556" s="98"/>
      <c r="G556" s="98"/>
      <c r="H556" s="98"/>
      <c r="I556" s="98"/>
      <c r="J556" s="98"/>
    </row>
    <row r="557" spans="2:10" ht="13.2">
      <c r="B557" s="98"/>
      <c r="C557" s="98"/>
      <c r="D557" s="98"/>
      <c r="E557" s="98"/>
      <c r="F557" s="98"/>
      <c r="G557" s="98"/>
      <c r="H557" s="98"/>
      <c r="I557" s="98"/>
      <c r="J557" s="98"/>
    </row>
    <row r="558" spans="2:10" ht="13.2">
      <c r="B558" s="98"/>
      <c r="C558" s="98"/>
      <c r="D558" s="98"/>
      <c r="E558" s="98"/>
      <c r="F558" s="98"/>
      <c r="G558" s="98"/>
      <c r="H558" s="98"/>
      <c r="I558" s="98"/>
      <c r="J558" s="98"/>
    </row>
    <row r="559" spans="2:10" ht="13.2">
      <c r="B559" s="98"/>
      <c r="C559" s="98"/>
      <c r="D559" s="98"/>
      <c r="E559" s="98"/>
      <c r="F559" s="98"/>
      <c r="G559" s="98"/>
      <c r="H559" s="98"/>
      <c r="I559" s="98"/>
      <c r="J559" s="98"/>
    </row>
    <row r="560" spans="2:10" ht="13.2">
      <c r="B560" s="98"/>
      <c r="C560" s="98"/>
      <c r="D560" s="98"/>
      <c r="E560" s="98"/>
      <c r="F560" s="98"/>
      <c r="G560" s="98"/>
      <c r="H560" s="98"/>
      <c r="I560" s="98"/>
      <c r="J560" s="98"/>
    </row>
    <row r="561" spans="2:10" ht="13.2">
      <c r="B561" s="98"/>
      <c r="C561" s="98"/>
      <c r="D561" s="98"/>
      <c r="E561" s="98"/>
      <c r="F561" s="98"/>
      <c r="G561" s="98"/>
      <c r="H561" s="98"/>
      <c r="I561" s="98"/>
      <c r="J561" s="98"/>
    </row>
    <row r="562" spans="2:10" ht="13.2">
      <c r="B562" s="98"/>
      <c r="C562" s="98"/>
      <c r="D562" s="98"/>
      <c r="E562" s="98"/>
      <c r="F562" s="98"/>
      <c r="G562" s="98"/>
      <c r="H562" s="98"/>
      <c r="I562" s="98"/>
      <c r="J562" s="98"/>
    </row>
    <row r="563" spans="2:10" ht="13.2">
      <c r="B563" s="98"/>
      <c r="C563" s="98"/>
      <c r="D563" s="98"/>
      <c r="E563" s="98"/>
      <c r="F563" s="98"/>
      <c r="G563" s="98"/>
      <c r="H563" s="98"/>
      <c r="I563" s="98"/>
      <c r="J563" s="98"/>
    </row>
    <row r="564" spans="2:10" ht="13.2">
      <c r="B564" s="98"/>
      <c r="C564" s="98"/>
      <c r="D564" s="98"/>
      <c r="E564" s="98"/>
      <c r="F564" s="98"/>
      <c r="G564" s="98"/>
      <c r="H564" s="98"/>
      <c r="I564" s="98"/>
      <c r="J564" s="98"/>
    </row>
    <row r="565" spans="2:10" ht="13.2">
      <c r="B565" s="98"/>
      <c r="C565" s="98"/>
      <c r="D565" s="98"/>
      <c r="E565" s="98"/>
      <c r="F565" s="98"/>
      <c r="G565" s="98"/>
      <c r="H565" s="98"/>
      <c r="I565" s="98"/>
      <c r="J565" s="98"/>
    </row>
    <row r="566" spans="2:10" ht="13.2">
      <c r="B566" s="98"/>
      <c r="C566" s="98"/>
      <c r="D566" s="98"/>
      <c r="E566" s="98"/>
      <c r="F566" s="98"/>
      <c r="G566" s="98"/>
      <c r="H566" s="98"/>
      <c r="I566" s="98"/>
      <c r="J566" s="98"/>
    </row>
    <row r="567" spans="2:10" ht="13.2">
      <c r="B567" s="98"/>
      <c r="C567" s="98"/>
      <c r="D567" s="98"/>
      <c r="E567" s="98"/>
      <c r="F567" s="98"/>
      <c r="G567" s="98"/>
      <c r="H567" s="98"/>
      <c r="I567" s="98"/>
      <c r="J567" s="98"/>
    </row>
    <row r="568" spans="2:10" ht="13.2">
      <c r="B568" s="98"/>
      <c r="C568" s="98"/>
      <c r="D568" s="98"/>
      <c r="E568" s="98"/>
      <c r="F568" s="98"/>
      <c r="G568" s="98"/>
      <c r="H568" s="98"/>
      <c r="I568" s="98"/>
      <c r="J568" s="98"/>
    </row>
    <row r="569" spans="2:10" ht="13.2">
      <c r="B569" s="98"/>
      <c r="C569" s="98"/>
      <c r="D569" s="98"/>
      <c r="E569" s="98"/>
      <c r="F569" s="98"/>
      <c r="G569" s="98"/>
      <c r="H569" s="98"/>
      <c r="I569" s="98"/>
      <c r="J569" s="98"/>
    </row>
    <row r="570" spans="2:10" ht="13.2">
      <c r="B570" s="98"/>
      <c r="C570" s="98"/>
      <c r="D570" s="98"/>
      <c r="E570" s="98"/>
      <c r="F570" s="98"/>
      <c r="G570" s="98"/>
      <c r="H570" s="98"/>
      <c r="I570" s="98"/>
      <c r="J570" s="98"/>
    </row>
    <row r="571" spans="2:10" ht="13.2">
      <c r="B571" s="98"/>
      <c r="C571" s="98"/>
      <c r="D571" s="98"/>
      <c r="E571" s="98"/>
      <c r="F571" s="98"/>
      <c r="G571" s="98"/>
      <c r="H571" s="98"/>
      <c r="I571" s="98"/>
      <c r="J571" s="98"/>
    </row>
    <row r="572" spans="2:10" ht="13.2">
      <c r="B572" s="98"/>
      <c r="C572" s="98"/>
      <c r="D572" s="98"/>
      <c r="E572" s="98"/>
      <c r="F572" s="98"/>
      <c r="G572" s="98"/>
      <c r="H572" s="98"/>
      <c r="I572" s="98"/>
      <c r="J572" s="98"/>
    </row>
    <row r="573" spans="2:10" ht="13.2">
      <c r="B573" s="98"/>
      <c r="C573" s="98"/>
      <c r="D573" s="98"/>
      <c r="E573" s="98"/>
      <c r="F573" s="98"/>
      <c r="G573" s="98"/>
      <c r="H573" s="98"/>
      <c r="I573" s="98"/>
      <c r="J573" s="98"/>
    </row>
    <row r="574" spans="2:10" ht="13.2">
      <c r="B574" s="98"/>
      <c r="C574" s="98"/>
      <c r="D574" s="98"/>
      <c r="E574" s="98"/>
      <c r="F574" s="98"/>
      <c r="G574" s="98"/>
      <c r="H574" s="98"/>
      <c r="I574" s="98"/>
      <c r="J574" s="98"/>
    </row>
    <row r="575" spans="2:10" ht="13.2">
      <c r="B575" s="98"/>
      <c r="C575" s="98"/>
      <c r="D575" s="98"/>
      <c r="E575" s="98"/>
      <c r="F575" s="98"/>
      <c r="G575" s="98"/>
      <c r="H575" s="98"/>
      <c r="I575" s="98"/>
      <c r="J575" s="98"/>
    </row>
    <row r="576" spans="2:10" ht="13.2">
      <c r="B576" s="98"/>
      <c r="C576" s="98"/>
      <c r="D576" s="98"/>
      <c r="E576" s="98"/>
      <c r="F576" s="98"/>
      <c r="G576" s="98"/>
      <c r="H576" s="98"/>
      <c r="I576" s="98"/>
      <c r="J576" s="98"/>
    </row>
    <row r="577" spans="2:10" ht="13.2">
      <c r="B577" s="98"/>
      <c r="C577" s="98"/>
      <c r="D577" s="98"/>
      <c r="E577" s="98"/>
      <c r="F577" s="98"/>
      <c r="G577" s="98"/>
      <c r="H577" s="98"/>
      <c r="I577" s="98"/>
      <c r="J577" s="98"/>
    </row>
    <row r="578" spans="2:10" ht="13.2">
      <c r="B578" s="98"/>
      <c r="C578" s="98"/>
      <c r="D578" s="98"/>
      <c r="E578" s="98"/>
      <c r="F578" s="98"/>
      <c r="G578" s="98"/>
      <c r="H578" s="98"/>
      <c r="I578" s="98"/>
      <c r="J578" s="98"/>
    </row>
    <row r="579" spans="2:10" ht="13.2">
      <c r="B579" s="98"/>
      <c r="C579" s="98"/>
      <c r="D579" s="98"/>
      <c r="E579" s="98"/>
      <c r="F579" s="98"/>
      <c r="G579" s="98"/>
      <c r="H579" s="98"/>
      <c r="I579" s="98"/>
      <c r="J579" s="98"/>
    </row>
    <row r="580" spans="2:10" ht="13.2">
      <c r="B580" s="98"/>
      <c r="C580" s="98"/>
      <c r="D580" s="98"/>
      <c r="E580" s="98"/>
      <c r="F580" s="98"/>
      <c r="G580" s="98"/>
      <c r="H580" s="98"/>
      <c r="I580" s="98"/>
      <c r="J580" s="98"/>
    </row>
    <row r="581" spans="2:10" ht="13.2">
      <c r="B581" s="98"/>
      <c r="C581" s="98"/>
      <c r="D581" s="98"/>
      <c r="E581" s="98"/>
      <c r="F581" s="98"/>
      <c r="G581" s="98"/>
      <c r="H581" s="98"/>
      <c r="I581" s="98"/>
      <c r="J581" s="98"/>
    </row>
    <row r="582" spans="2:10" ht="13.2">
      <c r="B582" s="98"/>
      <c r="C582" s="98"/>
      <c r="D582" s="98"/>
      <c r="E582" s="98"/>
      <c r="F582" s="98"/>
      <c r="G582" s="98"/>
      <c r="H582" s="98"/>
      <c r="I582" s="98"/>
      <c r="J582" s="98"/>
    </row>
    <row r="583" spans="2:10" ht="13.2">
      <c r="B583" s="98"/>
      <c r="C583" s="98"/>
      <c r="D583" s="98"/>
      <c r="E583" s="98"/>
      <c r="F583" s="98"/>
      <c r="G583" s="98"/>
      <c r="H583" s="98"/>
      <c r="I583" s="98"/>
      <c r="J583" s="98"/>
    </row>
    <row r="584" spans="2:10" ht="13.2">
      <c r="B584" s="98"/>
      <c r="C584" s="98"/>
      <c r="D584" s="98"/>
      <c r="E584" s="98"/>
      <c r="F584" s="98"/>
      <c r="G584" s="98"/>
      <c r="H584" s="98"/>
      <c r="I584" s="98"/>
      <c r="J584" s="98"/>
    </row>
    <row r="585" spans="2:10" ht="13.2">
      <c r="B585" s="98"/>
      <c r="C585" s="98"/>
      <c r="D585" s="98"/>
      <c r="E585" s="98"/>
      <c r="F585" s="98"/>
      <c r="G585" s="98"/>
      <c r="H585" s="98"/>
      <c r="I585" s="98"/>
      <c r="J585" s="98"/>
    </row>
    <row r="586" spans="2:10" ht="13.2">
      <c r="B586" s="98"/>
      <c r="C586" s="98"/>
      <c r="D586" s="98"/>
      <c r="E586" s="98"/>
      <c r="F586" s="98"/>
      <c r="G586" s="98"/>
      <c r="H586" s="98"/>
      <c r="I586" s="98"/>
      <c r="J586" s="98"/>
    </row>
    <row r="587" spans="2:10" ht="13.2">
      <c r="B587" s="98"/>
      <c r="C587" s="98"/>
      <c r="D587" s="98"/>
      <c r="E587" s="98"/>
      <c r="F587" s="98"/>
      <c r="G587" s="98"/>
      <c r="H587" s="98"/>
      <c r="I587" s="98"/>
      <c r="J587" s="98"/>
    </row>
    <row r="588" spans="2:10" ht="13.2">
      <c r="B588" s="98"/>
      <c r="C588" s="98"/>
      <c r="D588" s="98"/>
      <c r="E588" s="98"/>
      <c r="F588" s="98"/>
      <c r="G588" s="98"/>
      <c r="H588" s="98"/>
      <c r="I588" s="98"/>
      <c r="J588" s="98"/>
    </row>
    <row r="589" spans="2:10" ht="13.2">
      <c r="B589" s="98"/>
      <c r="C589" s="98"/>
      <c r="D589" s="98"/>
      <c r="E589" s="98"/>
      <c r="F589" s="98"/>
      <c r="G589" s="98"/>
      <c r="H589" s="98"/>
      <c r="I589" s="98"/>
      <c r="J589" s="98"/>
    </row>
    <row r="590" spans="2:10" ht="13.2">
      <c r="B590" s="98"/>
      <c r="C590" s="98"/>
      <c r="D590" s="98"/>
      <c r="E590" s="98"/>
      <c r="F590" s="98"/>
      <c r="G590" s="98"/>
      <c r="H590" s="98"/>
      <c r="I590" s="98"/>
      <c r="J590" s="98"/>
    </row>
    <row r="591" spans="2:10" ht="13.2">
      <c r="B591" s="98"/>
      <c r="C591" s="98"/>
      <c r="D591" s="98"/>
      <c r="E591" s="98"/>
      <c r="F591" s="98"/>
      <c r="G591" s="98"/>
      <c r="H591" s="98"/>
      <c r="I591" s="98"/>
      <c r="J591" s="98"/>
    </row>
    <row r="592" spans="2:10" ht="13.2">
      <c r="B592" s="98"/>
      <c r="C592" s="98"/>
      <c r="D592" s="98"/>
      <c r="E592" s="98"/>
      <c r="F592" s="98"/>
      <c r="G592" s="98"/>
      <c r="H592" s="98"/>
      <c r="I592" s="98"/>
      <c r="J592" s="98"/>
    </row>
    <row r="593" spans="2:10" ht="13.2">
      <c r="B593" s="98"/>
      <c r="C593" s="98"/>
      <c r="D593" s="98"/>
      <c r="E593" s="98"/>
      <c r="F593" s="98"/>
      <c r="G593" s="98"/>
      <c r="H593" s="98"/>
      <c r="I593" s="98"/>
      <c r="J593" s="98"/>
    </row>
    <row r="594" spans="2:10" ht="13.2">
      <c r="B594" s="98"/>
      <c r="C594" s="98"/>
      <c r="D594" s="98"/>
      <c r="E594" s="98"/>
      <c r="F594" s="98"/>
      <c r="G594" s="98"/>
      <c r="H594" s="98"/>
      <c r="I594" s="98"/>
      <c r="J594" s="98"/>
    </row>
    <row r="595" spans="2:10" ht="13.2">
      <c r="B595" s="98"/>
      <c r="C595" s="98"/>
      <c r="D595" s="98"/>
      <c r="E595" s="98"/>
      <c r="F595" s="98"/>
      <c r="G595" s="98"/>
      <c r="H595" s="98"/>
      <c r="I595" s="98"/>
      <c r="J595" s="98"/>
    </row>
    <row r="596" spans="2:10" ht="13.2">
      <c r="B596" s="98"/>
      <c r="C596" s="98"/>
      <c r="D596" s="98"/>
      <c r="E596" s="98"/>
      <c r="F596" s="98"/>
      <c r="G596" s="98"/>
      <c r="H596" s="98"/>
      <c r="I596" s="98"/>
      <c r="J596" s="98"/>
    </row>
    <row r="597" spans="2:10" ht="13.2">
      <c r="B597" s="98"/>
      <c r="C597" s="98"/>
      <c r="D597" s="98"/>
      <c r="E597" s="98"/>
      <c r="F597" s="98"/>
      <c r="G597" s="98"/>
      <c r="H597" s="98"/>
      <c r="I597" s="98"/>
      <c r="J597" s="98"/>
    </row>
    <row r="598" spans="2:10" ht="13.2">
      <c r="B598" s="98"/>
      <c r="C598" s="98"/>
      <c r="D598" s="98"/>
      <c r="E598" s="98"/>
      <c r="F598" s="98"/>
      <c r="G598" s="98"/>
      <c r="H598" s="98"/>
      <c r="I598" s="98"/>
      <c r="J598" s="98"/>
    </row>
    <row r="599" spans="2:10" ht="13.2">
      <c r="B599" s="98"/>
      <c r="C599" s="98"/>
      <c r="D599" s="98"/>
      <c r="E599" s="98"/>
      <c r="F599" s="98"/>
      <c r="G599" s="98"/>
      <c r="H599" s="98"/>
      <c r="I599" s="98"/>
      <c r="J599" s="98"/>
    </row>
    <row r="600" spans="2:10" ht="13.2">
      <c r="B600" s="98"/>
      <c r="C600" s="98"/>
      <c r="D600" s="98"/>
      <c r="E600" s="98"/>
      <c r="F600" s="98"/>
      <c r="G600" s="98"/>
      <c r="H600" s="98"/>
      <c r="I600" s="98"/>
      <c r="J600" s="98"/>
    </row>
    <row r="601" spans="2:10" ht="13.2">
      <c r="B601" s="98"/>
      <c r="C601" s="98"/>
      <c r="D601" s="98"/>
      <c r="E601" s="98"/>
      <c r="F601" s="98"/>
      <c r="G601" s="98"/>
      <c r="H601" s="98"/>
      <c r="I601" s="98"/>
      <c r="J601" s="98"/>
    </row>
    <row r="602" spans="2:10" ht="13.2">
      <c r="B602" s="98"/>
      <c r="C602" s="98"/>
      <c r="D602" s="98"/>
      <c r="E602" s="98"/>
      <c r="F602" s="98"/>
      <c r="G602" s="98"/>
      <c r="H602" s="98"/>
      <c r="I602" s="98"/>
      <c r="J602" s="98"/>
    </row>
    <row r="603" spans="2:10" ht="13.2">
      <c r="B603" s="98"/>
      <c r="C603" s="98"/>
      <c r="D603" s="98"/>
      <c r="E603" s="98"/>
      <c r="F603" s="98"/>
      <c r="G603" s="98"/>
      <c r="H603" s="98"/>
      <c r="I603" s="98"/>
      <c r="J603" s="98"/>
    </row>
    <row r="604" spans="2:10" ht="13.2">
      <c r="B604" s="98"/>
      <c r="C604" s="98"/>
      <c r="D604" s="98"/>
      <c r="E604" s="98"/>
      <c r="F604" s="98"/>
      <c r="G604" s="98"/>
      <c r="H604" s="98"/>
      <c r="I604" s="98"/>
      <c r="J604" s="98"/>
    </row>
    <row r="605" spans="2:10" ht="13.2">
      <c r="B605" s="98"/>
      <c r="C605" s="98"/>
      <c r="D605" s="98"/>
      <c r="E605" s="98"/>
      <c r="F605" s="98"/>
      <c r="G605" s="98"/>
      <c r="H605" s="98"/>
      <c r="I605" s="98"/>
      <c r="J605" s="98"/>
    </row>
    <row r="606" spans="2:10" ht="13.2">
      <c r="B606" s="98"/>
      <c r="C606" s="98"/>
      <c r="D606" s="98"/>
      <c r="E606" s="98"/>
      <c r="F606" s="98"/>
      <c r="G606" s="98"/>
      <c r="H606" s="98"/>
      <c r="I606" s="98"/>
      <c r="J606" s="98"/>
    </row>
    <row r="607" spans="2:10" ht="13.2">
      <c r="B607" s="98"/>
      <c r="C607" s="98"/>
      <c r="D607" s="98"/>
      <c r="E607" s="98"/>
      <c r="F607" s="98"/>
      <c r="G607" s="98"/>
      <c r="H607" s="98"/>
      <c r="I607" s="98"/>
      <c r="J607" s="98"/>
    </row>
    <row r="608" spans="2:10" ht="13.2">
      <c r="B608" s="98"/>
      <c r="C608" s="98"/>
      <c r="D608" s="98"/>
      <c r="E608" s="98"/>
      <c r="F608" s="98"/>
      <c r="G608" s="98"/>
      <c r="H608" s="98"/>
      <c r="I608" s="98"/>
      <c r="J608" s="98"/>
    </row>
    <row r="609" spans="2:10" ht="13.2">
      <c r="B609" s="98"/>
      <c r="C609" s="98"/>
      <c r="D609" s="98"/>
      <c r="E609" s="98"/>
      <c r="F609" s="98"/>
      <c r="G609" s="98"/>
      <c r="H609" s="98"/>
      <c r="I609" s="98"/>
      <c r="J609" s="98"/>
    </row>
    <row r="610" spans="2:10" ht="13.2">
      <c r="B610" s="98"/>
      <c r="C610" s="98"/>
      <c r="D610" s="98"/>
      <c r="E610" s="98"/>
      <c r="F610" s="98"/>
      <c r="G610" s="98"/>
      <c r="H610" s="98"/>
      <c r="I610" s="98"/>
      <c r="J610" s="98"/>
    </row>
    <row r="611" spans="2:10" ht="13.2">
      <c r="B611" s="98"/>
      <c r="C611" s="98"/>
      <c r="D611" s="98"/>
      <c r="E611" s="98"/>
      <c r="F611" s="98"/>
      <c r="G611" s="98"/>
      <c r="H611" s="98"/>
      <c r="I611" s="98"/>
      <c r="J611" s="98"/>
    </row>
    <row r="612" spans="2:10" ht="13.2">
      <c r="B612" s="98"/>
      <c r="C612" s="98"/>
      <c r="D612" s="98"/>
      <c r="E612" s="98"/>
      <c r="F612" s="98"/>
      <c r="G612" s="98"/>
      <c r="H612" s="98"/>
      <c r="I612" s="98"/>
      <c r="J612" s="98"/>
    </row>
    <row r="613" spans="2:10" ht="13.2">
      <c r="B613" s="98"/>
      <c r="C613" s="98"/>
      <c r="D613" s="98"/>
      <c r="E613" s="98"/>
      <c r="F613" s="98"/>
      <c r="G613" s="98"/>
      <c r="H613" s="98"/>
      <c r="I613" s="98"/>
      <c r="J613" s="98"/>
    </row>
    <row r="614" spans="2:10" ht="13.2">
      <c r="B614" s="98"/>
      <c r="C614" s="98"/>
      <c r="D614" s="98"/>
      <c r="E614" s="98"/>
      <c r="F614" s="98"/>
      <c r="G614" s="98"/>
      <c r="H614" s="98"/>
      <c r="I614" s="98"/>
      <c r="J614" s="98"/>
    </row>
    <row r="615" spans="2:10" ht="13.2">
      <c r="B615" s="98"/>
      <c r="C615" s="98"/>
      <c r="D615" s="98"/>
      <c r="E615" s="98"/>
      <c r="F615" s="98"/>
      <c r="G615" s="98"/>
      <c r="H615" s="98"/>
      <c r="I615" s="98"/>
      <c r="J615" s="98"/>
    </row>
    <row r="616" spans="2:10" ht="13.2">
      <c r="B616" s="98"/>
      <c r="C616" s="98"/>
      <c r="D616" s="98"/>
      <c r="E616" s="98"/>
      <c r="F616" s="98"/>
      <c r="G616" s="98"/>
      <c r="H616" s="98"/>
      <c r="I616" s="98"/>
      <c r="J616" s="98"/>
    </row>
    <row r="617" spans="2:10" ht="13.2">
      <c r="B617" s="98"/>
      <c r="C617" s="98"/>
      <c r="D617" s="98"/>
      <c r="E617" s="98"/>
      <c r="F617" s="98"/>
      <c r="G617" s="98"/>
      <c r="H617" s="98"/>
      <c r="I617" s="98"/>
      <c r="J617" s="98"/>
    </row>
    <row r="618" spans="2:10" ht="13.2">
      <c r="B618" s="98"/>
      <c r="C618" s="98"/>
      <c r="D618" s="98"/>
      <c r="E618" s="98"/>
      <c r="F618" s="98"/>
      <c r="G618" s="98"/>
      <c r="H618" s="98"/>
      <c r="I618" s="98"/>
      <c r="J618" s="98"/>
    </row>
    <row r="619" spans="2:10" ht="13.2">
      <c r="B619" s="98"/>
      <c r="C619" s="98"/>
      <c r="D619" s="98"/>
      <c r="E619" s="98"/>
      <c r="F619" s="98"/>
      <c r="G619" s="98"/>
      <c r="H619" s="98"/>
      <c r="I619" s="98"/>
      <c r="J619" s="98"/>
    </row>
    <row r="620" spans="2:10" ht="13.2">
      <c r="B620" s="98"/>
      <c r="C620" s="98"/>
      <c r="D620" s="98"/>
      <c r="E620" s="98"/>
      <c r="F620" s="98"/>
      <c r="G620" s="98"/>
      <c r="H620" s="98"/>
      <c r="I620" s="98"/>
      <c r="J620" s="98"/>
    </row>
    <row r="621" spans="2:10" ht="13.2">
      <c r="B621" s="98"/>
      <c r="C621" s="98"/>
      <c r="D621" s="98"/>
      <c r="E621" s="98"/>
      <c r="F621" s="98"/>
      <c r="G621" s="98"/>
      <c r="H621" s="98"/>
      <c r="I621" s="98"/>
      <c r="J621" s="98"/>
    </row>
    <row r="622" spans="2:10" ht="13.2">
      <c r="B622" s="98"/>
      <c r="C622" s="98"/>
      <c r="D622" s="98"/>
      <c r="E622" s="98"/>
      <c r="F622" s="98"/>
      <c r="G622" s="98"/>
      <c r="H622" s="98"/>
      <c r="I622" s="98"/>
      <c r="J622" s="98"/>
    </row>
    <row r="623" spans="2:10" ht="13.2">
      <c r="B623" s="98"/>
      <c r="C623" s="98"/>
      <c r="D623" s="98"/>
      <c r="E623" s="98"/>
      <c r="F623" s="98"/>
      <c r="G623" s="98"/>
      <c r="H623" s="98"/>
      <c r="I623" s="98"/>
      <c r="J623" s="98"/>
    </row>
    <row r="624" spans="2:10" ht="13.2">
      <c r="B624" s="98"/>
      <c r="C624" s="98"/>
      <c r="D624" s="98"/>
      <c r="E624" s="98"/>
      <c r="F624" s="98"/>
      <c r="G624" s="98"/>
      <c r="H624" s="98"/>
      <c r="I624" s="98"/>
      <c r="J624" s="98"/>
    </row>
    <row r="625" spans="2:10" ht="13.2">
      <c r="B625" s="98"/>
      <c r="C625" s="98"/>
      <c r="D625" s="98"/>
      <c r="E625" s="98"/>
      <c r="F625" s="98"/>
      <c r="G625" s="98"/>
      <c r="H625" s="98"/>
      <c r="I625" s="98"/>
      <c r="J625" s="98"/>
    </row>
    <row r="626" spans="2:10" ht="13.2">
      <c r="B626" s="98"/>
      <c r="C626" s="98"/>
      <c r="D626" s="98"/>
      <c r="E626" s="98"/>
      <c r="F626" s="98"/>
      <c r="G626" s="98"/>
      <c r="H626" s="98"/>
      <c r="I626" s="98"/>
      <c r="J626" s="98"/>
    </row>
    <row r="627" spans="2:10" ht="13.2">
      <c r="B627" s="98"/>
      <c r="C627" s="98"/>
      <c r="D627" s="98"/>
      <c r="E627" s="98"/>
      <c r="F627" s="98"/>
      <c r="G627" s="98"/>
      <c r="H627" s="98"/>
      <c r="I627" s="98"/>
      <c r="J627" s="98"/>
    </row>
    <row r="628" spans="2:10" ht="13.2">
      <c r="B628" s="98"/>
      <c r="C628" s="98"/>
      <c r="D628" s="98"/>
      <c r="E628" s="98"/>
      <c r="F628" s="98"/>
      <c r="G628" s="98"/>
      <c r="H628" s="98"/>
      <c r="I628" s="98"/>
      <c r="J628" s="98"/>
    </row>
    <row r="629" spans="2:10" ht="13.2">
      <c r="B629" s="98"/>
      <c r="C629" s="98"/>
      <c r="D629" s="98"/>
      <c r="E629" s="98"/>
      <c r="F629" s="98"/>
      <c r="G629" s="98"/>
      <c r="H629" s="98"/>
      <c r="I629" s="98"/>
      <c r="J629" s="98"/>
    </row>
    <row r="630" spans="2:10" ht="13.2">
      <c r="B630" s="98"/>
      <c r="C630" s="98"/>
      <c r="D630" s="98"/>
      <c r="E630" s="98"/>
      <c r="F630" s="98"/>
      <c r="G630" s="98"/>
      <c r="H630" s="98"/>
      <c r="I630" s="98"/>
      <c r="J630" s="98"/>
    </row>
    <row r="631" spans="2:10" ht="13.2">
      <c r="B631" s="98"/>
      <c r="C631" s="98"/>
      <c r="D631" s="98"/>
      <c r="E631" s="98"/>
      <c r="F631" s="98"/>
      <c r="G631" s="98"/>
      <c r="H631" s="98"/>
      <c r="I631" s="98"/>
      <c r="J631" s="98"/>
    </row>
    <row r="632" spans="2:10" ht="13.2">
      <c r="B632" s="98"/>
      <c r="C632" s="98"/>
      <c r="D632" s="98"/>
      <c r="E632" s="98"/>
      <c r="F632" s="98"/>
      <c r="G632" s="98"/>
      <c r="H632" s="98"/>
      <c r="I632" s="98"/>
      <c r="J632" s="98"/>
    </row>
    <row r="633" spans="2:10" ht="13.2">
      <c r="B633" s="98"/>
      <c r="C633" s="98"/>
      <c r="D633" s="98"/>
      <c r="E633" s="98"/>
      <c r="F633" s="98"/>
      <c r="G633" s="98"/>
      <c r="H633" s="98"/>
      <c r="I633" s="98"/>
      <c r="J633" s="98"/>
    </row>
    <row r="634" spans="2:10" ht="13.2">
      <c r="B634" s="98"/>
      <c r="C634" s="98"/>
      <c r="D634" s="98"/>
      <c r="E634" s="98"/>
      <c r="F634" s="98"/>
      <c r="G634" s="98"/>
      <c r="H634" s="98"/>
      <c r="I634" s="98"/>
      <c r="J634" s="98"/>
    </row>
    <row r="635" spans="2:10" ht="13.2">
      <c r="B635" s="98"/>
      <c r="C635" s="98"/>
      <c r="D635" s="98"/>
      <c r="E635" s="98"/>
      <c r="F635" s="98"/>
      <c r="G635" s="98"/>
      <c r="H635" s="98"/>
      <c r="I635" s="98"/>
      <c r="J635" s="98"/>
    </row>
    <row r="636" spans="2:10" ht="13.2">
      <c r="B636" s="98"/>
      <c r="C636" s="98"/>
      <c r="D636" s="98"/>
      <c r="E636" s="98"/>
      <c r="F636" s="98"/>
      <c r="G636" s="98"/>
      <c r="H636" s="98"/>
      <c r="I636" s="98"/>
      <c r="J636" s="98"/>
    </row>
    <row r="637" spans="2:10" ht="13.2">
      <c r="B637" s="98"/>
      <c r="C637" s="98"/>
      <c r="D637" s="98"/>
      <c r="E637" s="98"/>
      <c r="F637" s="98"/>
      <c r="G637" s="98"/>
      <c r="H637" s="98"/>
      <c r="I637" s="98"/>
      <c r="J637" s="98"/>
    </row>
    <row r="638" spans="2:10" ht="13.2">
      <c r="B638" s="98"/>
      <c r="C638" s="98"/>
      <c r="D638" s="98"/>
      <c r="E638" s="98"/>
      <c r="F638" s="98"/>
      <c r="G638" s="98"/>
      <c r="H638" s="98"/>
      <c r="I638" s="98"/>
      <c r="J638" s="98"/>
    </row>
    <row r="639" spans="2:10" ht="13.2">
      <c r="B639" s="98"/>
      <c r="C639" s="98"/>
      <c r="D639" s="98"/>
      <c r="E639" s="98"/>
      <c r="F639" s="98"/>
      <c r="G639" s="98"/>
      <c r="H639" s="98"/>
      <c r="I639" s="98"/>
      <c r="J639" s="98"/>
    </row>
    <row r="640" spans="2:10" ht="13.2">
      <c r="B640" s="98"/>
      <c r="C640" s="98"/>
      <c r="D640" s="98"/>
      <c r="E640" s="98"/>
      <c r="F640" s="98"/>
      <c r="G640" s="98"/>
      <c r="H640" s="98"/>
      <c r="I640" s="98"/>
      <c r="J640" s="98"/>
    </row>
    <row r="641" spans="2:10" ht="13.2">
      <c r="B641" s="98"/>
      <c r="C641" s="98"/>
      <c r="D641" s="98"/>
      <c r="E641" s="98"/>
      <c r="F641" s="98"/>
      <c r="G641" s="98"/>
      <c r="H641" s="98"/>
      <c r="I641" s="98"/>
      <c r="J641" s="98"/>
    </row>
    <row r="642" spans="2:10" ht="13.2">
      <c r="B642" s="98"/>
      <c r="C642" s="98"/>
      <c r="D642" s="98"/>
      <c r="E642" s="98"/>
      <c r="F642" s="98"/>
      <c r="G642" s="98"/>
      <c r="H642" s="98"/>
      <c r="I642" s="98"/>
      <c r="J642" s="98"/>
    </row>
    <row r="643" spans="2:10" ht="13.2">
      <c r="B643" s="98"/>
      <c r="C643" s="98"/>
      <c r="D643" s="98"/>
      <c r="E643" s="98"/>
      <c r="F643" s="98"/>
      <c r="G643" s="98"/>
      <c r="H643" s="98"/>
      <c r="I643" s="98"/>
      <c r="J643" s="98"/>
    </row>
    <row r="644" spans="2:10" ht="13.2">
      <c r="B644" s="98"/>
      <c r="C644" s="98"/>
      <c r="D644" s="98"/>
      <c r="E644" s="98"/>
      <c r="F644" s="98"/>
      <c r="G644" s="98"/>
      <c r="H644" s="98"/>
      <c r="I644" s="98"/>
      <c r="J644" s="98"/>
    </row>
    <row r="645" spans="2:10" ht="13.2">
      <c r="B645" s="98"/>
      <c r="C645" s="98"/>
      <c r="D645" s="98"/>
      <c r="E645" s="98"/>
      <c r="F645" s="98"/>
      <c r="G645" s="98"/>
      <c r="H645" s="98"/>
      <c r="I645" s="98"/>
      <c r="J645" s="98"/>
    </row>
    <row r="646" spans="2:10" ht="13.2">
      <c r="B646" s="98"/>
      <c r="C646" s="98"/>
      <c r="D646" s="98"/>
      <c r="E646" s="98"/>
      <c r="F646" s="98"/>
      <c r="G646" s="98"/>
      <c r="H646" s="98"/>
      <c r="I646" s="98"/>
      <c r="J646" s="98"/>
    </row>
    <row r="647" spans="2:10" ht="13.2">
      <c r="B647" s="98"/>
      <c r="C647" s="98"/>
      <c r="D647" s="98"/>
      <c r="E647" s="98"/>
      <c r="F647" s="98"/>
      <c r="G647" s="98"/>
      <c r="H647" s="98"/>
      <c r="I647" s="98"/>
      <c r="J647" s="98"/>
    </row>
    <row r="648" spans="2:10" ht="13.2">
      <c r="B648" s="98"/>
      <c r="C648" s="98"/>
      <c r="D648" s="98"/>
      <c r="E648" s="98"/>
      <c r="F648" s="98"/>
      <c r="G648" s="98"/>
      <c r="H648" s="98"/>
      <c r="I648" s="98"/>
      <c r="J648" s="98"/>
    </row>
    <row r="649" spans="2:10" ht="13.2">
      <c r="B649" s="98"/>
      <c r="C649" s="98"/>
      <c r="D649" s="98"/>
      <c r="E649" s="98"/>
      <c r="F649" s="98"/>
      <c r="G649" s="98"/>
      <c r="H649" s="98"/>
      <c r="I649" s="98"/>
      <c r="J649" s="98"/>
    </row>
    <row r="650" spans="2:10" ht="13.2">
      <c r="B650" s="98"/>
      <c r="C650" s="98"/>
      <c r="D650" s="98"/>
      <c r="E650" s="98"/>
      <c r="F650" s="98"/>
      <c r="G650" s="98"/>
      <c r="H650" s="98"/>
      <c r="I650" s="98"/>
      <c r="J650" s="98"/>
    </row>
    <row r="651" spans="2:10" ht="13.2">
      <c r="B651" s="98"/>
      <c r="C651" s="98"/>
      <c r="D651" s="98"/>
      <c r="E651" s="98"/>
      <c r="F651" s="98"/>
      <c r="G651" s="98"/>
      <c r="H651" s="98"/>
      <c r="I651" s="98"/>
      <c r="J651" s="98"/>
    </row>
    <row r="652" spans="2:10" ht="13.2">
      <c r="B652" s="98"/>
      <c r="C652" s="98"/>
      <c r="D652" s="98"/>
      <c r="E652" s="98"/>
      <c r="F652" s="98"/>
      <c r="G652" s="98"/>
      <c r="H652" s="98"/>
      <c r="I652" s="98"/>
      <c r="J652" s="98"/>
    </row>
    <row r="653" spans="2:10" ht="13.2">
      <c r="B653" s="98"/>
      <c r="C653" s="98"/>
      <c r="D653" s="98"/>
      <c r="E653" s="98"/>
      <c r="F653" s="98"/>
      <c r="G653" s="98"/>
      <c r="H653" s="98"/>
      <c r="I653" s="98"/>
      <c r="J653" s="98"/>
    </row>
    <row r="654" spans="2:10" ht="13.2">
      <c r="B654" s="98"/>
      <c r="C654" s="98"/>
      <c r="D654" s="98"/>
      <c r="E654" s="98"/>
      <c r="F654" s="98"/>
      <c r="G654" s="98"/>
      <c r="H654" s="98"/>
      <c r="I654" s="98"/>
      <c r="J654" s="98"/>
    </row>
    <row r="655" spans="2:10" ht="13.2">
      <c r="B655" s="98"/>
      <c r="C655" s="98"/>
      <c r="D655" s="98"/>
      <c r="E655" s="98"/>
      <c r="F655" s="98"/>
      <c r="G655" s="98"/>
      <c r="H655" s="98"/>
      <c r="I655" s="98"/>
      <c r="J655" s="98"/>
    </row>
    <row r="656" spans="2:10" ht="13.2">
      <c r="B656" s="98"/>
      <c r="C656" s="98"/>
      <c r="D656" s="98"/>
      <c r="E656" s="98"/>
      <c r="F656" s="98"/>
      <c r="G656" s="98"/>
      <c r="H656" s="98"/>
      <c r="I656" s="98"/>
      <c r="J656" s="98"/>
    </row>
    <row r="657" spans="2:10" ht="13.2">
      <c r="B657" s="98"/>
      <c r="C657" s="98"/>
      <c r="D657" s="98"/>
      <c r="E657" s="98"/>
      <c r="F657" s="98"/>
      <c r="G657" s="98"/>
      <c r="H657" s="98"/>
      <c r="I657" s="98"/>
      <c r="J657" s="98"/>
    </row>
    <row r="658" spans="2:10" ht="13.2">
      <c r="B658" s="98"/>
      <c r="C658" s="98"/>
      <c r="D658" s="98"/>
      <c r="E658" s="98"/>
      <c r="F658" s="98"/>
      <c r="G658" s="98"/>
      <c r="H658" s="98"/>
      <c r="I658" s="98"/>
      <c r="J658" s="98"/>
    </row>
    <row r="659" spans="2:10" ht="13.2">
      <c r="B659" s="98"/>
      <c r="C659" s="98"/>
      <c r="D659" s="98"/>
      <c r="E659" s="98"/>
      <c r="F659" s="98"/>
      <c r="G659" s="98"/>
      <c r="H659" s="98"/>
      <c r="I659" s="98"/>
      <c r="J659" s="98"/>
    </row>
    <row r="660" spans="2:10" ht="13.2">
      <c r="B660" s="98"/>
      <c r="C660" s="98"/>
      <c r="D660" s="98"/>
      <c r="E660" s="98"/>
      <c r="F660" s="98"/>
      <c r="G660" s="98"/>
      <c r="H660" s="98"/>
      <c r="I660" s="98"/>
      <c r="J660" s="98"/>
    </row>
    <row r="661" spans="2:10" ht="13.2">
      <c r="B661" s="98"/>
      <c r="C661" s="98"/>
      <c r="D661" s="98"/>
      <c r="E661" s="98"/>
      <c r="F661" s="98"/>
      <c r="G661" s="98"/>
      <c r="H661" s="98"/>
      <c r="I661" s="98"/>
      <c r="J661" s="98"/>
    </row>
    <row r="662" spans="2:10" ht="13.2">
      <c r="B662" s="98"/>
      <c r="C662" s="98"/>
      <c r="D662" s="98"/>
      <c r="E662" s="98"/>
      <c r="F662" s="98"/>
      <c r="G662" s="98"/>
      <c r="H662" s="98"/>
      <c r="I662" s="98"/>
      <c r="J662" s="98"/>
    </row>
    <row r="663" spans="2:10" ht="13.2">
      <c r="B663" s="98"/>
      <c r="C663" s="98"/>
      <c r="D663" s="98"/>
      <c r="E663" s="98"/>
      <c r="F663" s="98"/>
      <c r="G663" s="98"/>
      <c r="H663" s="98"/>
      <c r="I663" s="98"/>
      <c r="J663" s="98"/>
    </row>
    <row r="664" spans="2:10" ht="13.2">
      <c r="B664" s="98"/>
      <c r="C664" s="98"/>
      <c r="D664" s="98"/>
      <c r="E664" s="98"/>
      <c r="F664" s="98"/>
      <c r="G664" s="98"/>
      <c r="H664" s="98"/>
      <c r="I664" s="98"/>
      <c r="J664" s="98"/>
    </row>
    <row r="665" spans="2:10" ht="13.2">
      <c r="B665" s="98"/>
      <c r="C665" s="98"/>
      <c r="D665" s="98"/>
      <c r="E665" s="98"/>
      <c r="F665" s="98"/>
      <c r="G665" s="98"/>
      <c r="H665" s="98"/>
      <c r="I665" s="98"/>
      <c r="J665" s="98"/>
    </row>
    <row r="666" spans="2:10" ht="13.2">
      <c r="B666" s="98"/>
      <c r="C666" s="98"/>
      <c r="D666" s="98"/>
      <c r="E666" s="98"/>
      <c r="F666" s="98"/>
      <c r="G666" s="98"/>
      <c r="H666" s="98"/>
      <c r="I666" s="98"/>
      <c r="J666" s="98"/>
    </row>
    <row r="667" spans="2:10" ht="13.2">
      <c r="B667" s="98"/>
      <c r="C667" s="98"/>
      <c r="D667" s="98"/>
      <c r="E667" s="98"/>
      <c r="F667" s="98"/>
      <c r="G667" s="98"/>
      <c r="H667" s="98"/>
      <c r="I667" s="98"/>
      <c r="J667" s="98"/>
    </row>
    <row r="668" spans="2:10" ht="13.2">
      <c r="B668" s="98"/>
      <c r="C668" s="98"/>
      <c r="D668" s="98"/>
      <c r="E668" s="98"/>
      <c r="F668" s="98"/>
      <c r="G668" s="98"/>
      <c r="H668" s="98"/>
      <c r="I668" s="98"/>
      <c r="J668" s="98"/>
    </row>
    <row r="669" spans="2:10" ht="13.2">
      <c r="B669" s="98"/>
      <c r="C669" s="98"/>
      <c r="D669" s="98"/>
      <c r="E669" s="98"/>
      <c r="F669" s="98"/>
      <c r="G669" s="98"/>
      <c r="H669" s="98"/>
      <c r="I669" s="98"/>
      <c r="J669" s="98"/>
    </row>
    <row r="670" spans="2:10" ht="13.2">
      <c r="B670" s="98"/>
      <c r="C670" s="98"/>
      <c r="D670" s="98"/>
      <c r="E670" s="98"/>
      <c r="F670" s="98"/>
      <c r="G670" s="98"/>
      <c r="H670" s="98"/>
      <c r="I670" s="98"/>
      <c r="J670" s="98"/>
    </row>
    <row r="671" spans="2:10" ht="13.2">
      <c r="B671" s="98"/>
      <c r="C671" s="98"/>
      <c r="D671" s="98"/>
      <c r="E671" s="98"/>
      <c r="F671" s="98"/>
      <c r="G671" s="98"/>
      <c r="H671" s="98"/>
      <c r="I671" s="98"/>
      <c r="J671" s="98"/>
    </row>
    <row r="672" spans="2:10" ht="13.2">
      <c r="B672" s="98"/>
      <c r="C672" s="98"/>
      <c r="D672" s="98"/>
      <c r="E672" s="98"/>
      <c r="F672" s="98"/>
      <c r="G672" s="98"/>
      <c r="H672" s="98"/>
      <c r="I672" s="98"/>
      <c r="J672" s="98"/>
    </row>
    <row r="673" spans="2:10" ht="13.2">
      <c r="B673" s="98"/>
      <c r="C673" s="98"/>
      <c r="D673" s="98"/>
      <c r="E673" s="98"/>
      <c r="F673" s="98"/>
      <c r="G673" s="98"/>
      <c r="H673" s="98"/>
      <c r="I673" s="98"/>
      <c r="J673" s="98"/>
    </row>
    <row r="674" spans="2:10" ht="13.2">
      <c r="B674" s="98"/>
      <c r="C674" s="98"/>
      <c r="D674" s="98"/>
      <c r="E674" s="98"/>
      <c r="F674" s="98"/>
      <c r="G674" s="98"/>
      <c r="H674" s="98"/>
      <c r="I674" s="98"/>
      <c r="J674" s="98"/>
    </row>
    <row r="675" spans="2:10" ht="13.2">
      <c r="B675" s="98"/>
      <c r="C675" s="98"/>
      <c r="D675" s="98"/>
      <c r="E675" s="98"/>
      <c r="F675" s="98"/>
      <c r="G675" s="98"/>
      <c r="H675" s="98"/>
      <c r="I675" s="98"/>
      <c r="J675" s="98"/>
    </row>
    <row r="676" spans="2:10" ht="13.2">
      <c r="B676" s="98"/>
      <c r="C676" s="98"/>
      <c r="D676" s="98"/>
      <c r="E676" s="98"/>
      <c r="F676" s="98"/>
      <c r="G676" s="98"/>
      <c r="H676" s="98"/>
      <c r="I676" s="98"/>
      <c r="J676" s="98"/>
    </row>
    <row r="677" spans="2:10" ht="13.2">
      <c r="B677" s="98"/>
      <c r="C677" s="98"/>
      <c r="D677" s="98"/>
      <c r="E677" s="98"/>
      <c r="F677" s="98"/>
      <c r="G677" s="98"/>
      <c r="H677" s="98"/>
      <c r="I677" s="98"/>
      <c r="J677" s="98"/>
    </row>
    <row r="678" spans="2:10" ht="13.2">
      <c r="B678" s="98"/>
      <c r="C678" s="98"/>
      <c r="D678" s="98"/>
      <c r="E678" s="98"/>
      <c r="F678" s="98"/>
      <c r="G678" s="98"/>
      <c r="H678" s="98"/>
      <c r="I678" s="98"/>
      <c r="J678" s="98"/>
    </row>
    <row r="679" spans="2:10" ht="13.2">
      <c r="B679" s="98"/>
      <c r="C679" s="98"/>
      <c r="D679" s="98"/>
      <c r="E679" s="98"/>
      <c r="F679" s="98"/>
      <c r="G679" s="98"/>
      <c r="H679" s="98"/>
      <c r="I679" s="98"/>
      <c r="J679" s="98"/>
    </row>
    <row r="680" spans="2:10" ht="13.2">
      <c r="B680" s="98"/>
      <c r="C680" s="98"/>
      <c r="D680" s="98"/>
      <c r="E680" s="98"/>
      <c r="F680" s="98"/>
      <c r="G680" s="98"/>
      <c r="H680" s="98"/>
      <c r="I680" s="98"/>
      <c r="J680" s="98"/>
    </row>
    <row r="681" spans="2:10" ht="13.2">
      <c r="B681" s="98"/>
      <c r="C681" s="98"/>
      <c r="D681" s="98"/>
      <c r="E681" s="98"/>
      <c r="F681" s="98"/>
      <c r="G681" s="98"/>
      <c r="H681" s="98"/>
      <c r="I681" s="98"/>
      <c r="J681" s="98"/>
    </row>
    <row r="682" spans="2:10" ht="13.2">
      <c r="B682" s="98"/>
      <c r="C682" s="98"/>
      <c r="D682" s="98"/>
      <c r="E682" s="98"/>
      <c r="F682" s="98"/>
      <c r="G682" s="98"/>
      <c r="H682" s="98"/>
      <c r="I682" s="98"/>
      <c r="J682" s="98"/>
    </row>
    <row r="683" spans="2:10" ht="13.2">
      <c r="B683" s="98"/>
      <c r="C683" s="98"/>
      <c r="D683" s="98"/>
      <c r="E683" s="98"/>
      <c r="F683" s="98"/>
      <c r="G683" s="98"/>
      <c r="H683" s="98"/>
      <c r="I683" s="98"/>
      <c r="J683" s="98"/>
    </row>
    <row r="684" spans="2:10" ht="13.2">
      <c r="B684" s="98"/>
      <c r="C684" s="98"/>
      <c r="D684" s="98"/>
      <c r="E684" s="98"/>
      <c r="F684" s="98"/>
      <c r="G684" s="98"/>
      <c r="H684" s="98"/>
      <c r="I684" s="98"/>
      <c r="J684" s="98"/>
    </row>
    <row r="685" spans="2:10" ht="13.2">
      <c r="B685" s="98"/>
      <c r="C685" s="98"/>
      <c r="D685" s="98"/>
      <c r="E685" s="98"/>
      <c r="F685" s="98"/>
      <c r="G685" s="98"/>
      <c r="H685" s="98"/>
      <c r="I685" s="98"/>
      <c r="J685" s="98"/>
    </row>
    <row r="686" spans="2:10" ht="13.2">
      <c r="B686" s="98"/>
      <c r="C686" s="98"/>
      <c r="D686" s="98"/>
      <c r="E686" s="98"/>
      <c r="F686" s="98"/>
      <c r="G686" s="98"/>
      <c r="H686" s="98"/>
      <c r="I686" s="98"/>
      <c r="J686" s="98"/>
    </row>
    <row r="687" spans="2:10" ht="13.2">
      <c r="B687" s="98"/>
      <c r="C687" s="98"/>
      <c r="D687" s="98"/>
      <c r="E687" s="98"/>
      <c r="F687" s="98"/>
      <c r="G687" s="98"/>
      <c r="H687" s="98"/>
      <c r="I687" s="98"/>
      <c r="J687" s="98"/>
    </row>
    <row r="688" spans="2:10" ht="13.2">
      <c r="B688" s="98"/>
      <c r="C688" s="98"/>
      <c r="D688" s="98"/>
      <c r="E688" s="98"/>
      <c r="F688" s="98"/>
      <c r="G688" s="98"/>
      <c r="H688" s="98"/>
      <c r="I688" s="98"/>
      <c r="J688" s="98"/>
    </row>
    <row r="689" spans="2:10" ht="13.2">
      <c r="B689" s="98"/>
      <c r="C689" s="98"/>
      <c r="D689" s="98"/>
      <c r="E689" s="98"/>
      <c r="F689" s="98"/>
      <c r="G689" s="98"/>
      <c r="H689" s="98"/>
      <c r="I689" s="98"/>
      <c r="J689" s="98"/>
    </row>
    <row r="690" spans="2:10" ht="13.2">
      <c r="B690" s="98"/>
      <c r="C690" s="98"/>
      <c r="D690" s="98"/>
      <c r="E690" s="98"/>
      <c r="F690" s="98"/>
      <c r="G690" s="98"/>
      <c r="H690" s="98"/>
      <c r="I690" s="98"/>
      <c r="J690" s="98"/>
    </row>
    <row r="691" spans="2:10" ht="13.2">
      <c r="B691" s="98"/>
      <c r="C691" s="98"/>
      <c r="D691" s="98"/>
      <c r="E691" s="98"/>
      <c r="F691" s="98"/>
      <c r="G691" s="98"/>
      <c r="H691" s="98"/>
      <c r="I691" s="98"/>
      <c r="J691" s="98"/>
    </row>
    <row r="692" spans="2:10" ht="13.2">
      <c r="B692" s="98"/>
      <c r="C692" s="98"/>
      <c r="D692" s="98"/>
      <c r="E692" s="98"/>
      <c r="F692" s="98"/>
      <c r="G692" s="98"/>
      <c r="H692" s="98"/>
      <c r="I692" s="98"/>
      <c r="J692" s="98"/>
    </row>
    <row r="693" spans="2:10" ht="13.2">
      <c r="B693" s="98"/>
      <c r="C693" s="98"/>
      <c r="D693" s="98"/>
      <c r="E693" s="98"/>
      <c r="F693" s="98"/>
      <c r="G693" s="98"/>
      <c r="H693" s="98"/>
      <c r="I693" s="98"/>
      <c r="J693" s="98"/>
    </row>
    <row r="694" spans="2:10" ht="13.2">
      <c r="B694" s="98"/>
      <c r="C694" s="98"/>
      <c r="D694" s="98"/>
      <c r="E694" s="98"/>
      <c r="F694" s="98"/>
      <c r="G694" s="98"/>
      <c r="H694" s="98"/>
      <c r="I694" s="98"/>
      <c r="J694" s="98"/>
    </row>
    <row r="695" spans="2:10" ht="13.2">
      <c r="B695" s="98"/>
      <c r="C695" s="98"/>
      <c r="D695" s="98"/>
      <c r="E695" s="98"/>
      <c r="F695" s="98"/>
      <c r="G695" s="98"/>
      <c r="H695" s="98"/>
      <c r="I695" s="98"/>
      <c r="J695" s="98"/>
    </row>
    <row r="696" spans="2:10" ht="13.2">
      <c r="B696" s="98"/>
      <c r="C696" s="98"/>
      <c r="D696" s="98"/>
      <c r="E696" s="98"/>
      <c r="F696" s="98"/>
      <c r="G696" s="98"/>
      <c r="H696" s="98"/>
      <c r="I696" s="98"/>
      <c r="J696" s="98"/>
    </row>
    <row r="697" spans="2:10" ht="13.2">
      <c r="B697" s="98"/>
      <c r="C697" s="98"/>
      <c r="D697" s="98"/>
      <c r="E697" s="98"/>
      <c r="F697" s="98"/>
      <c r="G697" s="98"/>
      <c r="H697" s="98"/>
      <c r="I697" s="98"/>
      <c r="J697" s="98"/>
    </row>
    <row r="698" spans="2:10" ht="13.2">
      <c r="B698" s="98"/>
      <c r="C698" s="98"/>
      <c r="D698" s="98"/>
      <c r="E698" s="98"/>
      <c r="F698" s="98"/>
      <c r="G698" s="98"/>
      <c r="H698" s="98"/>
      <c r="I698" s="98"/>
      <c r="J698" s="98"/>
    </row>
    <row r="699" spans="2:10" ht="13.2">
      <c r="B699" s="98"/>
      <c r="C699" s="98"/>
      <c r="D699" s="98"/>
      <c r="E699" s="98"/>
      <c r="F699" s="98"/>
      <c r="G699" s="98"/>
      <c r="H699" s="98"/>
      <c r="I699" s="98"/>
      <c r="J699" s="98"/>
    </row>
    <row r="700" spans="2:10" ht="13.2">
      <c r="B700" s="98"/>
      <c r="C700" s="98"/>
      <c r="D700" s="98"/>
      <c r="E700" s="98"/>
      <c r="F700" s="98"/>
      <c r="G700" s="98"/>
      <c r="H700" s="98"/>
      <c r="I700" s="98"/>
      <c r="J700" s="98"/>
    </row>
    <row r="701" spans="2:10" ht="13.2">
      <c r="B701" s="98"/>
      <c r="C701" s="98"/>
      <c r="D701" s="98"/>
      <c r="E701" s="98"/>
      <c r="F701" s="98"/>
      <c r="G701" s="98"/>
      <c r="H701" s="98"/>
      <c r="I701" s="98"/>
      <c r="J701" s="98"/>
    </row>
    <row r="702" spans="2:10" ht="13.2">
      <c r="B702" s="98"/>
      <c r="C702" s="98"/>
      <c r="D702" s="98"/>
      <c r="E702" s="98"/>
      <c r="F702" s="98"/>
      <c r="G702" s="98"/>
      <c r="H702" s="98"/>
      <c r="I702" s="98"/>
      <c r="J702" s="98"/>
    </row>
    <row r="703" spans="2:10" ht="13.2">
      <c r="B703" s="98"/>
      <c r="C703" s="98"/>
      <c r="D703" s="98"/>
      <c r="E703" s="98"/>
      <c r="F703" s="98"/>
      <c r="G703" s="98"/>
      <c r="H703" s="98"/>
      <c r="I703" s="98"/>
      <c r="J703" s="98"/>
    </row>
    <row r="704" spans="2:10" ht="13.2">
      <c r="B704" s="98"/>
      <c r="C704" s="98"/>
      <c r="D704" s="98"/>
      <c r="E704" s="98"/>
      <c r="F704" s="98"/>
      <c r="G704" s="98"/>
      <c r="H704" s="98"/>
      <c r="I704" s="98"/>
      <c r="J704" s="98"/>
    </row>
    <row r="705" spans="2:10" ht="13.2">
      <c r="B705" s="98"/>
      <c r="C705" s="98"/>
      <c r="D705" s="98"/>
      <c r="E705" s="98"/>
      <c r="F705" s="98"/>
      <c r="G705" s="98"/>
      <c r="H705" s="98"/>
      <c r="I705" s="98"/>
      <c r="J705" s="98"/>
    </row>
    <row r="706" spans="2:10" ht="13.2">
      <c r="B706" s="98"/>
      <c r="C706" s="98"/>
      <c r="D706" s="98"/>
      <c r="E706" s="98"/>
      <c r="F706" s="98"/>
      <c r="G706" s="98"/>
      <c r="H706" s="98"/>
      <c r="I706" s="98"/>
      <c r="J706" s="98"/>
    </row>
    <row r="707" spans="2:10" ht="13.2">
      <c r="B707" s="98"/>
      <c r="C707" s="98"/>
      <c r="D707" s="98"/>
      <c r="E707" s="98"/>
      <c r="F707" s="98"/>
      <c r="G707" s="98"/>
      <c r="H707" s="98"/>
      <c r="I707" s="98"/>
      <c r="J707" s="98"/>
    </row>
    <row r="708" spans="2:10" ht="13.2">
      <c r="B708" s="98"/>
      <c r="C708" s="98"/>
      <c r="D708" s="98"/>
      <c r="E708" s="98"/>
      <c r="F708" s="98"/>
      <c r="G708" s="98"/>
      <c r="H708" s="98"/>
      <c r="I708" s="98"/>
      <c r="J708" s="98"/>
    </row>
    <row r="709" spans="2:10" ht="13.2">
      <c r="B709" s="98"/>
      <c r="C709" s="98"/>
      <c r="D709" s="98"/>
      <c r="E709" s="98"/>
      <c r="F709" s="98"/>
      <c r="G709" s="98"/>
      <c r="H709" s="98"/>
      <c r="I709" s="98"/>
      <c r="J709" s="98"/>
    </row>
    <row r="710" spans="2:10" ht="13.2">
      <c r="B710" s="98"/>
      <c r="C710" s="98"/>
      <c r="D710" s="98"/>
      <c r="E710" s="98"/>
      <c r="F710" s="98"/>
      <c r="G710" s="98"/>
      <c r="H710" s="98"/>
      <c r="I710" s="98"/>
      <c r="J710" s="98"/>
    </row>
    <row r="711" spans="2:10" ht="13.2">
      <c r="B711" s="98"/>
      <c r="C711" s="98"/>
      <c r="D711" s="98"/>
      <c r="E711" s="98"/>
      <c r="F711" s="98"/>
      <c r="G711" s="98"/>
      <c r="H711" s="98"/>
      <c r="I711" s="98"/>
      <c r="J711" s="98"/>
    </row>
    <row r="712" spans="2:10" ht="13.2">
      <c r="B712" s="98"/>
      <c r="C712" s="98"/>
      <c r="D712" s="98"/>
      <c r="E712" s="98"/>
      <c r="F712" s="98"/>
      <c r="G712" s="98"/>
      <c r="H712" s="98"/>
      <c r="I712" s="98"/>
      <c r="J712" s="98"/>
    </row>
    <row r="713" spans="2:10" ht="13.2">
      <c r="B713" s="98"/>
      <c r="C713" s="98"/>
      <c r="D713" s="98"/>
      <c r="E713" s="98"/>
      <c r="F713" s="98"/>
      <c r="G713" s="98"/>
      <c r="H713" s="98"/>
      <c r="I713" s="98"/>
      <c r="J713" s="98"/>
    </row>
    <row r="714" spans="2:10" ht="13.2">
      <c r="B714" s="98"/>
      <c r="C714" s="98"/>
      <c r="D714" s="98"/>
      <c r="E714" s="98"/>
      <c r="F714" s="98"/>
      <c r="G714" s="98"/>
      <c r="H714" s="98"/>
      <c r="I714" s="98"/>
      <c r="J714" s="98"/>
    </row>
    <row r="715" spans="2:10" ht="13.2">
      <c r="B715" s="98"/>
      <c r="C715" s="98"/>
      <c r="D715" s="98"/>
      <c r="E715" s="98"/>
      <c r="F715" s="98"/>
      <c r="G715" s="98"/>
      <c r="H715" s="98"/>
      <c r="I715" s="98"/>
      <c r="J715" s="98"/>
    </row>
    <row r="716" spans="2:10" ht="13.2">
      <c r="B716" s="98"/>
      <c r="C716" s="98"/>
      <c r="D716" s="98"/>
      <c r="E716" s="98"/>
      <c r="F716" s="98"/>
      <c r="G716" s="98"/>
      <c r="H716" s="98"/>
      <c r="I716" s="98"/>
      <c r="J716" s="98"/>
    </row>
    <row r="717" spans="2:10" ht="13.2">
      <c r="B717" s="98"/>
      <c r="C717" s="98"/>
      <c r="D717" s="98"/>
      <c r="E717" s="98"/>
      <c r="F717" s="98"/>
      <c r="G717" s="98"/>
      <c r="H717" s="98"/>
      <c r="I717" s="98"/>
      <c r="J717" s="98"/>
    </row>
    <row r="718" spans="2:10" ht="13.2">
      <c r="B718" s="98"/>
      <c r="C718" s="98"/>
      <c r="D718" s="98"/>
      <c r="E718" s="98"/>
      <c r="F718" s="98"/>
      <c r="G718" s="98"/>
      <c r="H718" s="98"/>
      <c r="I718" s="98"/>
      <c r="J718" s="98"/>
    </row>
    <row r="719" spans="2:10" ht="13.2">
      <c r="B719" s="98"/>
      <c r="C719" s="98"/>
      <c r="D719" s="98"/>
      <c r="E719" s="98"/>
      <c r="F719" s="98"/>
      <c r="G719" s="98"/>
      <c r="H719" s="98"/>
      <c r="I719" s="98"/>
      <c r="J719" s="98"/>
    </row>
    <row r="720" spans="2:10" ht="13.2">
      <c r="B720" s="98"/>
      <c r="C720" s="98"/>
      <c r="D720" s="98"/>
      <c r="E720" s="98"/>
      <c r="F720" s="98"/>
      <c r="G720" s="98"/>
      <c r="H720" s="98"/>
      <c r="I720" s="98"/>
      <c r="J720" s="98"/>
    </row>
    <row r="721" spans="2:10" ht="13.2">
      <c r="B721" s="98"/>
      <c r="C721" s="98"/>
      <c r="D721" s="98"/>
      <c r="E721" s="98"/>
      <c r="F721" s="98"/>
      <c r="G721" s="98"/>
      <c r="H721" s="98"/>
      <c r="I721" s="98"/>
      <c r="J721" s="98"/>
    </row>
    <row r="722" spans="2:10" ht="13.2">
      <c r="B722" s="98"/>
      <c r="C722" s="98"/>
      <c r="D722" s="98"/>
      <c r="E722" s="98"/>
      <c r="F722" s="98"/>
      <c r="G722" s="98"/>
      <c r="H722" s="98"/>
      <c r="I722" s="98"/>
      <c r="J722" s="98"/>
    </row>
    <row r="723" spans="2:10" ht="13.2">
      <c r="B723" s="98"/>
      <c r="C723" s="98"/>
      <c r="D723" s="98"/>
      <c r="E723" s="98"/>
      <c r="F723" s="98"/>
      <c r="G723" s="98"/>
      <c r="H723" s="98"/>
      <c r="I723" s="98"/>
      <c r="J723" s="98"/>
    </row>
    <row r="724" spans="2:10" ht="13.2">
      <c r="B724" s="98"/>
      <c r="C724" s="98"/>
      <c r="D724" s="98"/>
      <c r="E724" s="98"/>
      <c r="F724" s="98"/>
      <c r="G724" s="98"/>
      <c r="H724" s="98"/>
      <c r="I724" s="98"/>
      <c r="J724" s="98"/>
    </row>
    <row r="725" spans="2:10" ht="13.2">
      <c r="B725" s="98"/>
      <c r="C725" s="98"/>
      <c r="D725" s="98"/>
      <c r="E725" s="98"/>
      <c r="F725" s="98"/>
      <c r="G725" s="98"/>
      <c r="H725" s="98"/>
      <c r="I725" s="98"/>
      <c r="J725" s="98"/>
    </row>
    <row r="726" spans="2:10" ht="13.2">
      <c r="B726" s="98"/>
      <c r="C726" s="98"/>
      <c r="D726" s="98"/>
      <c r="E726" s="98"/>
      <c r="F726" s="98"/>
      <c r="G726" s="98"/>
      <c r="H726" s="98"/>
      <c r="I726" s="98"/>
      <c r="J726" s="98"/>
    </row>
    <row r="727" spans="2:10" ht="13.2">
      <c r="B727" s="98"/>
      <c r="C727" s="98"/>
      <c r="D727" s="98"/>
      <c r="E727" s="98"/>
      <c r="F727" s="98"/>
      <c r="G727" s="98"/>
      <c r="H727" s="98"/>
      <c r="I727" s="98"/>
      <c r="J727" s="98"/>
    </row>
    <row r="728" spans="2:10" ht="13.2">
      <c r="B728" s="98"/>
      <c r="C728" s="98"/>
      <c r="D728" s="98"/>
      <c r="E728" s="98"/>
      <c r="F728" s="98"/>
      <c r="G728" s="98"/>
      <c r="H728" s="98"/>
      <c r="I728" s="98"/>
      <c r="J728" s="98"/>
    </row>
    <row r="729" spans="2:10" ht="13.2">
      <c r="B729" s="98"/>
      <c r="C729" s="98"/>
      <c r="D729" s="98"/>
      <c r="E729" s="98"/>
      <c r="F729" s="98"/>
      <c r="G729" s="98"/>
      <c r="H729" s="98"/>
      <c r="I729" s="98"/>
      <c r="J729" s="98"/>
    </row>
    <row r="730" spans="2:10" ht="13.2">
      <c r="B730" s="98"/>
      <c r="C730" s="98"/>
      <c r="D730" s="98"/>
      <c r="E730" s="98"/>
      <c r="F730" s="98"/>
      <c r="G730" s="98"/>
      <c r="H730" s="98"/>
      <c r="I730" s="98"/>
      <c r="J730" s="98"/>
    </row>
    <row r="731" spans="2:10" ht="13.2">
      <c r="B731" s="98"/>
      <c r="C731" s="98"/>
      <c r="D731" s="98"/>
      <c r="E731" s="98"/>
      <c r="F731" s="98"/>
      <c r="G731" s="98"/>
      <c r="H731" s="98"/>
      <c r="I731" s="98"/>
      <c r="J731" s="98"/>
    </row>
    <row r="732" spans="2:10" ht="13.2">
      <c r="B732" s="98"/>
      <c r="C732" s="98"/>
      <c r="D732" s="98"/>
      <c r="E732" s="98"/>
      <c r="F732" s="98"/>
      <c r="G732" s="98"/>
      <c r="H732" s="98"/>
      <c r="I732" s="98"/>
      <c r="J732" s="98"/>
    </row>
    <row r="733" spans="2:10" ht="13.2">
      <c r="B733" s="98"/>
      <c r="C733" s="98"/>
      <c r="D733" s="98"/>
      <c r="E733" s="98"/>
      <c r="F733" s="98"/>
      <c r="G733" s="98"/>
      <c r="H733" s="98"/>
      <c r="I733" s="98"/>
      <c r="J733" s="98"/>
    </row>
    <row r="734" spans="2:10" ht="13.2">
      <c r="B734" s="98"/>
      <c r="C734" s="98"/>
      <c r="D734" s="98"/>
      <c r="E734" s="98"/>
      <c r="F734" s="98"/>
      <c r="G734" s="98"/>
      <c r="H734" s="98"/>
      <c r="I734" s="98"/>
      <c r="J734" s="98"/>
    </row>
    <row r="735" spans="2:10" ht="13.2">
      <c r="B735" s="98"/>
      <c r="C735" s="98"/>
      <c r="D735" s="98"/>
      <c r="E735" s="98"/>
      <c r="F735" s="98"/>
      <c r="G735" s="98"/>
      <c r="H735" s="98"/>
      <c r="I735" s="98"/>
      <c r="J735" s="98"/>
    </row>
    <row r="736" spans="2:10" ht="13.2">
      <c r="B736" s="98"/>
      <c r="C736" s="98"/>
      <c r="D736" s="98"/>
      <c r="E736" s="98"/>
      <c r="F736" s="98"/>
      <c r="G736" s="98"/>
      <c r="H736" s="98"/>
      <c r="I736" s="98"/>
      <c r="J736" s="98"/>
    </row>
    <row r="737" spans="2:10" ht="13.2">
      <c r="B737" s="98"/>
      <c r="C737" s="98"/>
      <c r="D737" s="98"/>
      <c r="E737" s="98"/>
      <c r="F737" s="98"/>
      <c r="G737" s="98"/>
      <c r="H737" s="98"/>
      <c r="I737" s="98"/>
      <c r="J737" s="98"/>
    </row>
    <row r="738" spans="2:10" ht="13.2">
      <c r="B738" s="98"/>
      <c r="C738" s="98"/>
      <c r="D738" s="98"/>
      <c r="E738" s="98"/>
      <c r="F738" s="98"/>
      <c r="G738" s="98"/>
      <c r="H738" s="98"/>
      <c r="I738" s="98"/>
      <c r="J738" s="98"/>
    </row>
    <row r="739" spans="2:10" ht="13.2">
      <c r="B739" s="98"/>
      <c r="C739" s="98"/>
      <c r="D739" s="98"/>
      <c r="E739" s="98"/>
      <c r="F739" s="98"/>
      <c r="G739" s="98"/>
      <c r="H739" s="98"/>
      <c r="I739" s="98"/>
      <c r="J739" s="98"/>
    </row>
    <row r="740" spans="2:10" ht="13.2">
      <c r="B740" s="98"/>
      <c r="C740" s="98"/>
      <c r="D740" s="98"/>
      <c r="E740" s="98"/>
      <c r="F740" s="98"/>
      <c r="G740" s="98"/>
      <c r="H740" s="98"/>
      <c r="I740" s="98"/>
      <c r="J740" s="98"/>
    </row>
    <row r="741" spans="2:10" ht="13.2">
      <c r="B741" s="98"/>
      <c r="C741" s="98"/>
      <c r="D741" s="98"/>
      <c r="E741" s="98"/>
      <c r="F741" s="98"/>
      <c r="G741" s="98"/>
      <c r="H741" s="98"/>
      <c r="I741" s="98"/>
      <c r="J741" s="98"/>
    </row>
    <row r="742" spans="2:10" ht="13.2">
      <c r="B742" s="98"/>
      <c r="C742" s="98"/>
      <c r="D742" s="98"/>
      <c r="E742" s="98"/>
      <c r="F742" s="98"/>
      <c r="G742" s="98"/>
      <c r="H742" s="98"/>
      <c r="I742" s="98"/>
      <c r="J742" s="98"/>
    </row>
    <row r="743" spans="2:10" ht="13.2">
      <c r="B743" s="98"/>
      <c r="C743" s="98"/>
      <c r="D743" s="98"/>
      <c r="E743" s="98"/>
      <c r="F743" s="98"/>
      <c r="G743" s="98"/>
      <c r="H743" s="98"/>
      <c r="I743" s="98"/>
      <c r="J743" s="98"/>
    </row>
    <row r="744" spans="2:10" ht="13.2">
      <c r="B744" s="98"/>
      <c r="C744" s="98"/>
      <c r="D744" s="98"/>
      <c r="E744" s="98"/>
      <c r="F744" s="98"/>
      <c r="G744" s="98"/>
      <c r="H744" s="98"/>
      <c r="I744" s="98"/>
      <c r="J744" s="98"/>
    </row>
    <row r="745" spans="2:10" ht="13.2">
      <c r="B745" s="98"/>
      <c r="C745" s="98"/>
      <c r="D745" s="98"/>
      <c r="E745" s="98"/>
      <c r="F745" s="98"/>
      <c r="G745" s="98"/>
      <c r="H745" s="98"/>
      <c r="I745" s="98"/>
      <c r="J745" s="98"/>
    </row>
    <row r="746" spans="2:10" ht="13.2">
      <c r="B746" s="98"/>
      <c r="C746" s="98"/>
      <c r="D746" s="98"/>
      <c r="E746" s="98"/>
      <c r="F746" s="98"/>
      <c r="G746" s="98"/>
      <c r="H746" s="98"/>
      <c r="I746" s="98"/>
      <c r="J746" s="98"/>
    </row>
    <row r="747" spans="2:10" ht="13.2">
      <c r="B747" s="98"/>
      <c r="C747" s="98"/>
      <c r="D747" s="98"/>
      <c r="E747" s="98"/>
      <c r="F747" s="98"/>
      <c r="G747" s="98"/>
      <c r="H747" s="98"/>
      <c r="I747" s="98"/>
      <c r="J747" s="98"/>
    </row>
    <row r="748" spans="2:10" ht="13.2">
      <c r="B748" s="98"/>
      <c r="C748" s="98"/>
      <c r="D748" s="98"/>
      <c r="E748" s="98"/>
      <c r="F748" s="98"/>
      <c r="G748" s="98"/>
      <c r="H748" s="98"/>
      <c r="I748" s="98"/>
      <c r="J748" s="98"/>
    </row>
    <row r="749" spans="2:10" ht="13.2">
      <c r="B749" s="98"/>
      <c r="C749" s="98"/>
      <c r="D749" s="98"/>
      <c r="E749" s="98"/>
      <c r="F749" s="98"/>
      <c r="G749" s="98"/>
      <c r="H749" s="98"/>
      <c r="I749" s="98"/>
      <c r="J749" s="98"/>
    </row>
    <row r="750" spans="2:10" ht="13.2">
      <c r="B750" s="98"/>
      <c r="C750" s="98"/>
      <c r="D750" s="98"/>
      <c r="E750" s="98"/>
      <c r="F750" s="98"/>
      <c r="G750" s="98"/>
      <c r="H750" s="98"/>
      <c r="I750" s="98"/>
      <c r="J750" s="98"/>
    </row>
    <row r="751" spans="2:10" ht="13.2">
      <c r="B751" s="98"/>
      <c r="C751" s="98"/>
      <c r="D751" s="98"/>
      <c r="E751" s="98"/>
      <c r="F751" s="98"/>
      <c r="G751" s="98"/>
      <c r="H751" s="98"/>
      <c r="I751" s="98"/>
      <c r="J751" s="98"/>
    </row>
    <row r="752" spans="2:10" ht="13.2">
      <c r="B752" s="98"/>
      <c r="C752" s="98"/>
      <c r="D752" s="98"/>
      <c r="E752" s="98"/>
      <c r="F752" s="98"/>
      <c r="G752" s="98"/>
      <c r="H752" s="98"/>
      <c r="I752" s="98"/>
      <c r="J752" s="98"/>
    </row>
    <row r="753" spans="2:10" ht="13.2">
      <c r="B753" s="98"/>
      <c r="C753" s="98"/>
      <c r="D753" s="98"/>
      <c r="E753" s="98"/>
      <c r="F753" s="98"/>
      <c r="G753" s="98"/>
      <c r="H753" s="98"/>
      <c r="I753" s="98"/>
      <c r="J753" s="98"/>
    </row>
    <row r="754" spans="2:10" ht="13.2">
      <c r="B754" s="98"/>
      <c r="C754" s="98"/>
      <c r="D754" s="98"/>
      <c r="E754" s="98"/>
      <c r="F754" s="98"/>
      <c r="G754" s="98"/>
      <c r="H754" s="98"/>
      <c r="I754" s="98"/>
      <c r="J754" s="98"/>
    </row>
    <row r="755" spans="2:10" ht="13.2">
      <c r="B755" s="98"/>
      <c r="C755" s="98"/>
      <c r="D755" s="98"/>
      <c r="E755" s="98"/>
      <c r="F755" s="98"/>
      <c r="G755" s="98"/>
      <c r="H755" s="98"/>
      <c r="I755" s="98"/>
      <c r="J755" s="98"/>
    </row>
    <row r="756" spans="2:10" ht="13.2">
      <c r="B756" s="98"/>
      <c r="C756" s="98"/>
      <c r="D756" s="98"/>
      <c r="E756" s="98"/>
      <c r="F756" s="98"/>
      <c r="G756" s="98"/>
      <c r="H756" s="98"/>
      <c r="I756" s="98"/>
      <c r="J756" s="98"/>
    </row>
    <row r="757" spans="2:10" ht="13.2">
      <c r="B757" s="98"/>
      <c r="C757" s="98"/>
      <c r="D757" s="98"/>
      <c r="E757" s="98"/>
      <c r="F757" s="98"/>
      <c r="G757" s="98"/>
      <c r="H757" s="98"/>
      <c r="I757" s="98"/>
      <c r="J757" s="98"/>
    </row>
    <row r="758" spans="2:10" ht="13.2">
      <c r="B758" s="98"/>
      <c r="C758" s="98"/>
      <c r="D758" s="98"/>
      <c r="E758" s="98"/>
      <c r="F758" s="98"/>
      <c r="G758" s="98"/>
      <c r="H758" s="98"/>
      <c r="I758" s="98"/>
      <c r="J758" s="98"/>
    </row>
    <row r="759" spans="2:10" ht="13.2">
      <c r="B759" s="98"/>
      <c r="C759" s="98"/>
      <c r="D759" s="98"/>
      <c r="E759" s="98"/>
      <c r="F759" s="98"/>
      <c r="G759" s="98"/>
      <c r="H759" s="98"/>
      <c r="I759" s="98"/>
      <c r="J759" s="98"/>
    </row>
    <row r="760" spans="2:10" ht="13.2">
      <c r="B760" s="98"/>
      <c r="C760" s="98"/>
      <c r="D760" s="98"/>
      <c r="E760" s="98"/>
      <c r="F760" s="98"/>
      <c r="G760" s="98"/>
      <c r="H760" s="98"/>
      <c r="I760" s="98"/>
      <c r="J760" s="98"/>
    </row>
    <row r="761" spans="2:10" ht="13.2">
      <c r="B761" s="98"/>
      <c r="C761" s="98"/>
      <c r="D761" s="98"/>
      <c r="E761" s="98"/>
      <c r="F761" s="98"/>
      <c r="G761" s="98"/>
      <c r="H761" s="98"/>
      <c r="I761" s="98"/>
      <c r="J761" s="98"/>
    </row>
    <row r="762" spans="2:10" ht="13.2">
      <c r="B762" s="98"/>
      <c r="C762" s="98"/>
      <c r="D762" s="98"/>
      <c r="E762" s="98"/>
      <c r="F762" s="98"/>
      <c r="G762" s="98"/>
      <c r="H762" s="98"/>
      <c r="I762" s="98"/>
      <c r="J762" s="98"/>
    </row>
    <row r="763" spans="2:10" ht="13.2">
      <c r="B763" s="98"/>
      <c r="C763" s="98"/>
      <c r="D763" s="98"/>
      <c r="E763" s="98"/>
      <c r="F763" s="98"/>
      <c r="G763" s="98"/>
      <c r="H763" s="98"/>
      <c r="I763" s="98"/>
      <c r="J763" s="98"/>
    </row>
    <row r="764" spans="2:10" ht="13.2">
      <c r="B764" s="98"/>
      <c r="C764" s="98"/>
      <c r="D764" s="98"/>
      <c r="E764" s="98"/>
      <c r="F764" s="98"/>
      <c r="G764" s="98"/>
      <c r="H764" s="98"/>
      <c r="I764" s="98"/>
      <c r="J764" s="98"/>
    </row>
    <row r="765" spans="2:10" ht="13.2">
      <c r="B765" s="98"/>
      <c r="C765" s="98"/>
      <c r="D765" s="98"/>
      <c r="E765" s="98"/>
      <c r="F765" s="98"/>
      <c r="G765" s="98"/>
      <c r="H765" s="98"/>
      <c r="I765" s="98"/>
      <c r="J765" s="98"/>
    </row>
    <row r="766" spans="2:10" ht="13.2">
      <c r="B766" s="98"/>
      <c r="C766" s="98"/>
      <c r="D766" s="98"/>
      <c r="E766" s="98"/>
      <c r="F766" s="98"/>
      <c r="G766" s="98"/>
      <c r="H766" s="98"/>
      <c r="I766" s="98"/>
      <c r="J766" s="98"/>
    </row>
    <row r="767" spans="2:10" ht="13.2">
      <c r="B767" s="98"/>
      <c r="C767" s="98"/>
      <c r="D767" s="98"/>
      <c r="E767" s="98"/>
      <c r="F767" s="98"/>
      <c r="G767" s="98"/>
      <c r="H767" s="98"/>
      <c r="I767" s="98"/>
      <c r="J767" s="98"/>
    </row>
    <row r="768" spans="2:10" ht="13.2">
      <c r="B768" s="98"/>
      <c r="C768" s="98"/>
      <c r="D768" s="98"/>
      <c r="E768" s="98"/>
      <c r="F768" s="98"/>
      <c r="G768" s="98"/>
      <c r="H768" s="98"/>
      <c r="I768" s="98"/>
      <c r="J768" s="98"/>
    </row>
    <row r="769" spans="2:10" ht="13.2">
      <c r="B769" s="98"/>
      <c r="C769" s="98"/>
      <c r="D769" s="98"/>
      <c r="E769" s="98"/>
      <c r="F769" s="98"/>
      <c r="G769" s="98"/>
      <c r="H769" s="98"/>
      <c r="I769" s="98"/>
      <c r="J769" s="98"/>
    </row>
    <row r="770" spans="2:10" ht="13.2">
      <c r="B770" s="98"/>
      <c r="C770" s="98"/>
      <c r="D770" s="98"/>
      <c r="E770" s="98"/>
      <c r="F770" s="98"/>
      <c r="G770" s="98"/>
      <c r="H770" s="98"/>
      <c r="I770" s="98"/>
      <c r="J770" s="98"/>
    </row>
    <row r="771" spans="2:10" ht="13.2">
      <c r="B771" s="98"/>
      <c r="C771" s="98"/>
      <c r="D771" s="98"/>
      <c r="E771" s="98"/>
      <c r="F771" s="98"/>
      <c r="G771" s="98"/>
      <c r="H771" s="98"/>
      <c r="I771" s="98"/>
      <c r="J771" s="98"/>
    </row>
    <row r="772" spans="2:10" ht="13.2">
      <c r="B772" s="98"/>
      <c r="C772" s="98"/>
      <c r="D772" s="98"/>
      <c r="E772" s="98"/>
      <c r="F772" s="98"/>
      <c r="G772" s="98"/>
      <c r="H772" s="98"/>
      <c r="I772" s="98"/>
      <c r="J772" s="98"/>
    </row>
    <row r="773" spans="2:10" ht="13.2">
      <c r="B773" s="98"/>
      <c r="C773" s="98"/>
      <c r="D773" s="98"/>
      <c r="E773" s="98"/>
      <c r="F773" s="98"/>
      <c r="G773" s="98"/>
      <c r="H773" s="98"/>
      <c r="I773" s="98"/>
      <c r="J773" s="98"/>
    </row>
    <row r="774" spans="2:10" ht="13.2">
      <c r="B774" s="98"/>
      <c r="C774" s="98"/>
      <c r="D774" s="98"/>
      <c r="E774" s="98"/>
      <c r="F774" s="98"/>
      <c r="G774" s="98"/>
      <c r="H774" s="98"/>
      <c r="I774" s="98"/>
      <c r="J774" s="98"/>
    </row>
    <row r="775" spans="2:10" ht="13.2">
      <c r="B775" s="98"/>
      <c r="C775" s="98"/>
      <c r="D775" s="98"/>
      <c r="E775" s="98"/>
      <c r="F775" s="98"/>
      <c r="G775" s="98"/>
      <c r="H775" s="98"/>
      <c r="I775" s="98"/>
      <c r="J775" s="98"/>
    </row>
    <row r="776" spans="2:10" ht="13.2">
      <c r="B776" s="98"/>
      <c r="C776" s="98"/>
      <c r="D776" s="98"/>
      <c r="E776" s="98"/>
      <c r="F776" s="98"/>
      <c r="G776" s="98"/>
      <c r="H776" s="98"/>
      <c r="I776" s="98"/>
      <c r="J776" s="98"/>
    </row>
    <row r="777" spans="2:10" ht="13.2">
      <c r="B777" s="98"/>
      <c r="C777" s="98"/>
      <c r="D777" s="98"/>
      <c r="E777" s="98"/>
      <c r="F777" s="98"/>
      <c r="G777" s="98"/>
      <c r="H777" s="98"/>
      <c r="I777" s="98"/>
      <c r="J777" s="98"/>
    </row>
    <row r="778" spans="2:10" ht="13.2">
      <c r="B778" s="98"/>
      <c r="C778" s="98"/>
      <c r="D778" s="98"/>
      <c r="E778" s="98"/>
      <c r="F778" s="98"/>
      <c r="G778" s="98"/>
      <c r="H778" s="98"/>
      <c r="I778" s="98"/>
      <c r="J778" s="98"/>
    </row>
    <row r="779" spans="2:10" ht="13.2">
      <c r="B779" s="98"/>
      <c r="C779" s="98"/>
      <c r="D779" s="98"/>
      <c r="E779" s="98"/>
      <c r="F779" s="98"/>
      <c r="G779" s="98"/>
      <c r="H779" s="98"/>
      <c r="I779" s="98"/>
      <c r="J779" s="98"/>
    </row>
    <row r="780" spans="2:10" ht="13.2">
      <c r="B780" s="98"/>
      <c r="C780" s="98"/>
      <c r="D780" s="98"/>
      <c r="E780" s="98"/>
      <c r="F780" s="98"/>
      <c r="G780" s="98"/>
      <c r="H780" s="98"/>
      <c r="I780" s="98"/>
      <c r="J780" s="98"/>
    </row>
    <row r="781" spans="2:10" ht="13.2">
      <c r="B781" s="98"/>
      <c r="C781" s="98"/>
      <c r="D781" s="98"/>
      <c r="E781" s="98"/>
      <c r="F781" s="98"/>
      <c r="G781" s="98"/>
      <c r="H781" s="98"/>
      <c r="I781" s="98"/>
      <c r="J781" s="98"/>
    </row>
    <row r="782" spans="2:10" ht="13.2">
      <c r="B782" s="98"/>
      <c r="C782" s="98"/>
      <c r="D782" s="98"/>
      <c r="E782" s="98"/>
      <c r="F782" s="98"/>
      <c r="G782" s="98"/>
      <c r="H782" s="98"/>
      <c r="I782" s="98"/>
      <c r="J782" s="98"/>
    </row>
    <row r="783" spans="2:10" ht="13.2">
      <c r="B783" s="98"/>
      <c r="C783" s="98"/>
      <c r="D783" s="98"/>
      <c r="E783" s="98"/>
      <c r="F783" s="98"/>
      <c r="G783" s="98"/>
      <c r="H783" s="98"/>
      <c r="I783" s="98"/>
      <c r="J783" s="98"/>
    </row>
    <row r="784" spans="2:10" ht="13.2">
      <c r="B784" s="98"/>
      <c r="C784" s="98"/>
      <c r="D784" s="98"/>
      <c r="E784" s="98"/>
      <c r="F784" s="98"/>
      <c r="G784" s="98"/>
      <c r="H784" s="98"/>
      <c r="I784" s="98"/>
      <c r="J784" s="98"/>
    </row>
    <row r="785" spans="2:10" ht="13.2">
      <c r="B785" s="98"/>
      <c r="C785" s="98"/>
      <c r="D785" s="98"/>
      <c r="E785" s="98"/>
      <c r="F785" s="98"/>
      <c r="G785" s="98"/>
      <c r="H785" s="98"/>
      <c r="I785" s="98"/>
      <c r="J785" s="98"/>
    </row>
    <row r="786" spans="2:10" ht="13.2">
      <c r="B786" s="98"/>
      <c r="C786" s="98"/>
      <c r="D786" s="98"/>
      <c r="E786" s="98"/>
      <c r="F786" s="98"/>
      <c r="G786" s="98"/>
      <c r="H786" s="98"/>
      <c r="I786" s="98"/>
      <c r="J786" s="98"/>
    </row>
    <row r="787" spans="2:10" ht="13.2">
      <c r="B787" s="98"/>
      <c r="C787" s="98"/>
      <c r="D787" s="98"/>
      <c r="E787" s="98"/>
      <c r="F787" s="98"/>
      <c r="G787" s="98"/>
      <c r="H787" s="98"/>
      <c r="I787" s="98"/>
      <c r="J787" s="98"/>
    </row>
    <row r="788" spans="2:10" ht="13.2">
      <c r="B788" s="98"/>
      <c r="C788" s="98"/>
      <c r="D788" s="98"/>
      <c r="E788" s="98"/>
      <c r="F788" s="98"/>
      <c r="G788" s="98"/>
      <c r="H788" s="98"/>
      <c r="I788" s="98"/>
      <c r="J788" s="98"/>
    </row>
    <row r="789" spans="2:10" ht="13.2">
      <c r="B789" s="98"/>
      <c r="C789" s="98"/>
      <c r="D789" s="98"/>
      <c r="E789" s="98"/>
      <c r="F789" s="98"/>
      <c r="G789" s="98"/>
      <c r="H789" s="98"/>
      <c r="I789" s="98"/>
      <c r="J789" s="98"/>
    </row>
    <row r="790" spans="2:10" ht="13.2">
      <c r="B790" s="98"/>
      <c r="C790" s="98"/>
      <c r="D790" s="98"/>
      <c r="E790" s="98"/>
      <c r="F790" s="98"/>
      <c r="G790" s="98"/>
      <c r="H790" s="98"/>
      <c r="I790" s="98"/>
      <c r="J790" s="98"/>
    </row>
    <row r="791" spans="2:10" ht="13.2">
      <c r="B791" s="98"/>
      <c r="C791" s="98"/>
      <c r="D791" s="98"/>
      <c r="E791" s="98"/>
      <c r="F791" s="98"/>
      <c r="G791" s="98"/>
      <c r="H791" s="98"/>
      <c r="I791" s="98"/>
      <c r="J791" s="98"/>
    </row>
    <row r="792" spans="2:10" ht="13.2">
      <c r="B792" s="98"/>
      <c r="C792" s="98"/>
      <c r="D792" s="98"/>
      <c r="E792" s="98"/>
      <c r="F792" s="98"/>
      <c r="G792" s="98"/>
      <c r="H792" s="98"/>
      <c r="I792" s="98"/>
      <c r="J792" s="98"/>
    </row>
    <row r="793" spans="2:10" ht="13.2">
      <c r="B793" s="98"/>
      <c r="C793" s="98"/>
      <c r="D793" s="98"/>
      <c r="E793" s="98"/>
      <c r="F793" s="98"/>
      <c r="G793" s="98"/>
      <c r="H793" s="98"/>
      <c r="I793" s="98"/>
      <c r="J793" s="98"/>
    </row>
    <row r="794" spans="2:10" ht="13.2">
      <c r="B794" s="98"/>
      <c r="C794" s="98"/>
      <c r="D794" s="98"/>
      <c r="E794" s="98"/>
      <c r="F794" s="98"/>
      <c r="G794" s="98"/>
      <c r="H794" s="98"/>
      <c r="I794" s="98"/>
      <c r="J794" s="98"/>
    </row>
    <row r="795" spans="2:10" ht="13.2">
      <c r="B795" s="98"/>
      <c r="C795" s="98"/>
      <c r="D795" s="98"/>
      <c r="E795" s="98"/>
      <c r="F795" s="98"/>
      <c r="G795" s="98"/>
      <c r="H795" s="98"/>
      <c r="I795" s="98"/>
      <c r="J795" s="98"/>
    </row>
    <row r="796" spans="2:10" ht="13.2">
      <c r="B796" s="98"/>
      <c r="C796" s="98"/>
      <c r="D796" s="98"/>
      <c r="E796" s="98"/>
      <c r="F796" s="98"/>
      <c r="G796" s="98"/>
      <c r="H796" s="98"/>
      <c r="I796" s="98"/>
      <c r="J796" s="98"/>
    </row>
    <row r="797" spans="2:10" ht="13.2">
      <c r="B797" s="98"/>
      <c r="C797" s="98"/>
      <c r="D797" s="98"/>
      <c r="E797" s="98"/>
      <c r="F797" s="98"/>
      <c r="G797" s="98"/>
      <c r="H797" s="98"/>
      <c r="I797" s="98"/>
      <c r="J797" s="98"/>
    </row>
    <row r="798" spans="2:10" ht="13.2">
      <c r="B798" s="98"/>
      <c r="C798" s="98"/>
      <c r="D798" s="98"/>
      <c r="E798" s="98"/>
      <c r="F798" s="98"/>
      <c r="G798" s="98"/>
      <c r="H798" s="98"/>
      <c r="I798" s="98"/>
      <c r="J798" s="98"/>
    </row>
    <row r="799" spans="2:10" ht="13.2">
      <c r="B799" s="98"/>
      <c r="C799" s="98"/>
      <c r="D799" s="98"/>
      <c r="E799" s="98"/>
      <c r="F799" s="98"/>
      <c r="G799" s="98"/>
      <c r="H799" s="98"/>
      <c r="I799" s="98"/>
      <c r="J799" s="98"/>
    </row>
    <row r="800" spans="2:10" ht="13.2">
      <c r="B800" s="98"/>
      <c r="C800" s="98"/>
      <c r="D800" s="98"/>
      <c r="E800" s="98"/>
      <c r="F800" s="98"/>
      <c r="G800" s="98"/>
      <c r="H800" s="98"/>
      <c r="I800" s="98"/>
      <c r="J800" s="98"/>
    </row>
    <row r="801" spans="2:10" ht="13.2">
      <c r="B801" s="98"/>
      <c r="C801" s="98"/>
      <c r="D801" s="98"/>
      <c r="E801" s="98"/>
      <c r="F801" s="98"/>
      <c r="G801" s="98"/>
      <c r="H801" s="98"/>
      <c r="I801" s="98"/>
      <c r="J801" s="98"/>
    </row>
    <row r="802" spans="2:10" ht="13.2">
      <c r="B802" s="98"/>
      <c r="C802" s="98"/>
      <c r="D802" s="98"/>
      <c r="E802" s="98"/>
      <c r="F802" s="98"/>
      <c r="G802" s="98"/>
      <c r="H802" s="98"/>
      <c r="I802" s="98"/>
      <c r="J802" s="98"/>
    </row>
    <row r="803" spans="2:10" ht="13.2">
      <c r="B803" s="98"/>
      <c r="C803" s="98"/>
      <c r="D803" s="98"/>
      <c r="E803" s="98"/>
      <c r="F803" s="98"/>
      <c r="G803" s="98"/>
      <c r="H803" s="98"/>
      <c r="I803" s="98"/>
      <c r="J803" s="98"/>
    </row>
    <row r="804" spans="2:10" ht="13.2">
      <c r="B804" s="98"/>
      <c r="C804" s="98"/>
      <c r="D804" s="98"/>
      <c r="E804" s="98"/>
      <c r="F804" s="98"/>
      <c r="G804" s="98"/>
      <c r="H804" s="98"/>
      <c r="I804" s="98"/>
      <c r="J804" s="98"/>
    </row>
    <row r="805" spans="2:10" ht="13.2">
      <c r="B805" s="98"/>
      <c r="C805" s="98"/>
      <c r="D805" s="98"/>
      <c r="E805" s="98"/>
      <c r="F805" s="98"/>
      <c r="G805" s="98"/>
      <c r="H805" s="98"/>
      <c r="I805" s="98"/>
      <c r="J805" s="98"/>
    </row>
    <row r="806" spans="2:10" ht="13.2">
      <c r="B806" s="98"/>
      <c r="C806" s="98"/>
      <c r="D806" s="98"/>
      <c r="E806" s="98"/>
      <c r="F806" s="98"/>
      <c r="G806" s="98"/>
      <c r="H806" s="98"/>
      <c r="I806" s="98"/>
      <c r="J806" s="98"/>
    </row>
    <row r="807" spans="2:10" ht="13.2">
      <c r="B807" s="98"/>
      <c r="C807" s="98"/>
      <c r="D807" s="98"/>
      <c r="E807" s="98"/>
      <c r="F807" s="98"/>
      <c r="G807" s="98"/>
      <c r="H807" s="98"/>
      <c r="I807" s="98"/>
      <c r="J807" s="98"/>
    </row>
    <row r="808" spans="2:10" ht="13.2">
      <c r="B808" s="98"/>
      <c r="C808" s="98"/>
      <c r="D808" s="98"/>
      <c r="E808" s="98"/>
      <c r="F808" s="98"/>
      <c r="G808" s="98"/>
      <c r="H808" s="98"/>
      <c r="I808" s="98"/>
      <c r="J808" s="98"/>
    </row>
    <row r="809" spans="2:10" ht="13.2">
      <c r="B809" s="98"/>
      <c r="C809" s="98"/>
      <c r="D809" s="98"/>
      <c r="E809" s="98"/>
      <c r="F809" s="98"/>
      <c r="G809" s="98"/>
      <c r="H809" s="98"/>
      <c r="I809" s="98"/>
      <c r="J809" s="98"/>
    </row>
    <row r="810" spans="2:10" ht="13.2">
      <c r="B810" s="98"/>
      <c r="C810" s="98"/>
      <c r="D810" s="98"/>
      <c r="E810" s="98"/>
      <c r="F810" s="98"/>
      <c r="G810" s="98"/>
      <c r="H810" s="98"/>
      <c r="I810" s="98"/>
      <c r="J810" s="98"/>
    </row>
    <row r="811" spans="2:10" ht="13.2">
      <c r="B811" s="98"/>
      <c r="C811" s="98"/>
      <c r="D811" s="98"/>
      <c r="E811" s="98"/>
      <c r="F811" s="98"/>
      <c r="G811" s="98"/>
      <c r="H811" s="98"/>
      <c r="I811" s="98"/>
      <c r="J811" s="98"/>
    </row>
    <row r="812" spans="2:10" ht="13.2">
      <c r="B812" s="98"/>
      <c r="C812" s="98"/>
      <c r="D812" s="98"/>
      <c r="E812" s="98"/>
      <c r="F812" s="98"/>
      <c r="G812" s="98"/>
      <c r="H812" s="98"/>
      <c r="I812" s="98"/>
      <c r="J812" s="98"/>
    </row>
    <row r="813" spans="2:10" ht="13.2">
      <c r="B813" s="98"/>
      <c r="C813" s="98"/>
      <c r="D813" s="98"/>
      <c r="E813" s="98"/>
      <c r="F813" s="98"/>
      <c r="G813" s="98"/>
      <c r="H813" s="98"/>
      <c r="I813" s="98"/>
      <c r="J813" s="98"/>
    </row>
    <row r="814" spans="2:10" ht="13.2">
      <c r="B814" s="98"/>
      <c r="C814" s="98"/>
      <c r="D814" s="98"/>
      <c r="E814" s="98"/>
      <c r="F814" s="98"/>
      <c r="G814" s="98"/>
      <c r="H814" s="98"/>
      <c r="I814" s="98"/>
      <c r="J814" s="98"/>
    </row>
    <row r="815" spans="2:10" ht="13.2">
      <c r="B815" s="98"/>
      <c r="C815" s="98"/>
      <c r="D815" s="98"/>
      <c r="E815" s="98"/>
      <c r="F815" s="98"/>
      <c r="G815" s="98"/>
      <c r="H815" s="98"/>
      <c r="I815" s="98"/>
      <c r="J815" s="98"/>
    </row>
    <row r="816" spans="2:10" ht="13.2">
      <c r="B816" s="98"/>
      <c r="C816" s="98"/>
      <c r="D816" s="98"/>
      <c r="E816" s="98"/>
      <c r="F816" s="98"/>
      <c r="G816" s="98"/>
      <c r="H816" s="98"/>
      <c r="I816" s="98"/>
      <c r="J816" s="98"/>
    </row>
    <row r="817" spans="2:10" ht="13.2">
      <c r="B817" s="98"/>
      <c r="C817" s="98"/>
      <c r="D817" s="98"/>
      <c r="E817" s="98"/>
      <c r="F817" s="98"/>
      <c r="G817" s="98"/>
      <c r="H817" s="98"/>
      <c r="I817" s="98"/>
      <c r="J817" s="98"/>
    </row>
    <row r="818" spans="2:10" ht="13.2">
      <c r="B818" s="98"/>
      <c r="C818" s="98"/>
      <c r="D818" s="98"/>
      <c r="E818" s="98"/>
      <c r="F818" s="98"/>
      <c r="G818" s="98"/>
      <c r="H818" s="98"/>
      <c r="I818" s="98"/>
      <c r="J818" s="98"/>
    </row>
    <row r="819" spans="2:10" ht="13.2">
      <c r="B819" s="98"/>
      <c r="C819" s="98"/>
      <c r="D819" s="98"/>
      <c r="E819" s="98"/>
      <c r="F819" s="98"/>
      <c r="G819" s="98"/>
      <c r="H819" s="98"/>
      <c r="I819" s="98"/>
      <c r="J819" s="98"/>
    </row>
    <row r="820" spans="2:10" ht="13.2">
      <c r="B820" s="98"/>
      <c r="C820" s="98"/>
      <c r="D820" s="98"/>
      <c r="E820" s="98"/>
      <c r="F820" s="98"/>
      <c r="G820" s="98"/>
      <c r="H820" s="98"/>
      <c r="I820" s="98"/>
      <c r="J820" s="98"/>
    </row>
    <row r="821" spans="2:10" ht="13.2">
      <c r="B821" s="98"/>
      <c r="C821" s="98"/>
      <c r="D821" s="98"/>
      <c r="E821" s="98"/>
      <c r="F821" s="98"/>
      <c r="G821" s="98"/>
      <c r="H821" s="98"/>
      <c r="I821" s="98"/>
      <c r="J821" s="98"/>
    </row>
    <row r="822" spans="2:10" ht="13.2">
      <c r="B822" s="98"/>
      <c r="C822" s="98"/>
      <c r="D822" s="98"/>
      <c r="E822" s="98"/>
      <c r="F822" s="98"/>
      <c r="G822" s="98"/>
      <c r="H822" s="98"/>
      <c r="I822" s="98"/>
      <c r="J822" s="98"/>
    </row>
    <row r="823" spans="2:10" ht="13.2">
      <c r="B823" s="98"/>
      <c r="C823" s="98"/>
      <c r="D823" s="98"/>
      <c r="E823" s="98"/>
      <c r="F823" s="98"/>
      <c r="G823" s="98"/>
      <c r="H823" s="98"/>
      <c r="I823" s="98"/>
      <c r="J823" s="98"/>
    </row>
    <row r="824" spans="2:10" ht="13.2">
      <c r="B824" s="98"/>
      <c r="C824" s="98"/>
      <c r="D824" s="98"/>
      <c r="E824" s="98"/>
      <c r="F824" s="98"/>
      <c r="G824" s="98"/>
      <c r="H824" s="98"/>
      <c r="I824" s="98"/>
      <c r="J824" s="98"/>
    </row>
    <row r="825" spans="2:10" ht="13.2">
      <c r="B825" s="98"/>
      <c r="C825" s="98"/>
      <c r="D825" s="98"/>
      <c r="E825" s="98"/>
      <c r="F825" s="98"/>
      <c r="G825" s="98"/>
      <c r="H825" s="98"/>
      <c r="I825" s="98"/>
      <c r="J825" s="98"/>
    </row>
    <row r="826" spans="2:10" ht="13.2">
      <c r="B826" s="98"/>
      <c r="C826" s="98"/>
      <c r="D826" s="98"/>
      <c r="E826" s="98"/>
      <c r="F826" s="98"/>
      <c r="G826" s="98"/>
      <c r="H826" s="98"/>
      <c r="I826" s="98"/>
      <c r="J826" s="98"/>
    </row>
    <row r="827" spans="2:10" ht="13.2">
      <c r="B827" s="98"/>
      <c r="C827" s="98"/>
      <c r="D827" s="98"/>
      <c r="E827" s="98"/>
      <c r="F827" s="98"/>
      <c r="G827" s="98"/>
      <c r="H827" s="98"/>
      <c r="I827" s="98"/>
      <c r="J827" s="98"/>
    </row>
    <row r="828" spans="2:10" ht="13.2">
      <c r="B828" s="98"/>
      <c r="C828" s="98"/>
      <c r="D828" s="98"/>
      <c r="E828" s="98"/>
      <c r="F828" s="98"/>
      <c r="G828" s="98"/>
      <c r="H828" s="98"/>
      <c r="I828" s="98"/>
      <c r="J828" s="98"/>
    </row>
    <row r="829" spans="2:10" ht="13.2">
      <c r="B829" s="98"/>
      <c r="C829" s="98"/>
      <c r="D829" s="98"/>
      <c r="E829" s="98"/>
      <c r="F829" s="98"/>
      <c r="G829" s="98"/>
      <c r="H829" s="98"/>
      <c r="I829" s="98"/>
      <c r="J829" s="98"/>
    </row>
    <row r="830" spans="2:10" ht="13.2">
      <c r="B830" s="98"/>
      <c r="C830" s="98"/>
      <c r="D830" s="98"/>
      <c r="E830" s="98"/>
      <c r="F830" s="98"/>
      <c r="G830" s="98"/>
      <c r="H830" s="98"/>
      <c r="I830" s="98"/>
      <c r="J830" s="98"/>
    </row>
    <row r="831" spans="2:10" ht="13.2">
      <c r="B831" s="98"/>
      <c r="C831" s="98"/>
      <c r="D831" s="98"/>
      <c r="E831" s="98"/>
      <c r="F831" s="98"/>
      <c r="G831" s="98"/>
      <c r="H831" s="98"/>
      <c r="I831" s="98"/>
      <c r="J831" s="98"/>
    </row>
    <row r="832" spans="2:10" ht="13.2">
      <c r="B832" s="98"/>
      <c r="C832" s="98"/>
      <c r="D832" s="98"/>
      <c r="E832" s="98"/>
      <c r="F832" s="98"/>
      <c r="G832" s="98"/>
      <c r="H832" s="98"/>
      <c r="I832" s="98"/>
      <c r="J832" s="98"/>
    </row>
    <row r="833" spans="2:10" ht="13.2">
      <c r="B833" s="98"/>
      <c r="C833" s="98"/>
      <c r="D833" s="98"/>
      <c r="E833" s="98"/>
      <c r="F833" s="98"/>
      <c r="G833" s="98"/>
      <c r="H833" s="98"/>
      <c r="I833" s="98"/>
      <c r="J833" s="98"/>
    </row>
    <row r="834" spans="2:10" ht="13.2">
      <c r="B834" s="98"/>
      <c r="C834" s="98"/>
      <c r="D834" s="98"/>
      <c r="E834" s="98"/>
      <c r="F834" s="98"/>
      <c r="G834" s="98"/>
      <c r="H834" s="98"/>
      <c r="I834" s="98"/>
      <c r="J834" s="98"/>
    </row>
    <row r="835" spans="2:10" ht="13.2">
      <c r="B835" s="98"/>
      <c r="C835" s="98"/>
      <c r="D835" s="98"/>
      <c r="E835" s="98"/>
      <c r="F835" s="98"/>
      <c r="G835" s="98"/>
      <c r="H835" s="98"/>
      <c r="I835" s="98"/>
      <c r="J835" s="98"/>
    </row>
    <row r="836" spans="2:10" ht="13.2">
      <c r="B836" s="98"/>
      <c r="C836" s="98"/>
      <c r="D836" s="98"/>
      <c r="E836" s="98"/>
      <c r="F836" s="98"/>
      <c r="G836" s="98"/>
      <c r="H836" s="98"/>
      <c r="I836" s="98"/>
      <c r="J836" s="98"/>
    </row>
    <row r="837" spans="2:10" ht="13.2">
      <c r="B837" s="98"/>
      <c r="C837" s="98"/>
      <c r="D837" s="98"/>
      <c r="E837" s="98"/>
      <c r="F837" s="98"/>
      <c r="G837" s="98"/>
      <c r="H837" s="98"/>
      <c r="I837" s="98"/>
      <c r="J837" s="98"/>
    </row>
    <row r="838" spans="2:10" ht="13.2">
      <c r="B838" s="98"/>
      <c r="C838" s="98"/>
      <c r="D838" s="98"/>
      <c r="E838" s="98"/>
      <c r="F838" s="98"/>
      <c r="G838" s="98"/>
      <c r="H838" s="98"/>
      <c r="I838" s="98"/>
      <c r="J838" s="98"/>
    </row>
    <row r="839" spans="2:10" ht="13.2">
      <c r="B839" s="98"/>
      <c r="C839" s="98"/>
      <c r="D839" s="98"/>
      <c r="E839" s="98"/>
      <c r="F839" s="98"/>
      <c r="G839" s="98"/>
      <c r="H839" s="98"/>
      <c r="I839" s="98"/>
      <c r="J839" s="98"/>
    </row>
    <row r="840" spans="2:10" ht="13.2">
      <c r="B840" s="98"/>
      <c r="C840" s="98"/>
      <c r="D840" s="98"/>
      <c r="E840" s="98"/>
      <c r="F840" s="98"/>
      <c r="G840" s="98"/>
      <c r="H840" s="98"/>
      <c r="I840" s="98"/>
      <c r="J840" s="98"/>
    </row>
    <row r="841" spans="2:10" ht="13.2">
      <c r="B841" s="98"/>
      <c r="C841" s="98"/>
      <c r="D841" s="98"/>
      <c r="E841" s="98"/>
      <c r="F841" s="98"/>
      <c r="G841" s="98"/>
      <c r="H841" s="98"/>
      <c r="I841" s="98"/>
      <c r="J841" s="98"/>
    </row>
    <row r="842" spans="2:10" ht="13.2">
      <c r="B842" s="98"/>
      <c r="C842" s="98"/>
      <c r="D842" s="98"/>
      <c r="E842" s="98"/>
      <c r="F842" s="98"/>
      <c r="G842" s="98"/>
      <c r="H842" s="98"/>
      <c r="I842" s="98"/>
      <c r="J842" s="98"/>
    </row>
    <row r="843" spans="2:10" ht="13.2">
      <c r="B843" s="98"/>
      <c r="C843" s="98"/>
      <c r="D843" s="98"/>
      <c r="E843" s="98"/>
      <c r="F843" s="98"/>
      <c r="G843" s="98"/>
      <c r="H843" s="98"/>
      <c r="I843" s="98"/>
      <c r="J843" s="98"/>
    </row>
    <row r="844" spans="2:10" ht="13.2">
      <c r="B844" s="98"/>
      <c r="C844" s="98"/>
      <c r="D844" s="98"/>
      <c r="E844" s="98"/>
      <c r="F844" s="98"/>
      <c r="G844" s="98"/>
      <c r="H844" s="98"/>
      <c r="I844" s="98"/>
      <c r="J844" s="98"/>
    </row>
    <row r="845" spans="2:10" ht="13.2">
      <c r="B845" s="98"/>
      <c r="C845" s="98"/>
      <c r="D845" s="98"/>
      <c r="E845" s="98"/>
      <c r="F845" s="98"/>
      <c r="G845" s="98"/>
      <c r="H845" s="98"/>
      <c r="I845" s="98"/>
      <c r="J845" s="98"/>
    </row>
    <row r="846" spans="2:10" ht="13.2">
      <c r="B846" s="98"/>
      <c r="C846" s="98"/>
      <c r="D846" s="98"/>
      <c r="E846" s="98"/>
      <c r="F846" s="98"/>
      <c r="G846" s="98"/>
      <c r="H846" s="98"/>
      <c r="I846" s="98"/>
      <c r="J846" s="98"/>
    </row>
    <row r="847" spans="2:10" ht="13.2">
      <c r="B847" s="98"/>
      <c r="C847" s="98"/>
      <c r="D847" s="98"/>
      <c r="E847" s="98"/>
      <c r="F847" s="98"/>
      <c r="G847" s="98"/>
      <c r="H847" s="98"/>
      <c r="I847" s="98"/>
      <c r="J847" s="98"/>
    </row>
    <row r="848" spans="2:10" ht="13.2">
      <c r="B848" s="98"/>
      <c r="C848" s="98"/>
      <c r="D848" s="98"/>
      <c r="E848" s="98"/>
      <c r="F848" s="98"/>
      <c r="G848" s="98"/>
      <c r="H848" s="98"/>
      <c r="I848" s="98"/>
      <c r="J848" s="98"/>
    </row>
    <row r="849" spans="2:10" ht="13.2">
      <c r="B849" s="98"/>
      <c r="C849" s="98"/>
      <c r="D849" s="98"/>
      <c r="E849" s="98"/>
      <c r="F849" s="98"/>
      <c r="G849" s="98"/>
      <c r="H849" s="98"/>
      <c r="I849" s="98"/>
      <c r="J849" s="98"/>
    </row>
    <row r="850" spans="2:10" ht="13.2">
      <c r="B850" s="98"/>
      <c r="C850" s="98"/>
      <c r="D850" s="98"/>
      <c r="E850" s="98"/>
      <c r="F850" s="98"/>
      <c r="G850" s="98"/>
      <c r="H850" s="98"/>
      <c r="I850" s="98"/>
      <c r="J850" s="98"/>
    </row>
    <row r="851" spans="2:10" ht="13.2">
      <c r="B851" s="98"/>
      <c r="C851" s="98"/>
      <c r="D851" s="98"/>
      <c r="E851" s="98"/>
      <c r="F851" s="98"/>
      <c r="G851" s="98"/>
      <c r="H851" s="98"/>
      <c r="I851" s="98"/>
      <c r="J851" s="98"/>
    </row>
    <row r="852" spans="2:10" ht="13.2">
      <c r="B852" s="98"/>
      <c r="C852" s="98"/>
      <c r="D852" s="98"/>
      <c r="E852" s="98"/>
      <c r="F852" s="98"/>
      <c r="G852" s="98"/>
      <c r="H852" s="98"/>
      <c r="I852" s="98"/>
      <c r="J852" s="98"/>
    </row>
    <row r="853" spans="2:10" ht="13.2">
      <c r="B853" s="98"/>
      <c r="C853" s="98"/>
      <c r="D853" s="98"/>
      <c r="E853" s="98"/>
      <c r="F853" s="98"/>
      <c r="G853" s="98"/>
      <c r="H853" s="98"/>
      <c r="I853" s="98"/>
      <c r="J853" s="98"/>
    </row>
    <row r="854" spans="2:10" ht="13.2">
      <c r="B854" s="98"/>
      <c r="C854" s="98"/>
      <c r="D854" s="98"/>
      <c r="E854" s="98"/>
      <c r="F854" s="98"/>
      <c r="G854" s="98"/>
      <c r="H854" s="98"/>
      <c r="I854" s="98"/>
      <c r="J854" s="98"/>
    </row>
    <row r="855" spans="2:10" ht="13.2">
      <c r="B855" s="98"/>
      <c r="C855" s="98"/>
      <c r="D855" s="98"/>
      <c r="E855" s="98"/>
      <c r="F855" s="98"/>
      <c r="G855" s="98"/>
      <c r="H855" s="98"/>
      <c r="I855" s="98"/>
      <c r="J855" s="98"/>
    </row>
    <row r="856" spans="2:10" ht="13.2">
      <c r="B856" s="98"/>
      <c r="C856" s="98"/>
      <c r="D856" s="98"/>
      <c r="E856" s="98"/>
      <c r="F856" s="98"/>
      <c r="G856" s="98"/>
      <c r="H856" s="98"/>
      <c r="I856" s="98"/>
      <c r="J856" s="98"/>
    </row>
    <row r="857" spans="2:10" ht="13.2">
      <c r="B857" s="98"/>
      <c r="C857" s="98"/>
      <c r="D857" s="98"/>
      <c r="E857" s="98"/>
      <c r="F857" s="98"/>
      <c r="G857" s="98"/>
      <c r="H857" s="98"/>
      <c r="I857" s="98"/>
      <c r="J857" s="98"/>
    </row>
    <row r="858" spans="2:10" ht="13.2">
      <c r="B858" s="98"/>
      <c r="C858" s="98"/>
      <c r="D858" s="98"/>
      <c r="E858" s="98"/>
      <c r="F858" s="98"/>
      <c r="G858" s="98"/>
      <c r="H858" s="98"/>
      <c r="I858" s="98"/>
      <c r="J858" s="98"/>
    </row>
    <row r="859" spans="2:10" ht="13.2">
      <c r="B859" s="98"/>
      <c r="C859" s="98"/>
      <c r="D859" s="98"/>
      <c r="E859" s="98"/>
      <c r="F859" s="98"/>
      <c r="G859" s="98"/>
      <c r="H859" s="98"/>
      <c r="I859" s="98"/>
      <c r="J859" s="98"/>
    </row>
    <row r="860" spans="2:10" ht="13.2">
      <c r="B860" s="98"/>
      <c r="C860" s="98"/>
      <c r="D860" s="98"/>
      <c r="E860" s="98"/>
      <c r="F860" s="98"/>
      <c r="G860" s="98"/>
      <c r="H860" s="98"/>
      <c r="I860" s="98"/>
      <c r="J860" s="98"/>
    </row>
    <row r="861" spans="2:10" ht="13.2">
      <c r="B861" s="98"/>
      <c r="C861" s="98"/>
      <c r="D861" s="98"/>
      <c r="E861" s="98"/>
      <c r="F861" s="98"/>
      <c r="G861" s="98"/>
      <c r="H861" s="98"/>
      <c r="I861" s="98"/>
      <c r="J861" s="98"/>
    </row>
    <row r="862" spans="2:10" ht="13.2">
      <c r="B862" s="98"/>
      <c r="C862" s="98"/>
      <c r="D862" s="98"/>
      <c r="E862" s="98"/>
      <c r="F862" s="98"/>
      <c r="G862" s="98"/>
      <c r="H862" s="98"/>
      <c r="I862" s="98"/>
      <c r="J862" s="98"/>
    </row>
    <row r="863" spans="2:10" ht="13.2">
      <c r="B863" s="98"/>
      <c r="C863" s="98"/>
      <c r="D863" s="98"/>
      <c r="E863" s="98"/>
      <c r="F863" s="98"/>
      <c r="G863" s="98"/>
      <c r="H863" s="98"/>
      <c r="I863" s="98"/>
      <c r="J863" s="98"/>
    </row>
    <row r="864" spans="2:10" ht="13.2">
      <c r="B864" s="98"/>
      <c r="C864" s="98"/>
      <c r="D864" s="98"/>
      <c r="E864" s="98"/>
      <c r="F864" s="98"/>
      <c r="G864" s="98"/>
      <c r="H864" s="98"/>
      <c r="I864" s="98"/>
      <c r="J864" s="98"/>
    </row>
    <row r="865" spans="2:10" ht="13.2">
      <c r="B865" s="98"/>
      <c r="C865" s="98"/>
      <c r="D865" s="98"/>
      <c r="E865" s="98"/>
      <c r="F865" s="98"/>
      <c r="G865" s="98"/>
      <c r="H865" s="98"/>
      <c r="I865" s="98"/>
      <c r="J865" s="98"/>
    </row>
    <row r="866" spans="2:10" ht="13.2">
      <c r="B866" s="98"/>
      <c r="C866" s="98"/>
      <c r="D866" s="98"/>
      <c r="E866" s="98"/>
      <c r="F866" s="98"/>
      <c r="G866" s="98"/>
      <c r="H866" s="98"/>
      <c r="I866" s="98"/>
      <c r="J866" s="98"/>
    </row>
    <row r="867" spans="2:10" ht="13.2">
      <c r="B867" s="98"/>
      <c r="C867" s="98"/>
      <c r="D867" s="98"/>
      <c r="E867" s="98"/>
      <c r="F867" s="98"/>
      <c r="G867" s="98"/>
      <c r="H867" s="98"/>
      <c r="I867" s="98"/>
      <c r="J867" s="98"/>
    </row>
    <row r="868" spans="2:10" ht="13.2">
      <c r="B868" s="98"/>
      <c r="C868" s="98"/>
      <c r="D868" s="98"/>
      <c r="E868" s="98"/>
      <c r="F868" s="98"/>
      <c r="G868" s="98"/>
      <c r="H868" s="98"/>
      <c r="I868" s="98"/>
      <c r="J868" s="98"/>
    </row>
    <row r="869" spans="2:10" ht="13.2">
      <c r="B869" s="98"/>
      <c r="C869" s="98"/>
      <c r="D869" s="98"/>
      <c r="E869" s="98"/>
      <c r="F869" s="98"/>
      <c r="G869" s="98"/>
      <c r="H869" s="98"/>
      <c r="I869" s="98"/>
      <c r="J869" s="98"/>
    </row>
    <row r="870" spans="2:10" ht="13.2">
      <c r="B870" s="98"/>
      <c r="C870" s="98"/>
      <c r="D870" s="98"/>
      <c r="E870" s="98"/>
      <c r="F870" s="98"/>
      <c r="G870" s="98"/>
      <c r="H870" s="98"/>
      <c r="I870" s="98"/>
      <c r="J870" s="98"/>
    </row>
    <row r="871" spans="2:10" ht="13.2">
      <c r="B871" s="98"/>
      <c r="C871" s="98"/>
      <c r="D871" s="98"/>
      <c r="E871" s="98"/>
      <c r="F871" s="98"/>
      <c r="G871" s="98"/>
      <c r="H871" s="98"/>
      <c r="I871" s="98"/>
      <c r="J871" s="98"/>
    </row>
    <row r="872" spans="2:10" ht="13.2">
      <c r="B872" s="98"/>
      <c r="C872" s="98"/>
      <c r="D872" s="98"/>
      <c r="E872" s="98"/>
      <c r="F872" s="98"/>
      <c r="G872" s="98"/>
      <c r="H872" s="98"/>
      <c r="I872" s="98"/>
      <c r="J872" s="98"/>
    </row>
    <row r="873" spans="2:10" ht="13.2">
      <c r="B873" s="98"/>
      <c r="C873" s="98"/>
      <c r="D873" s="98"/>
      <c r="E873" s="98"/>
      <c r="F873" s="98"/>
      <c r="G873" s="98"/>
      <c r="H873" s="98"/>
      <c r="I873" s="98"/>
      <c r="J873" s="98"/>
    </row>
    <row r="874" spans="2:10" ht="13.2">
      <c r="B874" s="98"/>
      <c r="C874" s="98"/>
      <c r="D874" s="98"/>
      <c r="E874" s="98"/>
      <c r="F874" s="98"/>
      <c r="G874" s="98"/>
      <c r="H874" s="98"/>
      <c r="I874" s="98"/>
      <c r="J874" s="98"/>
    </row>
    <row r="875" spans="2:10" ht="13.2">
      <c r="B875" s="98"/>
      <c r="C875" s="98"/>
      <c r="D875" s="98"/>
      <c r="E875" s="98"/>
      <c r="F875" s="98"/>
      <c r="G875" s="98"/>
      <c r="H875" s="98"/>
      <c r="I875" s="98"/>
      <c r="J875" s="98"/>
    </row>
    <row r="876" spans="2:10" ht="13.2">
      <c r="B876" s="98"/>
      <c r="C876" s="98"/>
      <c r="D876" s="98"/>
      <c r="E876" s="98"/>
      <c r="F876" s="98"/>
      <c r="G876" s="98"/>
      <c r="H876" s="98"/>
      <c r="I876" s="98"/>
      <c r="J876" s="98"/>
    </row>
    <row r="877" spans="2:10" ht="13.2">
      <c r="B877" s="98"/>
      <c r="C877" s="98"/>
      <c r="D877" s="98"/>
      <c r="E877" s="98"/>
      <c r="F877" s="98"/>
      <c r="G877" s="98"/>
      <c r="H877" s="98"/>
      <c r="I877" s="98"/>
      <c r="J877" s="98"/>
    </row>
    <row r="878" spans="2:10" ht="13.2">
      <c r="B878" s="98"/>
      <c r="C878" s="98"/>
      <c r="D878" s="98"/>
      <c r="E878" s="98"/>
      <c r="F878" s="98"/>
      <c r="G878" s="98"/>
      <c r="H878" s="98"/>
      <c r="I878" s="98"/>
      <c r="J878" s="98"/>
    </row>
    <row r="879" spans="2:10" ht="13.2">
      <c r="B879" s="98"/>
      <c r="C879" s="98"/>
      <c r="D879" s="98"/>
      <c r="E879" s="98"/>
      <c r="F879" s="98"/>
      <c r="G879" s="98"/>
      <c r="H879" s="98"/>
      <c r="I879" s="98"/>
      <c r="J879" s="98"/>
    </row>
    <row r="880" spans="2:10" ht="13.2">
      <c r="B880" s="98"/>
      <c r="C880" s="98"/>
      <c r="D880" s="98"/>
      <c r="E880" s="98"/>
      <c r="F880" s="98"/>
      <c r="G880" s="98"/>
      <c r="H880" s="98"/>
      <c r="I880" s="98"/>
      <c r="J880" s="98"/>
    </row>
    <row r="881" spans="2:10" ht="13.2">
      <c r="B881" s="98"/>
      <c r="C881" s="98"/>
      <c r="D881" s="98"/>
      <c r="E881" s="98"/>
      <c r="F881" s="98"/>
      <c r="G881" s="98"/>
      <c r="H881" s="98"/>
      <c r="I881" s="98"/>
      <c r="J881" s="98"/>
    </row>
    <row r="882" spans="2:10" ht="13.2">
      <c r="B882" s="98"/>
      <c r="C882" s="98"/>
      <c r="D882" s="98"/>
      <c r="E882" s="98"/>
      <c r="F882" s="98"/>
      <c r="G882" s="98"/>
      <c r="H882" s="98"/>
      <c r="I882" s="98"/>
      <c r="J882" s="98"/>
    </row>
    <row r="883" spans="2:10" ht="13.2">
      <c r="B883" s="98"/>
      <c r="C883" s="98"/>
      <c r="D883" s="98"/>
      <c r="E883" s="98"/>
      <c r="F883" s="98"/>
      <c r="G883" s="98"/>
      <c r="H883" s="98"/>
      <c r="I883" s="98"/>
      <c r="J883" s="98"/>
    </row>
    <row r="884" spans="2:10" ht="13.2">
      <c r="B884" s="98"/>
      <c r="C884" s="98"/>
      <c r="D884" s="98"/>
      <c r="E884" s="98"/>
      <c r="F884" s="98"/>
      <c r="G884" s="98"/>
      <c r="H884" s="98"/>
      <c r="I884" s="98"/>
      <c r="J884" s="98"/>
    </row>
    <row r="885" spans="2:10" ht="13.2">
      <c r="B885" s="98"/>
      <c r="C885" s="98"/>
      <c r="D885" s="98"/>
      <c r="E885" s="98"/>
      <c r="F885" s="98"/>
      <c r="G885" s="98"/>
      <c r="H885" s="98"/>
      <c r="I885" s="98"/>
      <c r="J885" s="98"/>
    </row>
    <row r="886" spans="2:10" ht="13.2">
      <c r="B886" s="98"/>
      <c r="C886" s="98"/>
      <c r="D886" s="98"/>
      <c r="E886" s="98"/>
      <c r="F886" s="98"/>
      <c r="G886" s="98"/>
      <c r="H886" s="98"/>
      <c r="I886" s="98"/>
      <c r="J886" s="98"/>
    </row>
    <row r="887" spans="2:10" ht="13.2">
      <c r="B887" s="98"/>
      <c r="C887" s="98"/>
      <c r="D887" s="98"/>
      <c r="E887" s="98"/>
      <c r="F887" s="98"/>
      <c r="G887" s="98"/>
      <c r="H887" s="98"/>
      <c r="I887" s="98"/>
      <c r="J887" s="98"/>
    </row>
    <row r="888" spans="2:10" ht="13.2">
      <c r="B888" s="98"/>
      <c r="C888" s="98"/>
      <c r="D888" s="98"/>
      <c r="E888" s="98"/>
      <c r="F888" s="98"/>
      <c r="G888" s="98"/>
      <c r="H888" s="98"/>
      <c r="I888" s="98"/>
      <c r="J888" s="98"/>
    </row>
    <row r="889" spans="2:10" ht="13.2">
      <c r="B889" s="98"/>
      <c r="C889" s="98"/>
      <c r="D889" s="98"/>
      <c r="E889" s="98"/>
      <c r="F889" s="98"/>
      <c r="G889" s="98"/>
      <c r="H889" s="98"/>
      <c r="I889" s="98"/>
      <c r="J889" s="98"/>
    </row>
    <row r="890" spans="2:10" ht="13.2">
      <c r="B890" s="98"/>
      <c r="C890" s="98"/>
      <c r="D890" s="98"/>
      <c r="E890" s="98"/>
      <c r="F890" s="98"/>
      <c r="G890" s="98"/>
      <c r="H890" s="98"/>
      <c r="I890" s="98"/>
      <c r="J890" s="98"/>
    </row>
    <row r="891" spans="2:10" ht="13.2">
      <c r="B891" s="98"/>
      <c r="C891" s="98"/>
      <c r="D891" s="98"/>
      <c r="E891" s="98"/>
      <c r="F891" s="98"/>
      <c r="G891" s="98"/>
      <c r="H891" s="98"/>
      <c r="I891" s="98"/>
      <c r="J891" s="98"/>
    </row>
    <row r="892" spans="2:10" ht="13.2">
      <c r="B892" s="98"/>
      <c r="C892" s="98"/>
      <c r="D892" s="98"/>
      <c r="E892" s="98"/>
      <c r="F892" s="98"/>
      <c r="G892" s="98"/>
      <c r="H892" s="98"/>
      <c r="I892" s="98"/>
      <c r="J892" s="98"/>
    </row>
    <row r="893" spans="2:10" ht="13.2">
      <c r="B893" s="98"/>
      <c r="C893" s="98"/>
      <c r="D893" s="98"/>
      <c r="E893" s="98"/>
      <c r="F893" s="98"/>
      <c r="G893" s="98"/>
      <c r="H893" s="98"/>
      <c r="I893" s="98"/>
      <c r="J893" s="98"/>
    </row>
    <row r="894" spans="2:10" ht="13.2">
      <c r="B894" s="98"/>
      <c r="C894" s="98"/>
      <c r="D894" s="98"/>
      <c r="E894" s="98"/>
      <c r="F894" s="98"/>
      <c r="G894" s="98"/>
      <c r="H894" s="98"/>
      <c r="I894" s="98"/>
      <c r="J894" s="98"/>
    </row>
    <row r="895" spans="2:10" ht="13.2">
      <c r="B895" s="98"/>
      <c r="C895" s="98"/>
      <c r="D895" s="98"/>
      <c r="E895" s="98"/>
      <c r="F895" s="98"/>
      <c r="G895" s="98"/>
      <c r="H895" s="98"/>
      <c r="I895" s="98"/>
      <c r="J895" s="98"/>
    </row>
    <row r="896" spans="2:10" ht="13.2">
      <c r="B896" s="98"/>
      <c r="C896" s="98"/>
      <c r="D896" s="98"/>
      <c r="E896" s="98"/>
      <c r="F896" s="98"/>
      <c r="G896" s="98"/>
      <c r="H896" s="98"/>
      <c r="I896" s="98"/>
      <c r="J896" s="98"/>
    </row>
    <row r="897" spans="2:10" ht="13.2">
      <c r="B897" s="98"/>
      <c r="C897" s="98"/>
      <c r="D897" s="98"/>
      <c r="E897" s="98"/>
      <c r="F897" s="98"/>
      <c r="G897" s="98"/>
      <c r="H897" s="98"/>
      <c r="I897" s="98"/>
      <c r="J897" s="98"/>
    </row>
    <row r="898" spans="2:10" ht="13.2">
      <c r="B898" s="98"/>
      <c r="C898" s="98"/>
      <c r="D898" s="98"/>
      <c r="E898" s="98"/>
      <c r="F898" s="98"/>
      <c r="G898" s="98"/>
      <c r="H898" s="98"/>
      <c r="I898" s="98"/>
      <c r="J898" s="98"/>
    </row>
    <row r="899" spans="2:10" ht="13.2">
      <c r="B899" s="98"/>
      <c r="C899" s="98"/>
      <c r="D899" s="98"/>
      <c r="E899" s="98"/>
      <c r="F899" s="98"/>
      <c r="G899" s="98"/>
      <c r="H899" s="98"/>
      <c r="I899" s="98"/>
      <c r="J899" s="98"/>
    </row>
    <row r="900" spans="2:10" ht="13.2">
      <c r="B900" s="98"/>
      <c r="C900" s="98"/>
      <c r="D900" s="98"/>
      <c r="E900" s="98"/>
      <c r="F900" s="98"/>
      <c r="G900" s="98"/>
      <c r="H900" s="98"/>
      <c r="I900" s="98"/>
      <c r="J900" s="98"/>
    </row>
    <row r="901" spans="2:10" ht="13.2">
      <c r="B901" s="98"/>
      <c r="C901" s="98"/>
      <c r="D901" s="98"/>
      <c r="E901" s="98"/>
      <c r="F901" s="98"/>
      <c r="G901" s="98"/>
      <c r="H901" s="98"/>
      <c r="I901" s="98"/>
      <c r="J901" s="98"/>
    </row>
    <row r="902" spans="2:10" ht="13.2">
      <c r="B902" s="98"/>
      <c r="C902" s="98"/>
      <c r="D902" s="98"/>
      <c r="E902" s="98"/>
      <c r="F902" s="98"/>
      <c r="G902" s="98"/>
      <c r="H902" s="98"/>
      <c r="I902" s="98"/>
      <c r="J902" s="98"/>
    </row>
    <row r="903" spans="2:10" ht="13.2">
      <c r="B903" s="98"/>
      <c r="C903" s="98"/>
      <c r="D903" s="98"/>
      <c r="E903" s="98"/>
      <c r="F903" s="98"/>
      <c r="G903" s="98"/>
      <c r="H903" s="98"/>
      <c r="I903" s="98"/>
      <c r="J903" s="98"/>
    </row>
    <row r="904" spans="2:10" ht="13.2">
      <c r="B904" s="98"/>
      <c r="C904" s="98"/>
      <c r="D904" s="98"/>
      <c r="E904" s="98"/>
      <c r="F904" s="98"/>
      <c r="G904" s="98"/>
      <c r="H904" s="98"/>
      <c r="I904" s="98"/>
      <c r="J904" s="98"/>
    </row>
    <row r="905" spans="2:10" ht="13.2">
      <c r="B905" s="98"/>
      <c r="C905" s="98"/>
      <c r="D905" s="98"/>
      <c r="E905" s="98"/>
      <c r="F905" s="98"/>
      <c r="G905" s="98"/>
      <c r="H905" s="98"/>
      <c r="I905" s="98"/>
      <c r="J905" s="98"/>
    </row>
    <row r="906" spans="2:10" ht="13.2">
      <c r="B906" s="98"/>
      <c r="C906" s="98"/>
      <c r="D906" s="98"/>
      <c r="E906" s="98"/>
      <c r="F906" s="98"/>
      <c r="G906" s="98"/>
      <c r="H906" s="98"/>
      <c r="I906" s="98"/>
      <c r="J906" s="98"/>
    </row>
    <row r="907" spans="2:10" ht="13.2">
      <c r="B907" s="98"/>
      <c r="C907" s="98"/>
      <c r="D907" s="98"/>
      <c r="E907" s="98"/>
      <c r="F907" s="98"/>
      <c r="G907" s="98"/>
      <c r="H907" s="98"/>
      <c r="I907" s="98"/>
      <c r="J907" s="98"/>
    </row>
    <row r="908" spans="2:10" ht="13.2">
      <c r="B908" s="98"/>
      <c r="C908" s="98"/>
      <c r="D908" s="98"/>
      <c r="E908" s="98"/>
      <c r="F908" s="98"/>
      <c r="G908" s="98"/>
      <c r="H908" s="98"/>
      <c r="I908" s="98"/>
      <c r="J908" s="98"/>
    </row>
    <row r="909" spans="2:10" ht="13.2">
      <c r="B909" s="98"/>
      <c r="C909" s="98"/>
      <c r="D909" s="98"/>
      <c r="E909" s="98"/>
      <c r="F909" s="98"/>
      <c r="G909" s="98"/>
      <c r="H909" s="98"/>
      <c r="I909" s="98"/>
      <c r="J909" s="98"/>
    </row>
    <row r="910" spans="2:10" ht="13.2">
      <c r="B910" s="98"/>
      <c r="C910" s="98"/>
      <c r="D910" s="98"/>
      <c r="E910" s="98"/>
      <c r="F910" s="98"/>
      <c r="G910" s="98"/>
      <c r="H910" s="98"/>
      <c r="I910" s="98"/>
      <c r="J910" s="98"/>
    </row>
    <row r="911" spans="2:10" ht="13.2">
      <c r="B911" s="98"/>
      <c r="C911" s="98"/>
      <c r="D911" s="98"/>
      <c r="E911" s="98"/>
      <c r="F911" s="98"/>
      <c r="G911" s="98"/>
      <c r="H911" s="98"/>
      <c r="I911" s="98"/>
      <c r="J911" s="98"/>
    </row>
    <row r="912" spans="2:10" ht="13.2">
      <c r="B912" s="98"/>
      <c r="C912" s="98"/>
      <c r="D912" s="98"/>
      <c r="E912" s="98"/>
      <c r="F912" s="98"/>
      <c r="G912" s="98"/>
      <c r="H912" s="98"/>
      <c r="I912" s="98"/>
      <c r="J912" s="98"/>
    </row>
    <row r="913" spans="2:10" ht="13.2">
      <c r="B913" s="98"/>
      <c r="C913" s="98"/>
      <c r="D913" s="98"/>
      <c r="E913" s="98"/>
      <c r="F913" s="98"/>
      <c r="G913" s="98"/>
      <c r="H913" s="98"/>
      <c r="I913" s="98"/>
      <c r="J913" s="98"/>
    </row>
    <row r="914" spans="2:10" ht="13.2">
      <c r="B914" s="98"/>
      <c r="C914" s="98"/>
      <c r="D914" s="98"/>
      <c r="E914" s="98"/>
      <c r="F914" s="98"/>
      <c r="G914" s="98"/>
      <c r="H914" s="98"/>
      <c r="I914" s="98"/>
      <c r="J914" s="98"/>
    </row>
    <row r="915" spans="2:10" ht="13.2">
      <c r="B915" s="98"/>
      <c r="C915" s="98"/>
      <c r="D915" s="98"/>
      <c r="E915" s="98"/>
      <c r="F915" s="98"/>
      <c r="G915" s="98"/>
      <c r="H915" s="98"/>
      <c r="I915" s="98"/>
      <c r="J915" s="98"/>
    </row>
    <row r="916" spans="2:10" ht="13.2">
      <c r="B916" s="98"/>
      <c r="C916" s="98"/>
      <c r="D916" s="98"/>
      <c r="E916" s="98"/>
      <c r="F916" s="98"/>
      <c r="G916" s="98"/>
      <c r="H916" s="98"/>
      <c r="I916" s="98"/>
      <c r="J916" s="98"/>
    </row>
    <row r="917" spans="2:10" ht="13.2">
      <c r="B917" s="98"/>
      <c r="C917" s="98"/>
      <c r="D917" s="98"/>
      <c r="E917" s="98"/>
      <c r="F917" s="98"/>
      <c r="G917" s="98"/>
      <c r="H917" s="98"/>
      <c r="I917" s="98"/>
      <c r="J917" s="98"/>
    </row>
    <row r="918" spans="2:10" ht="13.2">
      <c r="B918" s="98"/>
      <c r="C918" s="98"/>
      <c r="D918" s="98"/>
      <c r="E918" s="98"/>
      <c r="F918" s="98"/>
      <c r="G918" s="98"/>
      <c r="H918" s="98"/>
      <c r="I918" s="98"/>
      <c r="J918" s="98"/>
    </row>
    <row r="919" spans="2:10" ht="13.2">
      <c r="B919" s="98"/>
      <c r="C919" s="98"/>
      <c r="D919" s="98"/>
      <c r="E919" s="98"/>
      <c r="F919" s="98"/>
      <c r="G919" s="98"/>
      <c r="H919" s="98"/>
      <c r="I919" s="98"/>
      <c r="J919" s="98"/>
    </row>
    <row r="920" spans="2:10" ht="13.2">
      <c r="B920" s="98"/>
      <c r="C920" s="98"/>
      <c r="D920" s="98"/>
      <c r="E920" s="98"/>
      <c r="F920" s="98"/>
      <c r="G920" s="98"/>
      <c r="H920" s="98"/>
      <c r="I920" s="98"/>
      <c r="J920" s="98"/>
    </row>
    <row r="921" spans="2:10" ht="13.2">
      <c r="B921" s="98"/>
      <c r="C921" s="98"/>
      <c r="D921" s="98"/>
      <c r="E921" s="98"/>
      <c r="F921" s="98"/>
      <c r="G921" s="98"/>
      <c r="H921" s="98"/>
      <c r="I921" s="98"/>
      <c r="J921" s="98"/>
    </row>
    <row r="922" spans="2:10" ht="13.2">
      <c r="B922" s="98"/>
      <c r="C922" s="98"/>
      <c r="D922" s="98"/>
      <c r="E922" s="98"/>
      <c r="F922" s="98"/>
      <c r="G922" s="98"/>
      <c r="H922" s="98"/>
      <c r="I922" s="98"/>
      <c r="J922" s="98"/>
    </row>
    <row r="923" spans="2:10" ht="13.2">
      <c r="B923" s="98"/>
      <c r="C923" s="98"/>
      <c r="D923" s="98"/>
      <c r="E923" s="98"/>
      <c r="F923" s="98"/>
      <c r="G923" s="98"/>
      <c r="H923" s="98"/>
      <c r="I923" s="98"/>
      <c r="J923" s="98"/>
    </row>
    <row r="924" spans="2:10" ht="13.2">
      <c r="B924" s="98"/>
      <c r="C924" s="98"/>
      <c r="D924" s="98"/>
      <c r="E924" s="98"/>
      <c r="F924" s="98"/>
      <c r="G924" s="98"/>
      <c r="H924" s="98"/>
      <c r="I924" s="98"/>
      <c r="J924" s="98"/>
    </row>
    <row r="925" spans="2:10" ht="13.2">
      <c r="B925" s="98"/>
      <c r="C925" s="98"/>
      <c r="D925" s="98"/>
      <c r="E925" s="98"/>
      <c r="F925" s="98"/>
      <c r="G925" s="98"/>
      <c r="H925" s="98"/>
      <c r="I925" s="98"/>
      <c r="J925" s="98"/>
    </row>
    <row r="926" spans="2:10" ht="13.2">
      <c r="B926" s="98"/>
      <c r="C926" s="98"/>
      <c r="D926" s="98"/>
      <c r="E926" s="98"/>
      <c r="F926" s="98"/>
      <c r="G926" s="98"/>
      <c r="H926" s="98"/>
      <c r="I926" s="98"/>
      <c r="J926" s="98"/>
    </row>
    <row r="927" spans="2:10" ht="13.2">
      <c r="B927" s="98"/>
      <c r="C927" s="98"/>
      <c r="D927" s="98"/>
      <c r="E927" s="98"/>
      <c r="F927" s="98"/>
      <c r="G927" s="98"/>
      <c r="H927" s="98"/>
      <c r="I927" s="98"/>
      <c r="J927" s="98"/>
    </row>
    <row r="928" spans="2:10" ht="13.2">
      <c r="B928" s="98"/>
      <c r="C928" s="98"/>
      <c r="D928" s="98"/>
      <c r="E928" s="98"/>
      <c r="F928" s="98"/>
      <c r="G928" s="98"/>
      <c r="H928" s="98"/>
      <c r="I928" s="98"/>
      <c r="J928" s="98"/>
    </row>
    <row r="929" spans="2:10" ht="13.2">
      <c r="B929" s="98"/>
      <c r="C929" s="98"/>
      <c r="D929" s="98"/>
      <c r="E929" s="98"/>
      <c r="F929" s="98"/>
      <c r="G929" s="98"/>
      <c r="H929" s="98"/>
      <c r="I929" s="98"/>
      <c r="J929" s="98"/>
    </row>
    <row r="930" spans="2:10" ht="13.2">
      <c r="B930" s="98"/>
      <c r="C930" s="98"/>
      <c r="D930" s="98"/>
      <c r="E930" s="98"/>
      <c r="F930" s="98"/>
      <c r="G930" s="98"/>
      <c r="H930" s="98"/>
      <c r="I930" s="98"/>
      <c r="J930" s="98"/>
    </row>
    <row r="931" spans="2:10" ht="13.2">
      <c r="B931" s="98"/>
      <c r="C931" s="98"/>
      <c r="D931" s="98"/>
      <c r="E931" s="98"/>
      <c r="F931" s="98"/>
      <c r="G931" s="98"/>
      <c r="H931" s="98"/>
      <c r="I931" s="98"/>
      <c r="J931" s="98"/>
    </row>
    <row r="932" spans="2:10" ht="13.2">
      <c r="B932" s="98"/>
      <c r="C932" s="98"/>
      <c r="D932" s="98"/>
      <c r="E932" s="98"/>
      <c r="F932" s="98"/>
      <c r="G932" s="98"/>
      <c r="H932" s="98"/>
      <c r="I932" s="98"/>
      <c r="J932" s="98"/>
    </row>
    <row r="933" spans="2:10" ht="13.2">
      <c r="B933" s="98"/>
      <c r="C933" s="98"/>
      <c r="D933" s="98"/>
      <c r="E933" s="98"/>
      <c r="F933" s="98"/>
      <c r="G933" s="98"/>
      <c r="H933" s="98"/>
      <c r="I933" s="98"/>
      <c r="J933" s="98"/>
    </row>
    <row r="934" spans="2:10" ht="13.2">
      <c r="B934" s="98"/>
      <c r="C934" s="98"/>
      <c r="D934" s="98"/>
      <c r="E934" s="98"/>
      <c r="F934" s="98"/>
      <c r="G934" s="98"/>
      <c r="H934" s="98"/>
      <c r="I934" s="98"/>
      <c r="J934" s="98"/>
    </row>
    <row r="935" spans="2:10" ht="13.2">
      <c r="B935" s="98"/>
      <c r="C935" s="98"/>
      <c r="D935" s="98"/>
      <c r="E935" s="98"/>
      <c r="F935" s="98"/>
      <c r="G935" s="98"/>
      <c r="H935" s="98"/>
      <c r="I935" s="98"/>
      <c r="J935" s="98"/>
    </row>
    <row r="936" spans="2:10" ht="13.2">
      <c r="B936" s="98"/>
      <c r="C936" s="98"/>
      <c r="D936" s="98"/>
      <c r="E936" s="98"/>
      <c r="F936" s="98"/>
      <c r="G936" s="98"/>
      <c r="H936" s="98"/>
      <c r="I936" s="98"/>
      <c r="J936" s="98"/>
    </row>
    <row r="937" spans="2:10" ht="13.2">
      <c r="B937" s="98"/>
      <c r="C937" s="98"/>
      <c r="D937" s="98"/>
      <c r="E937" s="98"/>
      <c r="F937" s="98"/>
      <c r="G937" s="98"/>
      <c r="H937" s="98"/>
      <c r="I937" s="98"/>
      <c r="J937" s="98"/>
    </row>
    <row r="938" spans="2:10" ht="13.2">
      <c r="B938" s="98"/>
      <c r="C938" s="98"/>
      <c r="D938" s="98"/>
      <c r="E938" s="98"/>
      <c r="F938" s="98"/>
      <c r="G938" s="98"/>
      <c r="H938" s="98"/>
      <c r="I938" s="98"/>
      <c r="J938" s="98"/>
    </row>
    <row r="939" spans="2:10" ht="13.2">
      <c r="B939" s="98"/>
      <c r="C939" s="98"/>
      <c r="D939" s="98"/>
      <c r="E939" s="98"/>
      <c r="F939" s="98"/>
      <c r="G939" s="98"/>
      <c r="H939" s="98"/>
      <c r="I939" s="98"/>
      <c r="J939" s="98"/>
    </row>
    <row r="940" spans="2:10" ht="13.2">
      <c r="B940" s="98"/>
      <c r="C940" s="98"/>
      <c r="D940" s="98"/>
      <c r="E940" s="98"/>
      <c r="F940" s="98"/>
      <c r="G940" s="98"/>
      <c r="H940" s="98"/>
      <c r="I940" s="98"/>
      <c r="J940" s="98"/>
    </row>
    <row r="941" spans="2:10" ht="13.2">
      <c r="B941" s="98"/>
      <c r="C941" s="98"/>
      <c r="D941" s="98"/>
      <c r="E941" s="98"/>
      <c r="F941" s="98"/>
      <c r="G941" s="98"/>
      <c r="H941" s="98"/>
      <c r="I941" s="98"/>
      <c r="J941" s="98"/>
    </row>
    <row r="942" spans="2:10" ht="13.2">
      <c r="B942" s="98"/>
      <c r="C942" s="98"/>
      <c r="D942" s="98"/>
      <c r="E942" s="98"/>
      <c r="F942" s="98"/>
      <c r="G942" s="98"/>
      <c r="H942" s="98"/>
      <c r="I942" s="98"/>
      <c r="J942" s="98"/>
    </row>
    <row r="943" spans="2:10" ht="13.2">
      <c r="B943" s="98"/>
      <c r="C943" s="98"/>
      <c r="D943" s="98"/>
      <c r="E943" s="98"/>
      <c r="F943" s="98"/>
      <c r="G943" s="98"/>
      <c r="H943" s="98"/>
      <c r="I943" s="98"/>
      <c r="J943" s="98"/>
    </row>
    <row r="944" spans="2:10" ht="13.2">
      <c r="B944" s="98"/>
      <c r="C944" s="98"/>
      <c r="D944" s="98"/>
      <c r="E944" s="98"/>
      <c r="F944" s="98"/>
      <c r="G944" s="98"/>
      <c r="H944" s="98"/>
      <c r="I944" s="98"/>
      <c r="J944" s="98"/>
    </row>
    <row r="945" spans="2:10" ht="13.2">
      <c r="B945" s="98"/>
      <c r="C945" s="98"/>
      <c r="D945" s="98"/>
      <c r="E945" s="98"/>
      <c r="F945" s="98"/>
      <c r="G945" s="98"/>
      <c r="H945" s="98"/>
      <c r="I945" s="98"/>
      <c r="J945" s="98"/>
    </row>
    <row r="946" spans="2:10" ht="13.2">
      <c r="B946" s="98"/>
      <c r="C946" s="98"/>
      <c r="D946" s="98"/>
      <c r="E946" s="98"/>
      <c r="F946" s="98"/>
      <c r="G946" s="98"/>
      <c r="H946" s="98"/>
      <c r="I946" s="98"/>
      <c r="J946" s="98"/>
    </row>
    <row r="947" spans="2:10" ht="13.2">
      <c r="B947" s="98"/>
      <c r="C947" s="98"/>
      <c r="D947" s="98"/>
      <c r="E947" s="98"/>
      <c r="F947" s="98"/>
      <c r="G947" s="98"/>
      <c r="H947" s="98"/>
      <c r="I947" s="98"/>
      <c r="J947" s="98"/>
    </row>
    <row r="948" spans="2:10" ht="13.2">
      <c r="B948" s="98"/>
      <c r="C948" s="98"/>
      <c r="D948" s="98"/>
      <c r="E948" s="98"/>
      <c r="F948" s="98"/>
      <c r="G948" s="98"/>
      <c r="H948" s="98"/>
      <c r="I948" s="98"/>
      <c r="J948" s="98"/>
    </row>
    <row r="949" spans="2:10" ht="13.2">
      <c r="B949" s="98"/>
      <c r="C949" s="98"/>
      <c r="D949" s="98"/>
      <c r="E949" s="98"/>
      <c r="F949" s="98"/>
      <c r="G949" s="98"/>
      <c r="H949" s="98"/>
      <c r="I949" s="98"/>
      <c r="J949" s="98"/>
    </row>
    <row r="950" spans="2:10" ht="13.2">
      <c r="B950" s="98"/>
      <c r="C950" s="98"/>
      <c r="D950" s="98"/>
      <c r="E950" s="98"/>
      <c r="F950" s="98"/>
      <c r="G950" s="98"/>
      <c r="H950" s="98"/>
      <c r="I950" s="98"/>
      <c r="J950" s="98"/>
    </row>
    <row r="951" spans="2:10" ht="13.2">
      <c r="B951" s="98"/>
      <c r="C951" s="98"/>
      <c r="D951" s="98"/>
      <c r="E951" s="98"/>
      <c r="F951" s="98"/>
      <c r="G951" s="98"/>
      <c r="H951" s="98"/>
      <c r="I951" s="98"/>
      <c r="J951" s="98"/>
    </row>
    <row r="952" spans="2:10" ht="13.2">
      <c r="B952" s="98"/>
      <c r="C952" s="98"/>
      <c r="D952" s="98"/>
      <c r="E952" s="98"/>
      <c r="F952" s="98"/>
      <c r="G952" s="98"/>
      <c r="H952" s="98"/>
      <c r="I952" s="98"/>
      <c r="J952" s="98"/>
    </row>
    <row r="953" spans="2:10" ht="13.2">
      <c r="B953" s="98"/>
      <c r="C953" s="98"/>
      <c r="D953" s="98"/>
      <c r="E953" s="98"/>
      <c r="F953" s="98"/>
      <c r="G953" s="98"/>
      <c r="H953" s="98"/>
      <c r="I953" s="98"/>
      <c r="J953" s="98"/>
    </row>
    <row r="954" spans="2:10" ht="13.2">
      <c r="B954" s="98"/>
      <c r="C954" s="98"/>
      <c r="D954" s="98"/>
      <c r="E954" s="98"/>
      <c r="F954" s="98"/>
      <c r="G954" s="98"/>
      <c r="H954" s="98"/>
      <c r="I954" s="98"/>
      <c r="J954" s="98"/>
    </row>
    <row r="955" spans="2:10" ht="13.2">
      <c r="B955" s="98"/>
      <c r="C955" s="98"/>
      <c r="D955" s="98"/>
      <c r="E955" s="98"/>
      <c r="F955" s="98"/>
      <c r="G955" s="98"/>
      <c r="H955" s="98"/>
      <c r="I955" s="98"/>
      <c r="J955" s="98"/>
    </row>
    <row r="956" spans="2:10" ht="13.2">
      <c r="B956" s="98"/>
      <c r="C956" s="98"/>
      <c r="D956" s="98"/>
      <c r="E956" s="98"/>
      <c r="F956" s="98"/>
      <c r="G956" s="98"/>
      <c r="H956" s="98"/>
      <c r="I956" s="98"/>
      <c r="J956" s="98"/>
    </row>
    <row r="957" spans="2:10" ht="13.2">
      <c r="B957" s="98"/>
      <c r="C957" s="98"/>
      <c r="D957" s="98"/>
      <c r="E957" s="98"/>
      <c r="F957" s="98"/>
      <c r="G957" s="98"/>
      <c r="H957" s="98"/>
      <c r="I957" s="98"/>
      <c r="J957" s="98"/>
    </row>
    <row r="958" spans="2:10" ht="13.2">
      <c r="B958" s="98"/>
      <c r="C958" s="98"/>
      <c r="D958" s="98"/>
      <c r="E958" s="98"/>
      <c r="F958" s="98"/>
      <c r="G958" s="98"/>
      <c r="H958" s="98"/>
      <c r="I958" s="98"/>
      <c r="J958" s="98"/>
    </row>
    <row r="959" spans="2:10" ht="13.2">
      <c r="B959" s="98"/>
      <c r="C959" s="98"/>
      <c r="D959" s="98"/>
      <c r="E959" s="98"/>
      <c r="F959" s="98"/>
      <c r="G959" s="98"/>
      <c r="H959" s="98"/>
      <c r="I959" s="98"/>
      <c r="J959" s="98"/>
    </row>
    <row r="960" spans="2:10" ht="13.2">
      <c r="B960" s="98"/>
      <c r="C960" s="98"/>
      <c r="D960" s="98"/>
      <c r="E960" s="98"/>
      <c r="F960" s="98"/>
      <c r="G960" s="98"/>
      <c r="H960" s="98"/>
      <c r="I960" s="98"/>
      <c r="J960" s="98"/>
    </row>
    <row r="961" spans="2:10" ht="13.2">
      <c r="B961" s="98"/>
      <c r="C961" s="98"/>
      <c r="D961" s="98"/>
      <c r="E961" s="98"/>
      <c r="F961" s="98"/>
      <c r="G961" s="98"/>
      <c r="H961" s="98"/>
      <c r="I961" s="98"/>
      <c r="J961" s="98"/>
    </row>
    <row r="962" spans="2:10" ht="13.2">
      <c r="B962" s="98"/>
      <c r="C962" s="98"/>
      <c r="D962" s="98"/>
      <c r="E962" s="98"/>
      <c r="F962" s="98"/>
      <c r="G962" s="98"/>
      <c r="H962" s="98"/>
      <c r="I962" s="98"/>
      <c r="J962" s="98"/>
    </row>
    <row r="963" spans="2:10" ht="13.2">
      <c r="B963" s="98"/>
      <c r="C963" s="98"/>
      <c r="D963" s="98"/>
      <c r="E963" s="98"/>
      <c r="F963" s="98"/>
      <c r="G963" s="98"/>
      <c r="H963" s="98"/>
      <c r="I963" s="98"/>
      <c r="J963" s="98"/>
    </row>
    <row r="964" spans="2:10" ht="13.2">
      <c r="B964" s="98"/>
      <c r="C964" s="98"/>
      <c r="D964" s="98"/>
      <c r="E964" s="98"/>
      <c r="F964" s="98"/>
      <c r="G964" s="98"/>
      <c r="H964" s="98"/>
      <c r="I964" s="98"/>
      <c r="J964" s="98"/>
    </row>
    <row r="965" spans="2:10" ht="13.2">
      <c r="B965" s="98"/>
      <c r="C965" s="98"/>
      <c r="D965" s="98"/>
      <c r="E965" s="98"/>
      <c r="F965" s="98"/>
      <c r="G965" s="98"/>
      <c r="H965" s="98"/>
      <c r="I965" s="98"/>
      <c r="J965" s="98"/>
    </row>
    <row r="966" spans="2:10" ht="13.2">
      <c r="B966" s="98"/>
      <c r="C966" s="98"/>
      <c r="D966" s="98"/>
      <c r="E966" s="98"/>
      <c r="F966" s="98"/>
      <c r="G966" s="98"/>
      <c r="H966" s="98"/>
      <c r="I966" s="98"/>
      <c r="J966" s="98"/>
    </row>
    <row r="967" spans="2:10" ht="13.2">
      <c r="B967" s="98"/>
      <c r="C967" s="98"/>
      <c r="D967" s="98"/>
      <c r="E967" s="98"/>
      <c r="F967" s="98"/>
      <c r="G967" s="98"/>
      <c r="H967" s="98"/>
      <c r="I967" s="98"/>
      <c r="J967" s="98"/>
    </row>
    <row r="968" spans="2:10" ht="13.2">
      <c r="B968" s="98"/>
      <c r="C968" s="98"/>
      <c r="D968" s="98"/>
      <c r="E968" s="98"/>
      <c r="F968" s="98"/>
      <c r="G968" s="98"/>
      <c r="H968" s="98"/>
      <c r="I968" s="98"/>
      <c r="J968" s="98"/>
    </row>
    <row r="969" spans="2:10" ht="13.2">
      <c r="B969" s="98"/>
      <c r="C969" s="98"/>
      <c r="D969" s="98"/>
      <c r="E969" s="98"/>
      <c r="F969" s="98"/>
      <c r="G969" s="98"/>
      <c r="H969" s="98"/>
      <c r="I969" s="98"/>
      <c r="J969" s="98"/>
    </row>
    <row r="970" spans="2:10" ht="13.2">
      <c r="B970" s="98"/>
      <c r="C970" s="98"/>
      <c r="D970" s="98"/>
      <c r="E970" s="98"/>
      <c r="F970" s="98"/>
      <c r="G970" s="98"/>
      <c r="H970" s="98"/>
      <c r="I970" s="98"/>
      <c r="J970" s="98"/>
    </row>
    <row r="971" spans="2:10" ht="13.2">
      <c r="B971" s="98"/>
      <c r="C971" s="98"/>
      <c r="D971" s="98"/>
      <c r="E971" s="98"/>
      <c r="F971" s="98"/>
      <c r="G971" s="98"/>
      <c r="H971" s="98"/>
      <c r="I971" s="98"/>
      <c r="J971" s="98"/>
    </row>
    <row r="972" spans="2:10" ht="13.2">
      <c r="B972" s="98"/>
      <c r="C972" s="98"/>
      <c r="D972" s="98"/>
      <c r="E972" s="98"/>
      <c r="F972" s="98"/>
      <c r="G972" s="98"/>
      <c r="H972" s="98"/>
      <c r="I972" s="98"/>
      <c r="J972" s="98"/>
    </row>
    <row r="973" spans="2:10" ht="13.2">
      <c r="B973" s="98"/>
      <c r="C973" s="98"/>
      <c r="D973" s="98"/>
      <c r="E973" s="98"/>
      <c r="F973" s="98"/>
      <c r="G973" s="98"/>
      <c r="H973" s="98"/>
      <c r="I973" s="98"/>
      <c r="J973" s="98"/>
    </row>
    <row r="974" spans="2:10" ht="13.2">
      <c r="B974" s="98"/>
      <c r="C974" s="98"/>
      <c r="D974" s="98"/>
      <c r="E974" s="98"/>
      <c r="F974" s="98"/>
      <c r="G974" s="98"/>
      <c r="H974" s="98"/>
      <c r="I974" s="98"/>
      <c r="J974" s="98"/>
    </row>
    <row r="975" spans="2:10" ht="13.2">
      <c r="B975" s="98"/>
      <c r="C975" s="98"/>
      <c r="D975" s="98"/>
      <c r="E975" s="98"/>
      <c r="F975" s="98"/>
      <c r="G975" s="98"/>
      <c r="H975" s="98"/>
      <c r="I975" s="98"/>
      <c r="J975" s="98"/>
    </row>
    <row r="976" spans="2:10" ht="13.2">
      <c r="B976" s="98"/>
      <c r="C976" s="98"/>
      <c r="D976" s="98"/>
      <c r="E976" s="98"/>
      <c r="F976" s="98"/>
      <c r="G976" s="98"/>
      <c r="H976" s="98"/>
      <c r="I976" s="98"/>
      <c r="J976" s="98"/>
    </row>
    <row r="977" spans="2:10" ht="13.2">
      <c r="B977" s="98"/>
      <c r="C977" s="98"/>
      <c r="D977" s="98"/>
      <c r="E977" s="98"/>
      <c r="F977" s="98"/>
      <c r="G977" s="98"/>
      <c r="H977" s="98"/>
      <c r="I977" s="98"/>
      <c r="J977" s="98"/>
    </row>
    <row r="978" spans="2:10" ht="13.2">
      <c r="B978" s="98"/>
      <c r="C978" s="98"/>
      <c r="D978" s="98"/>
      <c r="E978" s="98"/>
      <c r="F978" s="98"/>
      <c r="G978" s="98"/>
      <c r="H978" s="98"/>
      <c r="I978" s="98"/>
      <c r="J978" s="98"/>
    </row>
    <row r="979" spans="2:10" ht="13.2">
      <c r="B979" s="98"/>
      <c r="C979" s="98"/>
      <c r="D979" s="98"/>
      <c r="E979" s="98"/>
      <c r="F979" s="98"/>
      <c r="G979" s="98"/>
      <c r="H979" s="98"/>
      <c r="I979" s="98"/>
      <c r="J979" s="98"/>
    </row>
    <row r="980" spans="2:10" ht="13.2">
      <c r="B980" s="98"/>
      <c r="C980" s="98"/>
      <c r="D980" s="98"/>
      <c r="E980" s="98"/>
      <c r="F980" s="98"/>
      <c r="G980" s="98"/>
      <c r="H980" s="98"/>
      <c r="I980" s="98"/>
      <c r="J980" s="98"/>
    </row>
    <row r="981" spans="2:10" ht="13.2">
      <c r="B981" s="98"/>
      <c r="C981" s="98"/>
      <c r="D981" s="98"/>
      <c r="E981" s="98"/>
      <c r="F981" s="98"/>
      <c r="G981" s="98"/>
      <c r="H981" s="98"/>
      <c r="I981" s="98"/>
      <c r="J981" s="98"/>
    </row>
    <row r="982" spans="2:10" ht="13.2">
      <c r="B982" s="98"/>
      <c r="C982" s="98"/>
      <c r="D982" s="98"/>
      <c r="E982" s="98"/>
      <c r="F982" s="98"/>
      <c r="G982" s="98"/>
      <c r="H982" s="98"/>
      <c r="I982" s="98"/>
      <c r="J982" s="98"/>
    </row>
    <row r="983" spans="2:10" ht="13.2">
      <c r="B983" s="98"/>
      <c r="C983" s="98"/>
      <c r="D983" s="98"/>
      <c r="E983" s="98"/>
      <c r="F983" s="98"/>
      <c r="G983" s="98"/>
      <c r="H983" s="98"/>
      <c r="I983" s="98"/>
      <c r="J983" s="98"/>
    </row>
    <row r="984" spans="2:10" ht="13.2">
      <c r="B984" s="98"/>
      <c r="C984" s="98"/>
      <c r="D984" s="98"/>
      <c r="E984" s="98"/>
      <c r="F984" s="98"/>
      <c r="G984" s="98"/>
      <c r="H984" s="98"/>
      <c r="I984" s="98"/>
      <c r="J984" s="98"/>
    </row>
    <row r="985" spans="2:10" ht="13.2">
      <c r="B985" s="98"/>
      <c r="C985" s="98"/>
      <c r="D985" s="98"/>
      <c r="E985" s="98"/>
      <c r="F985" s="98"/>
      <c r="G985" s="98"/>
      <c r="H985" s="98"/>
      <c r="I985" s="98"/>
      <c r="J985" s="98"/>
    </row>
    <row r="986" spans="2:10" ht="13.2">
      <c r="B986" s="98"/>
      <c r="C986" s="98"/>
      <c r="D986" s="98"/>
      <c r="E986" s="98"/>
      <c r="F986" s="98"/>
      <c r="G986" s="98"/>
      <c r="H986" s="98"/>
      <c r="I986" s="98"/>
      <c r="J986" s="98"/>
    </row>
    <row r="987" spans="2:10" ht="13.2">
      <c r="B987" s="98"/>
      <c r="C987" s="98"/>
      <c r="D987" s="98"/>
      <c r="E987" s="98"/>
      <c r="F987" s="98"/>
      <c r="G987" s="98"/>
      <c r="H987" s="98"/>
      <c r="I987" s="98"/>
      <c r="J987" s="98"/>
    </row>
    <row r="988" spans="2:10" ht="13.2">
      <c r="B988" s="98"/>
      <c r="C988" s="98"/>
      <c r="D988" s="98"/>
      <c r="E988" s="98"/>
      <c r="F988" s="98"/>
      <c r="G988" s="98"/>
      <c r="H988" s="98"/>
      <c r="I988" s="98"/>
      <c r="J988" s="98"/>
    </row>
    <row r="989" spans="2:10" ht="13.2">
      <c r="B989" s="98"/>
      <c r="C989" s="98"/>
      <c r="D989" s="98"/>
      <c r="E989" s="98"/>
      <c r="F989" s="98"/>
      <c r="G989" s="98"/>
      <c r="H989" s="98"/>
      <c r="I989" s="98"/>
      <c r="J989" s="98"/>
    </row>
    <row r="990" spans="2:10" ht="13.2">
      <c r="B990" s="98"/>
      <c r="C990" s="98"/>
      <c r="D990" s="98"/>
      <c r="E990" s="98"/>
      <c r="F990" s="98"/>
      <c r="G990" s="98"/>
      <c r="H990" s="98"/>
      <c r="I990" s="98"/>
      <c r="J990" s="98"/>
    </row>
    <row r="991" spans="2:10" ht="13.2">
      <c r="B991" s="98"/>
      <c r="C991" s="98"/>
      <c r="D991" s="98"/>
      <c r="E991" s="98"/>
      <c r="F991" s="98"/>
      <c r="G991" s="98"/>
      <c r="H991" s="98"/>
      <c r="I991" s="98"/>
      <c r="J991" s="98"/>
    </row>
    <row r="992" spans="2:10" ht="13.2">
      <c r="B992" s="98"/>
      <c r="C992" s="98"/>
      <c r="D992" s="98"/>
      <c r="E992" s="98"/>
      <c r="F992" s="98"/>
      <c r="G992" s="98"/>
      <c r="H992" s="98"/>
      <c r="I992" s="98"/>
      <c r="J992" s="98"/>
    </row>
    <row r="993" spans="2:10" ht="13.2">
      <c r="B993" s="98"/>
      <c r="C993" s="98"/>
      <c r="D993" s="98"/>
      <c r="E993" s="98"/>
      <c r="F993" s="98"/>
      <c r="G993" s="98"/>
      <c r="H993" s="98"/>
      <c r="I993" s="98"/>
      <c r="J993" s="98"/>
    </row>
    <row r="994" spans="2:10" ht="13.2">
      <c r="B994" s="98"/>
      <c r="C994" s="98"/>
      <c r="D994" s="98"/>
      <c r="E994" s="98"/>
      <c r="F994" s="98"/>
      <c r="G994" s="98"/>
      <c r="H994" s="98"/>
      <c r="I994" s="98"/>
      <c r="J994" s="98"/>
    </row>
    <row r="995" spans="2:10" ht="13.2">
      <c r="B995" s="98"/>
      <c r="C995" s="98"/>
      <c r="D995" s="98"/>
      <c r="E995" s="98"/>
      <c r="F995" s="98"/>
      <c r="G995" s="98"/>
      <c r="H995" s="98"/>
      <c r="I995" s="98"/>
      <c r="J995" s="98"/>
    </row>
  </sheetData>
  <mergeCells count="13">
    <mergeCell ref="F5:G5"/>
    <mergeCell ref="H5:J5"/>
    <mergeCell ref="B6:C6"/>
    <mergeCell ref="D6:E6"/>
    <mergeCell ref="F6:G6"/>
    <mergeCell ref="H6:J6"/>
    <mergeCell ref="B5:C5"/>
    <mergeCell ref="D5:E5"/>
    <mergeCell ref="A1:J1"/>
    <mergeCell ref="B2:C2"/>
    <mergeCell ref="D2:E2"/>
    <mergeCell ref="F2:G2"/>
    <mergeCell ref="H2:J2"/>
  </mergeCells>
  <hyperlinks>
    <hyperlink ref="A38" r:id="rId1" xr:uid="{00000000-0004-0000-0D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E38"/>
  <sheetViews>
    <sheetView workbookViewId="0"/>
  </sheetViews>
  <sheetFormatPr defaultColWidth="12.6640625" defaultRowHeight="15.75" customHeight="1"/>
  <cols>
    <col min="1" max="1" width="46.33203125" customWidth="1"/>
    <col min="2" max="5" width="22" customWidth="1"/>
  </cols>
  <sheetData>
    <row r="1" spans="1:5" ht="17.399999999999999">
      <c r="A1" s="124" t="s">
        <v>310</v>
      </c>
      <c r="B1" s="269" t="s">
        <v>231</v>
      </c>
      <c r="C1" s="239"/>
      <c r="D1" s="270" t="s">
        <v>232</v>
      </c>
      <c r="E1" s="239"/>
    </row>
    <row r="2" spans="1:5" ht="17.399999999999999">
      <c r="A2" s="127"/>
      <c r="B2" s="37" t="s">
        <v>311</v>
      </c>
      <c r="C2" s="37" t="s">
        <v>312</v>
      </c>
      <c r="D2" s="38" t="s">
        <v>311</v>
      </c>
      <c r="E2" s="38" t="s">
        <v>312</v>
      </c>
    </row>
    <row r="3" spans="1:5" ht="26.25" customHeight="1">
      <c r="A3" s="124" t="s">
        <v>43</v>
      </c>
      <c r="B3" s="128">
        <v>19000000</v>
      </c>
      <c r="C3" s="128">
        <v>38000000</v>
      </c>
      <c r="D3" s="129">
        <v>29000000</v>
      </c>
      <c r="E3" s="129">
        <v>58000000</v>
      </c>
    </row>
    <row r="4" spans="1:5" ht="26.25" customHeight="1">
      <c r="A4" s="130" t="s">
        <v>377</v>
      </c>
      <c r="B4" s="283" t="s">
        <v>315</v>
      </c>
      <c r="C4" s="239"/>
      <c r="D4" s="284" t="s">
        <v>316</v>
      </c>
      <c r="E4" s="239"/>
    </row>
    <row r="5" spans="1:5" ht="26.25" customHeight="1">
      <c r="A5" s="130" t="s">
        <v>319</v>
      </c>
      <c r="B5" s="283" t="s">
        <v>237</v>
      </c>
      <c r="C5" s="239"/>
      <c r="D5" s="284" t="s">
        <v>237</v>
      </c>
      <c r="E5" s="239"/>
    </row>
    <row r="6" spans="1:5" ht="26.25" customHeight="1">
      <c r="A6" s="130" t="s">
        <v>320</v>
      </c>
      <c r="B6" s="173" t="s">
        <v>57</v>
      </c>
      <c r="C6" s="173" t="s">
        <v>57</v>
      </c>
      <c r="D6" s="174" t="s">
        <v>57</v>
      </c>
      <c r="E6" s="174" t="s">
        <v>57</v>
      </c>
    </row>
    <row r="7" spans="1:5" ht="26.25" customHeight="1">
      <c r="A7" s="130" t="s">
        <v>321</v>
      </c>
      <c r="B7" s="179" t="s">
        <v>58</v>
      </c>
      <c r="C7" s="179" t="s">
        <v>58</v>
      </c>
      <c r="D7" s="180" t="s">
        <v>58</v>
      </c>
      <c r="E7" s="180" t="s">
        <v>58</v>
      </c>
    </row>
    <row r="8" spans="1:5" ht="26.25" customHeight="1">
      <c r="A8" s="130" t="s">
        <v>378</v>
      </c>
      <c r="B8" s="173">
        <v>5</v>
      </c>
      <c r="C8" s="173">
        <v>20</v>
      </c>
      <c r="D8" s="174">
        <v>10</v>
      </c>
      <c r="E8" s="174">
        <v>40</v>
      </c>
    </row>
    <row r="9" spans="1:5" ht="26.25" customHeight="1">
      <c r="A9" s="130" t="s">
        <v>323</v>
      </c>
      <c r="B9" s="173" t="s">
        <v>57</v>
      </c>
      <c r="C9" s="173" t="s">
        <v>57</v>
      </c>
      <c r="D9" s="180" t="s">
        <v>58</v>
      </c>
      <c r="E9" s="180" t="s">
        <v>58</v>
      </c>
    </row>
    <row r="10" spans="1:5" ht="26.25" customHeight="1">
      <c r="A10" s="130" t="s">
        <v>379</v>
      </c>
      <c r="B10" s="173" t="s">
        <v>57</v>
      </c>
      <c r="C10" s="173" t="s">
        <v>57</v>
      </c>
      <c r="D10" s="174" t="s">
        <v>57</v>
      </c>
      <c r="E10" s="174" t="s">
        <v>57</v>
      </c>
    </row>
    <row r="11" spans="1:5" ht="26.25" customHeight="1">
      <c r="A11" s="130" t="s">
        <v>380</v>
      </c>
      <c r="B11" s="173" t="s">
        <v>326</v>
      </c>
      <c r="C11" s="173" t="s">
        <v>326</v>
      </c>
      <c r="D11" s="174" t="s">
        <v>327</v>
      </c>
      <c r="E11" s="174" t="s">
        <v>327</v>
      </c>
    </row>
    <row r="12" spans="1:5" ht="26.25" customHeight="1">
      <c r="A12" s="130" t="s">
        <v>328</v>
      </c>
      <c r="B12" s="173" t="s">
        <v>66</v>
      </c>
      <c r="C12" s="173" t="s">
        <v>66</v>
      </c>
      <c r="D12" s="174" t="s">
        <v>66</v>
      </c>
      <c r="E12" s="174" t="s">
        <v>66</v>
      </c>
    </row>
    <row r="13" spans="1:5" ht="26.25" customHeight="1">
      <c r="A13" s="130" t="s">
        <v>329</v>
      </c>
      <c r="B13" s="173" t="s">
        <v>66</v>
      </c>
      <c r="C13" s="173" t="s">
        <v>66</v>
      </c>
      <c r="D13" s="174" t="s">
        <v>66</v>
      </c>
      <c r="E13" s="182" t="s">
        <v>66</v>
      </c>
    </row>
    <row r="14" spans="1:5" ht="26.25" customHeight="1">
      <c r="A14" s="130" t="s">
        <v>330</v>
      </c>
      <c r="B14" s="179" t="s">
        <v>58</v>
      </c>
      <c r="C14" s="179" t="s">
        <v>58</v>
      </c>
      <c r="D14" s="180" t="s">
        <v>58</v>
      </c>
      <c r="E14" s="180" t="s">
        <v>58</v>
      </c>
    </row>
    <row r="15" spans="1:5" ht="26.25" customHeight="1">
      <c r="A15" s="130" t="s">
        <v>86</v>
      </c>
      <c r="B15" s="179" t="s">
        <v>66</v>
      </c>
      <c r="C15" s="179" t="s">
        <v>66</v>
      </c>
      <c r="D15" s="180" t="s">
        <v>66</v>
      </c>
      <c r="E15" s="180" t="s">
        <v>66</v>
      </c>
    </row>
    <row r="16" spans="1:5" ht="26.25" customHeight="1">
      <c r="A16" s="130" t="s">
        <v>331</v>
      </c>
      <c r="B16" s="179" t="s">
        <v>332</v>
      </c>
      <c r="C16" s="179" t="s">
        <v>333</v>
      </c>
      <c r="D16" s="180" t="s">
        <v>334</v>
      </c>
      <c r="E16" s="180" t="s">
        <v>335</v>
      </c>
    </row>
    <row r="17" spans="1:5" ht="26.25" customHeight="1">
      <c r="A17" s="130" t="s">
        <v>337</v>
      </c>
      <c r="B17" s="173" t="s">
        <v>57</v>
      </c>
      <c r="C17" s="173" t="s">
        <v>57</v>
      </c>
      <c r="D17" s="174" t="s">
        <v>57</v>
      </c>
      <c r="E17" s="174" t="s">
        <v>57</v>
      </c>
    </row>
    <row r="18" spans="1:5" ht="26.25" customHeight="1">
      <c r="A18" s="130" t="s">
        <v>338</v>
      </c>
      <c r="B18" s="173" t="s">
        <v>57</v>
      </c>
      <c r="C18" s="173" t="s">
        <v>57</v>
      </c>
      <c r="D18" s="174" t="s">
        <v>57</v>
      </c>
      <c r="E18" s="174" t="s">
        <v>57</v>
      </c>
    </row>
    <row r="19" spans="1:5" ht="26.25" customHeight="1">
      <c r="A19" s="130" t="s">
        <v>339</v>
      </c>
      <c r="B19" s="173" t="s">
        <v>57</v>
      </c>
      <c r="C19" s="173" t="s">
        <v>58</v>
      </c>
      <c r="D19" s="180" t="s">
        <v>58</v>
      </c>
      <c r="E19" s="180" t="s">
        <v>58</v>
      </c>
    </row>
    <row r="20" spans="1:5" ht="26.25" customHeight="1">
      <c r="A20" s="135" t="s">
        <v>340</v>
      </c>
      <c r="B20" s="179" t="s">
        <v>334</v>
      </c>
      <c r="C20" s="179" t="s">
        <v>341</v>
      </c>
      <c r="D20" s="180" t="s">
        <v>342</v>
      </c>
      <c r="E20" s="180" t="s">
        <v>343</v>
      </c>
    </row>
    <row r="21" spans="1:5" ht="26.25" customHeight="1">
      <c r="A21" s="130" t="s">
        <v>345</v>
      </c>
      <c r="B21" s="179" t="s">
        <v>334</v>
      </c>
      <c r="C21" s="179" t="s">
        <v>341</v>
      </c>
      <c r="D21" s="180" t="s">
        <v>342</v>
      </c>
      <c r="E21" s="180" t="s">
        <v>343</v>
      </c>
    </row>
    <row r="22" spans="1:5" ht="26.25" customHeight="1">
      <c r="A22" s="130" t="s">
        <v>346</v>
      </c>
      <c r="B22" s="173" t="s">
        <v>57</v>
      </c>
      <c r="C22" s="173" t="s">
        <v>57</v>
      </c>
      <c r="D22" s="174" t="s">
        <v>57</v>
      </c>
      <c r="E22" s="185" t="s">
        <v>112</v>
      </c>
    </row>
    <row r="23" spans="1:5" ht="26.25" customHeight="1">
      <c r="A23" s="130" t="s">
        <v>381</v>
      </c>
      <c r="B23" s="179" t="s">
        <v>58</v>
      </c>
      <c r="C23" s="179" t="s">
        <v>58</v>
      </c>
      <c r="D23" s="180" t="s">
        <v>58</v>
      </c>
      <c r="E23" s="180" t="s">
        <v>58</v>
      </c>
    </row>
    <row r="24" spans="1:5" ht="26.25" customHeight="1">
      <c r="A24" s="130" t="s">
        <v>349</v>
      </c>
      <c r="B24" s="173" t="s">
        <v>57</v>
      </c>
      <c r="C24" s="173" t="s">
        <v>57</v>
      </c>
      <c r="D24" s="180" t="s">
        <v>57</v>
      </c>
      <c r="E24" s="180" t="s">
        <v>58</v>
      </c>
    </row>
    <row r="25" spans="1:5" ht="26.25" customHeight="1">
      <c r="A25" s="130" t="s">
        <v>350</v>
      </c>
      <c r="B25" s="173" t="s">
        <v>58</v>
      </c>
      <c r="C25" s="173" t="s">
        <v>58</v>
      </c>
      <c r="D25" s="180" t="s">
        <v>58</v>
      </c>
      <c r="E25" s="180" t="s">
        <v>58</v>
      </c>
    </row>
    <row r="26" spans="1:5" ht="26.25" customHeight="1">
      <c r="A26" s="130" t="s">
        <v>351</v>
      </c>
      <c r="B26" s="173" t="s">
        <v>57</v>
      </c>
      <c r="C26" s="173" t="s">
        <v>57</v>
      </c>
      <c r="D26" s="180" t="s">
        <v>58</v>
      </c>
      <c r="E26" s="180" t="s">
        <v>58</v>
      </c>
    </row>
    <row r="27" spans="1:5" ht="26.25" customHeight="1">
      <c r="A27" s="130" t="s">
        <v>352</v>
      </c>
      <c r="B27" s="173" t="s">
        <v>57</v>
      </c>
      <c r="C27" s="173" t="s">
        <v>57</v>
      </c>
      <c r="D27" s="174" t="s">
        <v>57</v>
      </c>
      <c r="E27" s="180" t="s">
        <v>58</v>
      </c>
    </row>
    <row r="28" spans="1:5" ht="26.25" customHeight="1">
      <c r="A28" s="130" t="s">
        <v>382</v>
      </c>
      <c r="B28" s="173" t="s">
        <v>57</v>
      </c>
      <c r="C28" s="173" t="s">
        <v>57</v>
      </c>
      <c r="D28" s="174" t="s">
        <v>57</v>
      </c>
      <c r="E28" s="180" t="s">
        <v>58</v>
      </c>
    </row>
    <row r="29" spans="1:5" ht="26.25" customHeight="1">
      <c r="A29" s="130" t="s">
        <v>354</v>
      </c>
      <c r="B29" s="179" t="s">
        <v>58</v>
      </c>
      <c r="C29" s="179" t="s">
        <v>58</v>
      </c>
      <c r="D29" s="180" t="s">
        <v>58</v>
      </c>
      <c r="E29" s="180" t="s">
        <v>58</v>
      </c>
    </row>
    <row r="30" spans="1:5" ht="26.25" customHeight="1">
      <c r="A30" s="136" t="s">
        <v>355</v>
      </c>
      <c r="B30" s="179" t="s">
        <v>58</v>
      </c>
      <c r="C30" s="179" t="s">
        <v>58</v>
      </c>
      <c r="D30" s="180" t="s">
        <v>58</v>
      </c>
      <c r="E30" s="180" t="s">
        <v>58</v>
      </c>
    </row>
    <row r="31" spans="1:5" ht="26.25" customHeight="1">
      <c r="A31" s="137" t="s">
        <v>356</v>
      </c>
      <c r="B31" s="173" t="s">
        <v>57</v>
      </c>
      <c r="C31" s="173" t="s">
        <v>57</v>
      </c>
      <c r="D31" s="174" t="s">
        <v>57</v>
      </c>
      <c r="E31" s="174" t="s">
        <v>57</v>
      </c>
    </row>
    <row r="32" spans="1:5" ht="26.25" customHeight="1">
      <c r="A32" s="137" t="s">
        <v>357</v>
      </c>
      <c r="B32" s="173" t="s">
        <v>57</v>
      </c>
      <c r="C32" s="173" t="s">
        <v>57</v>
      </c>
      <c r="D32" s="174" t="s">
        <v>57</v>
      </c>
      <c r="E32" s="174" t="s">
        <v>57</v>
      </c>
    </row>
    <row r="33" spans="1:5" ht="26.25" customHeight="1">
      <c r="A33" s="137" t="s">
        <v>268</v>
      </c>
      <c r="B33" s="173" t="s">
        <v>57</v>
      </c>
      <c r="C33" s="173" t="s">
        <v>57</v>
      </c>
      <c r="D33" s="174" t="s">
        <v>57</v>
      </c>
      <c r="E33" s="174" t="s">
        <v>57</v>
      </c>
    </row>
    <row r="34" spans="1:5" ht="26.25" customHeight="1">
      <c r="A34" s="130" t="s">
        <v>358</v>
      </c>
      <c r="B34" s="173" t="s">
        <v>57</v>
      </c>
      <c r="C34" s="173" t="s">
        <v>359</v>
      </c>
      <c r="D34" s="174" t="s">
        <v>57</v>
      </c>
      <c r="E34" s="174" t="s">
        <v>360</v>
      </c>
    </row>
    <row r="35" spans="1:5" ht="26.25" customHeight="1">
      <c r="A35" s="130" t="s">
        <v>364</v>
      </c>
      <c r="B35" s="173" t="s">
        <v>57</v>
      </c>
      <c r="C35" s="173" t="s">
        <v>57</v>
      </c>
      <c r="D35" s="174" t="s">
        <v>57</v>
      </c>
      <c r="E35" s="174" t="s">
        <v>57</v>
      </c>
    </row>
    <row r="36" spans="1:5" ht="26.25" customHeight="1">
      <c r="A36" s="130" t="s">
        <v>367</v>
      </c>
      <c r="B36" s="173" t="s">
        <v>80</v>
      </c>
      <c r="C36" s="173" t="s">
        <v>80</v>
      </c>
      <c r="D36" s="174" t="s">
        <v>80</v>
      </c>
      <c r="E36" s="174" t="s">
        <v>80</v>
      </c>
    </row>
    <row r="37" spans="1:5" ht="26.25" customHeight="1">
      <c r="A37" s="138" t="s">
        <v>383</v>
      </c>
      <c r="B37" s="173" t="s">
        <v>57</v>
      </c>
      <c r="C37" s="173" t="s">
        <v>57</v>
      </c>
      <c r="D37" s="174" t="s">
        <v>57</v>
      </c>
      <c r="E37" s="174" t="s">
        <v>57</v>
      </c>
    </row>
    <row r="38" spans="1:5" ht="26.25" customHeight="1">
      <c r="A38" s="130" t="s">
        <v>137</v>
      </c>
      <c r="B38" s="173" t="s">
        <v>57</v>
      </c>
      <c r="C38" s="173" t="s">
        <v>57</v>
      </c>
      <c r="D38" s="174" t="s">
        <v>57</v>
      </c>
      <c r="E38" s="174" t="s">
        <v>57</v>
      </c>
    </row>
  </sheetData>
  <mergeCells count="6">
    <mergeCell ref="B1:C1"/>
    <mergeCell ref="D1:E1"/>
    <mergeCell ref="B4:C4"/>
    <mergeCell ref="D4:E4"/>
    <mergeCell ref="B5:C5"/>
    <mergeCell ref="D5:E5"/>
  </mergeCells>
  <hyperlinks>
    <hyperlink ref="A37" r:id="rId1" xr:uid="{00000000-0004-0000-0E00-000000000000}"/>
  </hyperlinks>
  <printOptions horizontalCentered="1" gridLines="1"/>
  <pageMargins left="0.7" right="0.7" top="0.75" bottom="0.75" header="0" footer="0"/>
  <pageSetup paperSize="9" pageOrder="overThenDown" orientation="portrait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E38"/>
  <sheetViews>
    <sheetView workbookViewId="0"/>
  </sheetViews>
  <sheetFormatPr defaultColWidth="12.6640625" defaultRowHeight="15.75" customHeight="1"/>
  <cols>
    <col min="1" max="1" width="38.6640625" customWidth="1"/>
    <col min="2" max="5" width="22" customWidth="1"/>
  </cols>
  <sheetData>
    <row r="1" spans="1:5" ht="17.399999999999999">
      <c r="A1" s="124" t="s">
        <v>310</v>
      </c>
      <c r="B1" s="270" t="s">
        <v>232</v>
      </c>
      <c r="C1" s="239"/>
      <c r="D1" s="279" t="s">
        <v>304</v>
      </c>
      <c r="E1" s="239"/>
    </row>
    <row r="2" spans="1:5" ht="17.399999999999999">
      <c r="A2" s="127"/>
      <c r="B2" s="38" t="s">
        <v>311</v>
      </c>
      <c r="C2" s="38" t="s">
        <v>312</v>
      </c>
      <c r="D2" s="39" t="s">
        <v>311</v>
      </c>
      <c r="E2" s="39" t="s">
        <v>312</v>
      </c>
    </row>
    <row r="3" spans="1:5" ht="25.5" customHeight="1">
      <c r="A3" s="124" t="s">
        <v>43</v>
      </c>
      <c r="B3" s="129">
        <v>29000000</v>
      </c>
      <c r="C3" s="129">
        <v>58000000</v>
      </c>
      <c r="D3" s="165">
        <v>49000000</v>
      </c>
      <c r="E3" s="165">
        <v>98000000</v>
      </c>
    </row>
    <row r="4" spans="1:5" ht="28.5" customHeight="1">
      <c r="A4" s="130" t="s">
        <v>377</v>
      </c>
      <c r="B4" s="284" t="s">
        <v>316</v>
      </c>
      <c r="C4" s="239"/>
      <c r="D4" s="281" t="s">
        <v>317</v>
      </c>
      <c r="E4" s="239"/>
    </row>
    <row r="5" spans="1:5" ht="28.5" customHeight="1">
      <c r="A5" s="130" t="s">
        <v>319</v>
      </c>
      <c r="B5" s="284" t="s">
        <v>237</v>
      </c>
      <c r="C5" s="239"/>
      <c r="D5" s="281" t="s">
        <v>237</v>
      </c>
      <c r="E5" s="239"/>
    </row>
    <row r="6" spans="1:5" ht="28.5" customHeight="1">
      <c r="A6" s="130" t="s">
        <v>320</v>
      </c>
      <c r="B6" s="174" t="s">
        <v>57</v>
      </c>
      <c r="C6" s="174" t="s">
        <v>57</v>
      </c>
      <c r="D6" s="177" t="s">
        <v>58</v>
      </c>
      <c r="E6" s="177" t="s">
        <v>58</v>
      </c>
    </row>
    <row r="7" spans="1:5" ht="28.5" customHeight="1">
      <c r="A7" s="130" t="s">
        <v>321</v>
      </c>
      <c r="B7" s="180" t="s">
        <v>58</v>
      </c>
      <c r="C7" s="180" t="s">
        <v>58</v>
      </c>
      <c r="D7" s="177" t="s">
        <v>58</v>
      </c>
      <c r="E7" s="177" t="s">
        <v>58</v>
      </c>
    </row>
    <row r="8" spans="1:5" ht="28.5" customHeight="1">
      <c r="A8" s="130" t="s">
        <v>378</v>
      </c>
      <c r="B8" s="174">
        <v>10</v>
      </c>
      <c r="C8" s="174">
        <v>40</v>
      </c>
      <c r="D8" s="175">
        <v>20</v>
      </c>
      <c r="E8" s="175" t="s">
        <v>66</v>
      </c>
    </row>
    <row r="9" spans="1:5" ht="28.5" customHeight="1">
      <c r="A9" s="130" t="s">
        <v>323</v>
      </c>
      <c r="B9" s="180" t="s">
        <v>58</v>
      </c>
      <c r="C9" s="180" t="s">
        <v>58</v>
      </c>
      <c r="D9" s="177" t="s">
        <v>58</v>
      </c>
      <c r="E9" s="177" t="s">
        <v>58</v>
      </c>
    </row>
    <row r="10" spans="1:5" ht="28.5" customHeight="1">
      <c r="A10" s="130" t="s">
        <v>379</v>
      </c>
      <c r="B10" s="174" t="s">
        <v>57</v>
      </c>
      <c r="C10" s="174" t="s">
        <v>57</v>
      </c>
      <c r="D10" s="175" t="s">
        <v>57</v>
      </c>
      <c r="E10" s="175" t="s">
        <v>57</v>
      </c>
    </row>
    <row r="11" spans="1:5" ht="28.5" customHeight="1">
      <c r="A11" s="130" t="s">
        <v>380</v>
      </c>
      <c r="B11" s="174" t="s">
        <v>327</v>
      </c>
      <c r="C11" s="174" t="s">
        <v>327</v>
      </c>
      <c r="D11" s="175" t="s">
        <v>327</v>
      </c>
      <c r="E11" s="175" t="s">
        <v>327</v>
      </c>
    </row>
    <row r="12" spans="1:5" ht="28.5" customHeight="1">
      <c r="A12" s="130" t="s">
        <v>328</v>
      </c>
      <c r="B12" s="174" t="s">
        <v>66</v>
      </c>
      <c r="C12" s="174" t="s">
        <v>66</v>
      </c>
      <c r="D12" s="175" t="s">
        <v>66</v>
      </c>
      <c r="E12" s="175" t="s">
        <v>66</v>
      </c>
    </row>
    <row r="13" spans="1:5" ht="28.5" customHeight="1">
      <c r="A13" s="130" t="s">
        <v>329</v>
      </c>
      <c r="B13" s="174" t="s">
        <v>66</v>
      </c>
      <c r="C13" s="182" t="s">
        <v>66</v>
      </c>
      <c r="D13" s="175" t="s">
        <v>66</v>
      </c>
      <c r="E13" s="175" t="s">
        <v>66</v>
      </c>
    </row>
    <row r="14" spans="1:5" ht="28.5" customHeight="1">
      <c r="A14" s="130" t="s">
        <v>330</v>
      </c>
      <c r="B14" s="180" t="s">
        <v>58</v>
      </c>
      <c r="C14" s="180" t="s">
        <v>58</v>
      </c>
      <c r="D14" s="177" t="s">
        <v>58</v>
      </c>
      <c r="E14" s="177" t="s">
        <v>58</v>
      </c>
    </row>
    <row r="15" spans="1:5" ht="28.5" customHeight="1">
      <c r="A15" s="130" t="s">
        <v>86</v>
      </c>
      <c r="B15" s="180" t="s">
        <v>66</v>
      </c>
      <c r="C15" s="180" t="s">
        <v>66</v>
      </c>
      <c r="D15" s="177" t="s">
        <v>66</v>
      </c>
      <c r="E15" s="177" t="s">
        <v>66</v>
      </c>
    </row>
    <row r="16" spans="1:5" ht="28.5" customHeight="1">
      <c r="A16" s="130" t="s">
        <v>331</v>
      </c>
      <c r="B16" s="180" t="s">
        <v>334</v>
      </c>
      <c r="C16" s="180" t="s">
        <v>335</v>
      </c>
      <c r="D16" s="177" t="s">
        <v>336</v>
      </c>
      <c r="E16" s="177" t="s">
        <v>66</v>
      </c>
    </row>
    <row r="17" spans="1:5" ht="28.5" customHeight="1">
      <c r="A17" s="130" t="s">
        <v>337</v>
      </c>
      <c r="B17" s="174" t="s">
        <v>57</v>
      </c>
      <c r="C17" s="174" t="s">
        <v>57</v>
      </c>
      <c r="D17" s="177" t="s">
        <v>58</v>
      </c>
      <c r="E17" s="177" t="s">
        <v>58</v>
      </c>
    </row>
    <row r="18" spans="1:5" ht="28.5" customHeight="1">
      <c r="A18" s="130" t="s">
        <v>338</v>
      </c>
      <c r="B18" s="174" t="s">
        <v>57</v>
      </c>
      <c r="C18" s="174" t="s">
        <v>57</v>
      </c>
      <c r="D18" s="184" t="s">
        <v>334</v>
      </c>
      <c r="E18" s="184" t="s">
        <v>335</v>
      </c>
    </row>
    <row r="19" spans="1:5" ht="28.5" customHeight="1">
      <c r="A19" s="130" t="s">
        <v>339</v>
      </c>
      <c r="B19" s="180" t="s">
        <v>58</v>
      </c>
      <c r="C19" s="180" t="s">
        <v>58</v>
      </c>
      <c r="D19" s="177" t="s">
        <v>58</v>
      </c>
      <c r="E19" s="177" t="s">
        <v>58</v>
      </c>
    </row>
    <row r="20" spans="1:5" ht="28.5" customHeight="1">
      <c r="A20" s="135" t="s">
        <v>340</v>
      </c>
      <c r="B20" s="180" t="s">
        <v>342</v>
      </c>
      <c r="C20" s="180" t="s">
        <v>343</v>
      </c>
      <c r="D20" s="177" t="s">
        <v>344</v>
      </c>
      <c r="E20" s="177" t="s">
        <v>66</v>
      </c>
    </row>
    <row r="21" spans="1:5" ht="28.5" customHeight="1">
      <c r="A21" s="130" t="s">
        <v>345</v>
      </c>
      <c r="B21" s="180" t="s">
        <v>342</v>
      </c>
      <c r="C21" s="180" t="s">
        <v>343</v>
      </c>
      <c r="D21" s="177" t="s">
        <v>344</v>
      </c>
      <c r="E21" s="177" t="s">
        <v>66</v>
      </c>
    </row>
    <row r="22" spans="1:5" ht="28.5" customHeight="1">
      <c r="A22" s="130" t="s">
        <v>346</v>
      </c>
      <c r="B22" s="174" t="s">
        <v>57</v>
      </c>
      <c r="C22" s="185" t="s">
        <v>112</v>
      </c>
      <c r="D22" s="184" t="s">
        <v>112</v>
      </c>
      <c r="E22" s="184" t="s">
        <v>112</v>
      </c>
    </row>
    <row r="23" spans="1:5" ht="28.5" customHeight="1">
      <c r="A23" s="130" t="s">
        <v>381</v>
      </c>
      <c r="B23" s="180" t="s">
        <v>58</v>
      </c>
      <c r="C23" s="180" t="s">
        <v>58</v>
      </c>
      <c r="D23" s="177" t="s">
        <v>58</v>
      </c>
      <c r="E23" s="177" t="s">
        <v>58</v>
      </c>
    </row>
    <row r="24" spans="1:5" ht="28.5" customHeight="1">
      <c r="A24" s="130" t="s">
        <v>349</v>
      </c>
      <c r="B24" s="180" t="s">
        <v>57</v>
      </c>
      <c r="C24" s="180" t="s">
        <v>58</v>
      </c>
      <c r="D24" s="177" t="s">
        <v>58</v>
      </c>
      <c r="E24" s="177" t="s">
        <v>58</v>
      </c>
    </row>
    <row r="25" spans="1:5" ht="28.5" customHeight="1">
      <c r="A25" s="130" t="s">
        <v>350</v>
      </c>
      <c r="B25" s="180" t="s">
        <v>58</v>
      </c>
      <c r="C25" s="180" t="s">
        <v>58</v>
      </c>
      <c r="D25" s="177" t="s">
        <v>58</v>
      </c>
      <c r="E25" s="177" t="s">
        <v>58</v>
      </c>
    </row>
    <row r="26" spans="1:5" ht="28.5" customHeight="1">
      <c r="A26" s="130" t="s">
        <v>351</v>
      </c>
      <c r="B26" s="180" t="s">
        <v>58</v>
      </c>
      <c r="C26" s="180" t="s">
        <v>58</v>
      </c>
      <c r="D26" s="177" t="s">
        <v>58</v>
      </c>
      <c r="E26" s="177" t="s">
        <v>58</v>
      </c>
    </row>
    <row r="27" spans="1:5" ht="28.5" customHeight="1">
      <c r="A27" s="130" t="s">
        <v>352</v>
      </c>
      <c r="B27" s="174" t="s">
        <v>57</v>
      </c>
      <c r="C27" s="180" t="s">
        <v>58</v>
      </c>
      <c r="D27" s="177" t="s">
        <v>58</v>
      </c>
      <c r="E27" s="177" t="s">
        <v>58</v>
      </c>
    </row>
    <row r="28" spans="1:5" ht="28.5" customHeight="1">
      <c r="A28" s="130" t="s">
        <v>382</v>
      </c>
      <c r="B28" s="174" t="s">
        <v>57</v>
      </c>
      <c r="C28" s="180" t="s">
        <v>58</v>
      </c>
      <c r="D28" s="177" t="s">
        <v>58</v>
      </c>
      <c r="E28" s="177" t="s">
        <v>58</v>
      </c>
    </row>
    <row r="29" spans="1:5" ht="28.5" customHeight="1">
      <c r="A29" s="130" t="s">
        <v>354</v>
      </c>
      <c r="B29" s="180" t="s">
        <v>58</v>
      </c>
      <c r="C29" s="180" t="s">
        <v>58</v>
      </c>
      <c r="D29" s="177" t="s">
        <v>58</v>
      </c>
      <c r="E29" s="177" t="s">
        <v>58</v>
      </c>
    </row>
    <row r="30" spans="1:5" ht="28.5" customHeight="1">
      <c r="A30" s="136" t="s">
        <v>355</v>
      </c>
      <c r="B30" s="180" t="s">
        <v>58</v>
      </c>
      <c r="C30" s="180" t="s">
        <v>58</v>
      </c>
      <c r="D30" s="177" t="s">
        <v>58</v>
      </c>
      <c r="E30" s="177" t="s">
        <v>58</v>
      </c>
    </row>
    <row r="31" spans="1:5" ht="28.5" customHeight="1">
      <c r="A31" s="137" t="s">
        <v>356</v>
      </c>
      <c r="B31" s="174" t="s">
        <v>57</v>
      </c>
      <c r="C31" s="174" t="s">
        <v>57</v>
      </c>
      <c r="D31" s="177" t="s">
        <v>57</v>
      </c>
      <c r="E31" s="177" t="s">
        <v>58</v>
      </c>
    </row>
    <row r="32" spans="1:5" ht="28.5" customHeight="1">
      <c r="A32" s="137" t="s">
        <v>357</v>
      </c>
      <c r="B32" s="174" t="s">
        <v>57</v>
      </c>
      <c r="C32" s="174" t="s">
        <v>57</v>
      </c>
      <c r="D32" s="177" t="s">
        <v>57</v>
      </c>
      <c r="E32" s="177" t="s">
        <v>58</v>
      </c>
    </row>
    <row r="33" spans="1:5" ht="28.5" customHeight="1">
      <c r="A33" s="137" t="s">
        <v>268</v>
      </c>
      <c r="B33" s="174" t="s">
        <v>57</v>
      </c>
      <c r="C33" s="174" t="s">
        <v>57</v>
      </c>
      <c r="D33" s="175" t="s">
        <v>57</v>
      </c>
      <c r="E33" s="177" t="s">
        <v>58</v>
      </c>
    </row>
    <row r="34" spans="1:5" ht="28.5" customHeight="1">
      <c r="A34" s="130" t="s">
        <v>358</v>
      </c>
      <c r="B34" s="174" t="s">
        <v>57</v>
      </c>
      <c r="C34" s="174" t="s">
        <v>360</v>
      </c>
      <c r="D34" s="175" t="s">
        <v>360</v>
      </c>
      <c r="E34" s="175" t="s">
        <v>361</v>
      </c>
    </row>
    <row r="35" spans="1:5" ht="28.5" customHeight="1">
      <c r="A35" s="130" t="s">
        <v>364</v>
      </c>
      <c r="B35" s="174" t="s">
        <v>57</v>
      </c>
      <c r="C35" s="174" t="s">
        <v>57</v>
      </c>
      <c r="D35" s="175" t="s">
        <v>57</v>
      </c>
      <c r="E35" s="186" t="s">
        <v>298</v>
      </c>
    </row>
    <row r="36" spans="1:5" ht="28.5" customHeight="1">
      <c r="A36" s="130" t="s">
        <v>367</v>
      </c>
      <c r="B36" s="174" t="s">
        <v>80</v>
      </c>
      <c r="C36" s="174" t="s">
        <v>80</v>
      </c>
      <c r="D36" s="175" t="s">
        <v>80</v>
      </c>
      <c r="E36" s="175" t="s">
        <v>80</v>
      </c>
    </row>
    <row r="37" spans="1:5" ht="28.5" customHeight="1">
      <c r="A37" s="138" t="s">
        <v>383</v>
      </c>
      <c r="B37" s="174" t="s">
        <v>57</v>
      </c>
      <c r="C37" s="174" t="s">
        <v>57</v>
      </c>
      <c r="D37" s="175" t="s">
        <v>57</v>
      </c>
      <c r="E37" s="175" t="s">
        <v>57</v>
      </c>
    </row>
    <row r="38" spans="1:5" ht="28.5" customHeight="1">
      <c r="A38" s="130" t="s">
        <v>137</v>
      </c>
      <c r="B38" s="174" t="s">
        <v>57</v>
      </c>
      <c r="C38" s="174" t="s">
        <v>57</v>
      </c>
      <c r="D38" s="175" t="s">
        <v>57</v>
      </c>
      <c r="E38" s="175" t="s">
        <v>57</v>
      </c>
    </row>
  </sheetData>
  <mergeCells count="6">
    <mergeCell ref="B1:C1"/>
    <mergeCell ref="D1:E1"/>
    <mergeCell ref="B4:C4"/>
    <mergeCell ref="D4:E4"/>
    <mergeCell ref="B5:C5"/>
    <mergeCell ref="D5:E5"/>
  </mergeCells>
  <hyperlinks>
    <hyperlink ref="A37" r:id="rId1" xr:uid="{00000000-0004-0000-0F00-000000000000}"/>
  </hyperlinks>
  <printOptions horizontalCentered="1" gridLines="1"/>
  <pageMargins left="0.7" right="0.7" top="0.75" bottom="0.75" header="0" footer="0"/>
  <pageSetup paperSize="9" pageOrder="overThenDown" orientation="portrait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F38"/>
  <sheetViews>
    <sheetView workbookViewId="0"/>
  </sheetViews>
  <sheetFormatPr defaultColWidth="12.6640625" defaultRowHeight="15.75" customHeight="1"/>
  <cols>
    <col min="1" max="1" width="37.109375" customWidth="1"/>
    <col min="2" max="6" width="22.109375" customWidth="1"/>
  </cols>
  <sheetData>
    <row r="1" spans="1:6" ht="17.399999999999999">
      <c r="A1" s="124" t="s">
        <v>310</v>
      </c>
      <c r="B1" s="279" t="s">
        <v>304</v>
      </c>
      <c r="C1" s="239"/>
      <c r="D1" s="280" t="s">
        <v>305</v>
      </c>
      <c r="E1" s="239"/>
      <c r="F1" s="239"/>
    </row>
    <row r="2" spans="1:6" ht="17.399999999999999">
      <c r="A2" s="127"/>
      <c r="B2" s="39" t="s">
        <v>311</v>
      </c>
      <c r="C2" s="39" t="s">
        <v>312</v>
      </c>
      <c r="D2" s="40" t="s">
        <v>311</v>
      </c>
      <c r="E2" s="40" t="s">
        <v>312</v>
      </c>
      <c r="F2" s="40" t="s">
        <v>313</v>
      </c>
    </row>
    <row r="3" spans="1:6" ht="29.25" customHeight="1">
      <c r="A3" s="124" t="s">
        <v>43</v>
      </c>
      <c r="B3" s="165">
        <v>49000000</v>
      </c>
      <c r="C3" s="165">
        <v>98000000</v>
      </c>
      <c r="D3" s="166">
        <v>69000000</v>
      </c>
      <c r="E3" s="166">
        <v>138000000</v>
      </c>
      <c r="F3" s="166">
        <v>207000000</v>
      </c>
    </row>
    <row r="4" spans="1:6" ht="29.25" customHeight="1">
      <c r="A4" s="130" t="s">
        <v>377</v>
      </c>
      <c r="B4" s="281" t="s">
        <v>317</v>
      </c>
      <c r="C4" s="239"/>
      <c r="D4" s="282" t="s">
        <v>318</v>
      </c>
      <c r="E4" s="239"/>
      <c r="F4" s="239"/>
    </row>
    <row r="5" spans="1:6" ht="29.25" customHeight="1">
      <c r="A5" s="130" t="s">
        <v>319</v>
      </c>
      <c r="B5" s="281" t="s">
        <v>237</v>
      </c>
      <c r="C5" s="239"/>
      <c r="D5" s="282" t="s">
        <v>237</v>
      </c>
      <c r="E5" s="239"/>
      <c r="F5" s="239"/>
    </row>
    <row r="6" spans="1:6" ht="29.25" customHeight="1">
      <c r="A6" s="130" t="s">
        <v>320</v>
      </c>
      <c r="B6" s="177" t="s">
        <v>58</v>
      </c>
      <c r="C6" s="177" t="s">
        <v>58</v>
      </c>
      <c r="D6" s="178" t="s">
        <v>58</v>
      </c>
      <c r="E6" s="178" t="s">
        <v>58</v>
      </c>
      <c r="F6" s="178" t="s">
        <v>58</v>
      </c>
    </row>
    <row r="7" spans="1:6" ht="29.25" customHeight="1">
      <c r="A7" s="130" t="s">
        <v>321</v>
      </c>
      <c r="B7" s="177" t="s">
        <v>58</v>
      </c>
      <c r="C7" s="177" t="s">
        <v>58</v>
      </c>
      <c r="D7" s="178" t="s">
        <v>58</v>
      </c>
      <c r="E7" s="178" t="s">
        <v>58</v>
      </c>
      <c r="F7" s="178" t="s">
        <v>58</v>
      </c>
    </row>
    <row r="8" spans="1:6" ht="29.25" customHeight="1">
      <c r="A8" s="130" t="s">
        <v>378</v>
      </c>
      <c r="B8" s="175">
        <v>20</v>
      </c>
      <c r="C8" s="175" t="s">
        <v>66</v>
      </c>
      <c r="D8" s="176">
        <v>40</v>
      </c>
      <c r="E8" s="176">
        <v>100</v>
      </c>
      <c r="F8" s="176" t="s">
        <v>66</v>
      </c>
    </row>
    <row r="9" spans="1:6" ht="29.25" customHeight="1">
      <c r="A9" s="130" t="s">
        <v>323</v>
      </c>
      <c r="B9" s="177" t="s">
        <v>58</v>
      </c>
      <c r="C9" s="177" t="s">
        <v>58</v>
      </c>
      <c r="D9" s="178" t="s">
        <v>58</v>
      </c>
      <c r="E9" s="178" t="s">
        <v>58</v>
      </c>
      <c r="F9" s="178" t="s">
        <v>58</v>
      </c>
    </row>
    <row r="10" spans="1:6" ht="29.25" customHeight="1">
      <c r="A10" s="130" t="s">
        <v>379</v>
      </c>
      <c r="B10" s="175" t="s">
        <v>57</v>
      </c>
      <c r="C10" s="175" t="s">
        <v>57</v>
      </c>
      <c r="D10" s="181" t="s">
        <v>74</v>
      </c>
      <c r="E10" s="181" t="s">
        <v>74</v>
      </c>
      <c r="F10" s="181" t="s">
        <v>74</v>
      </c>
    </row>
    <row r="11" spans="1:6" ht="29.25" customHeight="1">
      <c r="A11" s="130" t="s">
        <v>380</v>
      </c>
      <c r="B11" s="175" t="s">
        <v>327</v>
      </c>
      <c r="C11" s="175" t="s">
        <v>327</v>
      </c>
      <c r="D11" s="176" t="s">
        <v>327</v>
      </c>
      <c r="E11" s="176" t="s">
        <v>327</v>
      </c>
      <c r="F11" s="176" t="s">
        <v>327</v>
      </c>
    </row>
    <row r="12" spans="1:6" ht="29.25" customHeight="1">
      <c r="A12" s="130" t="s">
        <v>328</v>
      </c>
      <c r="B12" s="175" t="s">
        <v>66</v>
      </c>
      <c r="C12" s="175" t="s">
        <v>66</v>
      </c>
      <c r="D12" s="176" t="s">
        <v>66</v>
      </c>
      <c r="E12" s="176" t="s">
        <v>66</v>
      </c>
      <c r="F12" s="176" t="s">
        <v>66</v>
      </c>
    </row>
    <row r="13" spans="1:6" ht="29.25" customHeight="1">
      <c r="A13" s="130" t="s">
        <v>329</v>
      </c>
      <c r="B13" s="175" t="s">
        <v>66</v>
      </c>
      <c r="C13" s="175" t="s">
        <v>66</v>
      </c>
      <c r="D13" s="176" t="s">
        <v>66</v>
      </c>
      <c r="E13" s="183" t="s">
        <v>66</v>
      </c>
      <c r="F13" s="176" t="s">
        <v>66</v>
      </c>
    </row>
    <row r="14" spans="1:6" ht="29.25" customHeight="1">
      <c r="A14" s="130" t="s">
        <v>330</v>
      </c>
      <c r="B14" s="177" t="s">
        <v>58</v>
      </c>
      <c r="C14" s="177" t="s">
        <v>58</v>
      </c>
      <c r="D14" s="178" t="s">
        <v>58</v>
      </c>
      <c r="E14" s="178" t="s">
        <v>58</v>
      </c>
      <c r="F14" s="178" t="s">
        <v>58</v>
      </c>
    </row>
    <row r="15" spans="1:6" ht="29.25" customHeight="1">
      <c r="A15" s="130" t="s">
        <v>86</v>
      </c>
      <c r="B15" s="177" t="s">
        <v>66</v>
      </c>
      <c r="C15" s="177" t="s">
        <v>66</v>
      </c>
      <c r="D15" s="176" t="s">
        <v>66</v>
      </c>
      <c r="E15" s="176" t="s">
        <v>66</v>
      </c>
      <c r="F15" s="176" t="s">
        <v>66</v>
      </c>
    </row>
    <row r="16" spans="1:6" ht="29.25" customHeight="1">
      <c r="A16" s="130" t="s">
        <v>331</v>
      </c>
      <c r="B16" s="177" t="s">
        <v>336</v>
      </c>
      <c r="C16" s="177" t="s">
        <v>66</v>
      </c>
      <c r="D16" s="176" t="s">
        <v>66</v>
      </c>
      <c r="E16" s="176" t="s">
        <v>66</v>
      </c>
      <c r="F16" s="176" t="s">
        <v>66</v>
      </c>
    </row>
    <row r="17" spans="1:6" ht="29.25" customHeight="1">
      <c r="A17" s="130" t="s">
        <v>337</v>
      </c>
      <c r="B17" s="177" t="s">
        <v>58</v>
      </c>
      <c r="C17" s="177" t="s">
        <v>58</v>
      </c>
      <c r="D17" s="178" t="s">
        <v>58</v>
      </c>
      <c r="E17" s="178" t="s">
        <v>58</v>
      </c>
      <c r="F17" s="178" t="s">
        <v>58</v>
      </c>
    </row>
    <row r="18" spans="1:6" ht="29.25" customHeight="1">
      <c r="A18" s="130" t="s">
        <v>338</v>
      </c>
      <c r="B18" s="184" t="s">
        <v>334</v>
      </c>
      <c r="C18" s="184" t="s">
        <v>335</v>
      </c>
      <c r="D18" s="178" t="s">
        <v>335</v>
      </c>
      <c r="E18" s="176" t="s">
        <v>66</v>
      </c>
      <c r="F18" s="176" t="s">
        <v>66</v>
      </c>
    </row>
    <row r="19" spans="1:6" ht="29.25" customHeight="1">
      <c r="A19" s="130" t="s">
        <v>339</v>
      </c>
      <c r="B19" s="177" t="s">
        <v>58</v>
      </c>
      <c r="C19" s="177" t="s">
        <v>58</v>
      </c>
      <c r="D19" s="178" t="s">
        <v>58</v>
      </c>
      <c r="E19" s="178" t="s">
        <v>58</v>
      </c>
      <c r="F19" s="178" t="s">
        <v>58</v>
      </c>
    </row>
    <row r="20" spans="1:6" ht="29.25" customHeight="1">
      <c r="A20" s="135" t="s">
        <v>340</v>
      </c>
      <c r="B20" s="177" t="s">
        <v>344</v>
      </c>
      <c r="C20" s="177" t="s">
        <v>66</v>
      </c>
      <c r="D20" s="176" t="s">
        <v>66</v>
      </c>
      <c r="E20" s="176" t="s">
        <v>66</v>
      </c>
      <c r="F20" s="176" t="s">
        <v>66</v>
      </c>
    </row>
    <row r="21" spans="1:6" ht="29.25" customHeight="1">
      <c r="A21" s="130" t="s">
        <v>345</v>
      </c>
      <c r="B21" s="177" t="s">
        <v>344</v>
      </c>
      <c r="C21" s="177" t="s">
        <v>66</v>
      </c>
      <c r="D21" s="176" t="s">
        <v>66</v>
      </c>
      <c r="E21" s="176" t="s">
        <v>66</v>
      </c>
      <c r="F21" s="176" t="s">
        <v>66</v>
      </c>
    </row>
    <row r="22" spans="1:6" ht="29.25" customHeight="1">
      <c r="A22" s="130" t="s">
        <v>346</v>
      </c>
      <c r="B22" s="184" t="s">
        <v>112</v>
      </c>
      <c r="C22" s="184" t="s">
        <v>112</v>
      </c>
      <c r="D22" s="181" t="s">
        <v>112</v>
      </c>
      <c r="E22" s="181" t="s">
        <v>113</v>
      </c>
      <c r="F22" s="181" t="s">
        <v>347</v>
      </c>
    </row>
    <row r="23" spans="1:6" ht="29.25" customHeight="1">
      <c r="A23" s="130" t="s">
        <v>381</v>
      </c>
      <c r="B23" s="177" t="s">
        <v>58</v>
      </c>
      <c r="C23" s="177" t="s">
        <v>58</v>
      </c>
      <c r="D23" s="178" t="s">
        <v>58</v>
      </c>
      <c r="E23" s="178" t="s">
        <v>58</v>
      </c>
      <c r="F23" s="178" t="s">
        <v>58</v>
      </c>
    </row>
    <row r="24" spans="1:6" ht="29.25" customHeight="1">
      <c r="A24" s="130" t="s">
        <v>349</v>
      </c>
      <c r="B24" s="177" t="s">
        <v>58</v>
      </c>
      <c r="C24" s="177" t="s">
        <v>58</v>
      </c>
      <c r="D24" s="178" t="s">
        <v>58</v>
      </c>
      <c r="E24" s="178" t="s">
        <v>58</v>
      </c>
      <c r="F24" s="178" t="s">
        <v>58</v>
      </c>
    </row>
    <row r="25" spans="1:6" ht="29.25" customHeight="1">
      <c r="A25" s="130" t="s">
        <v>350</v>
      </c>
      <c r="B25" s="177" t="s">
        <v>58</v>
      </c>
      <c r="C25" s="177" t="s">
        <v>58</v>
      </c>
      <c r="D25" s="178" t="s">
        <v>58</v>
      </c>
      <c r="E25" s="178" t="s">
        <v>58</v>
      </c>
      <c r="F25" s="178" t="s">
        <v>58</v>
      </c>
    </row>
    <row r="26" spans="1:6" ht="29.25" customHeight="1">
      <c r="A26" s="130" t="s">
        <v>351</v>
      </c>
      <c r="B26" s="177" t="s">
        <v>58</v>
      </c>
      <c r="C26" s="177" t="s">
        <v>58</v>
      </c>
      <c r="D26" s="178" t="s">
        <v>58</v>
      </c>
      <c r="E26" s="178" t="s">
        <v>58</v>
      </c>
      <c r="F26" s="178" t="s">
        <v>58</v>
      </c>
    </row>
    <row r="27" spans="1:6" ht="29.25" customHeight="1">
      <c r="A27" s="130" t="s">
        <v>352</v>
      </c>
      <c r="B27" s="177" t="s">
        <v>58</v>
      </c>
      <c r="C27" s="177" t="s">
        <v>58</v>
      </c>
      <c r="D27" s="178" t="s">
        <v>58</v>
      </c>
      <c r="E27" s="178" t="s">
        <v>58</v>
      </c>
      <c r="F27" s="178" t="s">
        <v>58</v>
      </c>
    </row>
    <row r="28" spans="1:6" ht="29.25" customHeight="1">
      <c r="A28" s="130" t="s">
        <v>382</v>
      </c>
      <c r="B28" s="177" t="s">
        <v>58</v>
      </c>
      <c r="C28" s="177" t="s">
        <v>58</v>
      </c>
      <c r="D28" s="178" t="s">
        <v>58</v>
      </c>
      <c r="E28" s="178" t="s">
        <v>58</v>
      </c>
      <c r="F28" s="178" t="s">
        <v>58</v>
      </c>
    </row>
    <row r="29" spans="1:6" ht="29.25" customHeight="1">
      <c r="A29" s="130" t="s">
        <v>354</v>
      </c>
      <c r="B29" s="177" t="s">
        <v>58</v>
      </c>
      <c r="C29" s="177" t="s">
        <v>58</v>
      </c>
      <c r="D29" s="178" t="s">
        <v>58</v>
      </c>
      <c r="E29" s="178" t="s">
        <v>58</v>
      </c>
      <c r="F29" s="178" t="s">
        <v>58</v>
      </c>
    </row>
    <row r="30" spans="1:6" ht="29.25" customHeight="1">
      <c r="A30" s="136" t="s">
        <v>355</v>
      </c>
      <c r="B30" s="177" t="s">
        <v>58</v>
      </c>
      <c r="C30" s="177" t="s">
        <v>58</v>
      </c>
      <c r="D30" s="178" t="s">
        <v>58</v>
      </c>
      <c r="E30" s="178" t="s">
        <v>58</v>
      </c>
      <c r="F30" s="178" t="s">
        <v>58</v>
      </c>
    </row>
    <row r="31" spans="1:6" ht="29.25" customHeight="1">
      <c r="A31" s="137" t="s">
        <v>356</v>
      </c>
      <c r="B31" s="177" t="s">
        <v>57</v>
      </c>
      <c r="C31" s="177" t="s">
        <v>58</v>
      </c>
      <c r="D31" s="178" t="s">
        <v>57</v>
      </c>
      <c r="E31" s="178" t="s">
        <v>58</v>
      </c>
      <c r="F31" s="178" t="s">
        <v>58</v>
      </c>
    </row>
    <row r="32" spans="1:6" ht="29.25" customHeight="1">
      <c r="A32" s="137" t="s">
        <v>357</v>
      </c>
      <c r="B32" s="177" t="s">
        <v>57</v>
      </c>
      <c r="C32" s="177" t="s">
        <v>58</v>
      </c>
      <c r="D32" s="178" t="s">
        <v>57</v>
      </c>
      <c r="E32" s="178" t="s">
        <v>58</v>
      </c>
      <c r="F32" s="178" t="s">
        <v>58</v>
      </c>
    </row>
    <row r="33" spans="1:6" ht="29.25" customHeight="1">
      <c r="A33" s="137" t="s">
        <v>268</v>
      </c>
      <c r="B33" s="175" t="s">
        <v>57</v>
      </c>
      <c r="C33" s="177" t="s">
        <v>58</v>
      </c>
      <c r="D33" s="178" t="s">
        <v>57</v>
      </c>
      <c r="E33" s="178" t="s">
        <v>58</v>
      </c>
      <c r="F33" s="178" t="s">
        <v>58</v>
      </c>
    </row>
    <row r="34" spans="1:6" ht="29.25" customHeight="1">
      <c r="A34" s="130" t="s">
        <v>358</v>
      </c>
      <c r="B34" s="175" t="s">
        <v>360</v>
      </c>
      <c r="C34" s="175" t="s">
        <v>361</v>
      </c>
      <c r="D34" s="176" t="s">
        <v>362</v>
      </c>
      <c r="E34" s="183" t="s">
        <v>362</v>
      </c>
      <c r="F34" s="183" t="s">
        <v>363</v>
      </c>
    </row>
    <row r="35" spans="1:6" ht="29.25" customHeight="1">
      <c r="A35" s="130" t="s">
        <v>364</v>
      </c>
      <c r="B35" s="175" t="s">
        <v>57</v>
      </c>
      <c r="C35" s="186" t="s">
        <v>298</v>
      </c>
      <c r="D35" s="176" t="s">
        <v>57</v>
      </c>
      <c r="E35" s="183" t="s">
        <v>365</v>
      </c>
      <c r="F35" s="183" t="s">
        <v>366</v>
      </c>
    </row>
    <row r="36" spans="1:6" ht="29.25" customHeight="1">
      <c r="A36" s="130" t="s">
        <v>367</v>
      </c>
      <c r="B36" s="175" t="s">
        <v>80</v>
      </c>
      <c r="C36" s="175" t="s">
        <v>80</v>
      </c>
      <c r="D36" s="176" t="s">
        <v>80</v>
      </c>
      <c r="E36" s="176" t="s">
        <v>80</v>
      </c>
      <c r="F36" s="176" t="s">
        <v>80</v>
      </c>
    </row>
    <row r="37" spans="1:6" ht="29.25" customHeight="1">
      <c r="A37" s="138" t="s">
        <v>383</v>
      </c>
      <c r="B37" s="175" t="s">
        <v>57</v>
      </c>
      <c r="C37" s="175" t="s">
        <v>57</v>
      </c>
      <c r="D37" s="176" t="s">
        <v>57</v>
      </c>
      <c r="E37" s="176" t="s">
        <v>57</v>
      </c>
      <c r="F37" s="178" t="s">
        <v>58</v>
      </c>
    </row>
    <row r="38" spans="1:6" ht="29.25" customHeight="1">
      <c r="A38" s="130" t="s">
        <v>137</v>
      </c>
      <c r="B38" s="175" t="s">
        <v>57</v>
      </c>
      <c r="C38" s="175" t="s">
        <v>57</v>
      </c>
      <c r="D38" s="176" t="s">
        <v>57</v>
      </c>
      <c r="E38" s="176" t="s">
        <v>57</v>
      </c>
      <c r="F38" s="183" t="s">
        <v>369</v>
      </c>
    </row>
  </sheetData>
  <mergeCells count="6">
    <mergeCell ref="B1:C1"/>
    <mergeCell ref="D1:F1"/>
    <mergeCell ref="B4:C4"/>
    <mergeCell ref="D4:F4"/>
    <mergeCell ref="B5:C5"/>
    <mergeCell ref="D5:F5"/>
  </mergeCells>
  <hyperlinks>
    <hyperlink ref="A37" r:id="rId1" xr:uid="{00000000-0004-0000-1000-000000000000}"/>
  </hyperlinks>
  <printOptions horizontalCentered="1" gridLines="1"/>
  <pageMargins left="0.7" right="0.7" top="0.75" bottom="0.75" header="0" footer="0"/>
  <pageSetup paperSize="9" pageOrder="overThenDown" orientation="portrait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K1032"/>
  <sheetViews>
    <sheetView workbookViewId="0"/>
  </sheetViews>
  <sheetFormatPr defaultColWidth="12.6640625" defaultRowHeight="15.75" customHeight="1"/>
  <cols>
    <col min="1" max="1" width="8.44140625" customWidth="1"/>
    <col min="2" max="2" width="38.33203125" customWidth="1"/>
    <col min="3" max="6" width="15.77734375" customWidth="1"/>
    <col min="7" max="7" width="16.6640625" customWidth="1"/>
    <col min="8" max="11" width="15.77734375" customWidth="1"/>
  </cols>
  <sheetData>
    <row r="1" spans="1:11" ht="39" customHeight="1">
      <c r="A1" s="97"/>
      <c r="B1" s="264" t="s">
        <v>309</v>
      </c>
      <c r="C1" s="239"/>
      <c r="D1" s="239"/>
      <c r="E1" s="239"/>
      <c r="F1" s="239"/>
      <c r="G1" s="239"/>
      <c r="H1" s="239"/>
      <c r="I1" s="239"/>
      <c r="J1" s="239"/>
      <c r="K1" s="239"/>
    </row>
    <row r="2" spans="1:11" ht="39" customHeight="1">
      <c r="A2" s="124"/>
      <c r="B2" s="124" t="s">
        <v>310</v>
      </c>
      <c r="C2" s="269" t="s">
        <v>231</v>
      </c>
      <c r="D2" s="239"/>
      <c r="E2" s="270" t="s">
        <v>232</v>
      </c>
      <c r="F2" s="239"/>
      <c r="G2" s="279" t="s">
        <v>304</v>
      </c>
      <c r="H2" s="239"/>
      <c r="I2" s="280" t="s">
        <v>305</v>
      </c>
      <c r="J2" s="239"/>
      <c r="K2" s="239"/>
    </row>
    <row r="3" spans="1:11" ht="33.75" customHeight="1">
      <c r="A3" s="127"/>
      <c r="B3" s="127"/>
      <c r="C3" s="37" t="s">
        <v>311</v>
      </c>
      <c r="D3" s="37" t="s">
        <v>312</v>
      </c>
      <c r="E3" s="38" t="s">
        <v>311</v>
      </c>
      <c r="F3" s="38" t="s">
        <v>312</v>
      </c>
      <c r="G3" s="39" t="s">
        <v>311</v>
      </c>
      <c r="H3" s="39" t="s">
        <v>312</v>
      </c>
      <c r="I3" s="40" t="s">
        <v>311</v>
      </c>
      <c r="J3" s="40" t="s">
        <v>312</v>
      </c>
      <c r="K3" s="40" t="s">
        <v>313</v>
      </c>
    </row>
    <row r="4" spans="1:11" ht="36" customHeight="1">
      <c r="A4" s="124"/>
      <c r="B4" s="124" t="s">
        <v>43</v>
      </c>
      <c r="C4" s="128">
        <v>19000000</v>
      </c>
      <c r="D4" s="128">
        <v>38000000</v>
      </c>
      <c r="E4" s="129">
        <v>29000000</v>
      </c>
      <c r="F4" s="129">
        <v>58000000</v>
      </c>
      <c r="G4" s="165">
        <v>49000000</v>
      </c>
      <c r="H4" s="165">
        <v>98000000</v>
      </c>
      <c r="I4" s="166">
        <v>69000000</v>
      </c>
      <c r="J4" s="166">
        <v>138000000</v>
      </c>
      <c r="K4" s="166">
        <v>207000000</v>
      </c>
    </row>
    <row r="5" spans="1:11" ht="29.25" hidden="1" customHeight="1">
      <c r="A5" s="130"/>
      <c r="B5" s="130" t="s">
        <v>314</v>
      </c>
      <c r="C5" s="283" t="s">
        <v>315</v>
      </c>
      <c r="D5" s="239"/>
      <c r="E5" s="284" t="s">
        <v>316</v>
      </c>
      <c r="F5" s="239"/>
      <c r="G5" s="281" t="s">
        <v>317</v>
      </c>
      <c r="H5" s="239"/>
      <c r="I5" s="282" t="s">
        <v>318</v>
      </c>
      <c r="J5" s="239"/>
      <c r="K5" s="239"/>
    </row>
    <row r="6" spans="1:11" ht="32.25" customHeight="1">
      <c r="A6" s="135">
        <v>1</v>
      </c>
      <c r="B6" s="135" t="s">
        <v>384</v>
      </c>
      <c r="C6" s="179" t="s">
        <v>58</v>
      </c>
      <c r="D6" s="179" t="s">
        <v>58</v>
      </c>
      <c r="E6" s="180" t="s">
        <v>58</v>
      </c>
      <c r="F6" s="180" t="s">
        <v>58</v>
      </c>
      <c r="G6" s="177" t="s">
        <v>58</v>
      </c>
      <c r="H6" s="177" t="s">
        <v>58</v>
      </c>
      <c r="I6" s="178" t="s">
        <v>58</v>
      </c>
      <c r="J6" s="178" t="s">
        <v>58</v>
      </c>
      <c r="K6" s="178" t="s">
        <v>58</v>
      </c>
    </row>
    <row r="7" spans="1:11" ht="32.25" customHeight="1">
      <c r="A7" s="135">
        <v>2</v>
      </c>
      <c r="B7" s="135" t="s">
        <v>321</v>
      </c>
      <c r="C7" s="179" t="s">
        <v>58</v>
      </c>
      <c r="D7" s="179" t="s">
        <v>58</v>
      </c>
      <c r="E7" s="180" t="s">
        <v>58</v>
      </c>
      <c r="F7" s="180" t="s">
        <v>58</v>
      </c>
      <c r="G7" s="177" t="s">
        <v>58</v>
      </c>
      <c r="H7" s="177" t="s">
        <v>58</v>
      </c>
      <c r="I7" s="178" t="s">
        <v>58</v>
      </c>
      <c r="J7" s="178" t="s">
        <v>58</v>
      </c>
      <c r="K7" s="178" t="s">
        <v>58</v>
      </c>
    </row>
    <row r="8" spans="1:11" ht="32.25" customHeight="1">
      <c r="A8" s="135">
        <v>3</v>
      </c>
      <c r="B8" s="135" t="s">
        <v>385</v>
      </c>
      <c r="C8" s="179" t="s">
        <v>58</v>
      </c>
      <c r="D8" s="179" t="s">
        <v>58</v>
      </c>
      <c r="E8" s="180" t="s">
        <v>58</v>
      </c>
      <c r="F8" s="180" t="s">
        <v>58</v>
      </c>
      <c r="G8" s="177" t="s">
        <v>58</v>
      </c>
      <c r="H8" s="177" t="s">
        <v>58</v>
      </c>
      <c r="I8" s="178" t="s">
        <v>58</v>
      </c>
      <c r="J8" s="178" t="s">
        <v>58</v>
      </c>
      <c r="K8" s="178" t="s">
        <v>58</v>
      </c>
    </row>
    <row r="9" spans="1:11" ht="32.25" customHeight="1">
      <c r="A9" s="135">
        <v>4</v>
      </c>
      <c r="B9" s="135" t="s">
        <v>386</v>
      </c>
      <c r="C9" s="179" t="s">
        <v>58</v>
      </c>
      <c r="D9" s="179" t="s">
        <v>58</v>
      </c>
      <c r="E9" s="180" t="s">
        <v>58</v>
      </c>
      <c r="F9" s="180" t="s">
        <v>58</v>
      </c>
      <c r="G9" s="177" t="s">
        <v>58</v>
      </c>
      <c r="H9" s="177" t="s">
        <v>58</v>
      </c>
      <c r="I9" s="178" t="s">
        <v>58</v>
      </c>
      <c r="J9" s="178" t="s">
        <v>58</v>
      </c>
      <c r="K9" s="178" t="s">
        <v>58</v>
      </c>
    </row>
    <row r="10" spans="1:11" ht="56.25" customHeight="1">
      <c r="A10" s="135">
        <v>5</v>
      </c>
      <c r="B10" s="135" t="s">
        <v>387</v>
      </c>
      <c r="C10" s="179" t="s">
        <v>58</v>
      </c>
      <c r="D10" s="179" t="s">
        <v>58</v>
      </c>
      <c r="E10" s="180" t="s">
        <v>58</v>
      </c>
      <c r="F10" s="180" t="s">
        <v>58</v>
      </c>
      <c r="G10" s="177" t="s">
        <v>58</v>
      </c>
      <c r="H10" s="177" t="s">
        <v>58</v>
      </c>
      <c r="I10" s="178" t="s">
        <v>58</v>
      </c>
      <c r="J10" s="178" t="s">
        <v>58</v>
      </c>
      <c r="K10" s="178" t="s">
        <v>58</v>
      </c>
    </row>
    <row r="11" spans="1:11" ht="54" customHeight="1">
      <c r="A11" s="135">
        <v>6</v>
      </c>
      <c r="B11" s="135" t="s">
        <v>388</v>
      </c>
      <c r="C11" s="179" t="s">
        <v>58</v>
      </c>
      <c r="D11" s="179" t="s">
        <v>58</v>
      </c>
      <c r="E11" s="180" t="s">
        <v>58</v>
      </c>
      <c r="F11" s="180" t="s">
        <v>58</v>
      </c>
      <c r="G11" s="177" t="s">
        <v>58</v>
      </c>
      <c r="H11" s="177" t="s">
        <v>58</v>
      </c>
      <c r="I11" s="178" t="s">
        <v>58</v>
      </c>
      <c r="J11" s="178" t="s">
        <v>58</v>
      </c>
      <c r="K11" s="178" t="s">
        <v>58</v>
      </c>
    </row>
    <row r="12" spans="1:11" ht="39.75" customHeight="1">
      <c r="A12" s="135">
        <v>7</v>
      </c>
      <c r="B12" s="135" t="s">
        <v>389</v>
      </c>
      <c r="C12" s="179" t="s">
        <v>58</v>
      </c>
      <c r="D12" s="179" t="s">
        <v>58</v>
      </c>
      <c r="E12" s="180" t="s">
        <v>58</v>
      </c>
      <c r="F12" s="180" t="s">
        <v>58</v>
      </c>
      <c r="G12" s="177" t="s">
        <v>58</v>
      </c>
      <c r="H12" s="177" t="s">
        <v>58</v>
      </c>
      <c r="I12" s="178" t="s">
        <v>58</v>
      </c>
      <c r="J12" s="178" t="s">
        <v>58</v>
      </c>
      <c r="K12" s="178" t="s">
        <v>58</v>
      </c>
    </row>
    <row r="13" spans="1:11" ht="56.25" customHeight="1">
      <c r="A13" s="135">
        <v>8</v>
      </c>
      <c r="B13" s="135" t="s">
        <v>390</v>
      </c>
      <c r="C13" s="179" t="s">
        <v>58</v>
      </c>
      <c r="D13" s="179" t="s">
        <v>58</v>
      </c>
      <c r="E13" s="180" t="s">
        <v>58</v>
      </c>
      <c r="F13" s="180" t="s">
        <v>58</v>
      </c>
      <c r="G13" s="177" t="s">
        <v>58</v>
      </c>
      <c r="H13" s="177" t="s">
        <v>58</v>
      </c>
      <c r="I13" s="178" t="s">
        <v>58</v>
      </c>
      <c r="J13" s="178" t="s">
        <v>58</v>
      </c>
      <c r="K13" s="178" t="s">
        <v>58</v>
      </c>
    </row>
    <row r="14" spans="1:11" ht="43.5" customHeight="1">
      <c r="A14" s="135">
        <v>9</v>
      </c>
      <c r="B14" s="135" t="s">
        <v>391</v>
      </c>
      <c r="C14" s="179" t="s">
        <v>58</v>
      </c>
      <c r="D14" s="179" t="s">
        <v>58</v>
      </c>
      <c r="E14" s="180" t="s">
        <v>58</v>
      </c>
      <c r="F14" s="180" t="s">
        <v>58</v>
      </c>
      <c r="G14" s="177" t="s">
        <v>58</v>
      </c>
      <c r="H14" s="177" t="s">
        <v>58</v>
      </c>
      <c r="I14" s="178" t="s">
        <v>58</v>
      </c>
      <c r="J14" s="178" t="s">
        <v>58</v>
      </c>
      <c r="K14" s="178" t="s">
        <v>58</v>
      </c>
    </row>
    <row r="15" spans="1:11" ht="36.75" customHeight="1">
      <c r="A15" s="135">
        <v>10</v>
      </c>
      <c r="B15" s="135" t="s">
        <v>392</v>
      </c>
      <c r="C15" s="179" t="s">
        <v>58</v>
      </c>
      <c r="D15" s="179" t="s">
        <v>58</v>
      </c>
      <c r="E15" s="180" t="s">
        <v>58</v>
      </c>
      <c r="F15" s="180" t="s">
        <v>58</v>
      </c>
      <c r="G15" s="177" t="s">
        <v>58</v>
      </c>
      <c r="H15" s="177" t="s">
        <v>58</v>
      </c>
      <c r="I15" s="178" t="s">
        <v>58</v>
      </c>
      <c r="J15" s="178" t="s">
        <v>58</v>
      </c>
      <c r="K15" s="178" t="s">
        <v>58</v>
      </c>
    </row>
    <row r="16" spans="1:11" ht="37.5" customHeight="1">
      <c r="A16" s="135">
        <v>11</v>
      </c>
      <c r="B16" s="135" t="s">
        <v>393</v>
      </c>
      <c r="C16" s="179" t="s">
        <v>394</v>
      </c>
      <c r="D16" s="179" t="s">
        <v>395</v>
      </c>
      <c r="E16" s="180" t="s">
        <v>395</v>
      </c>
      <c r="F16" s="180" t="s">
        <v>396</v>
      </c>
      <c r="G16" s="177" t="s">
        <v>396</v>
      </c>
      <c r="H16" s="177" t="s">
        <v>397</v>
      </c>
      <c r="I16" s="178" t="s">
        <v>398</v>
      </c>
      <c r="J16" s="178" t="s">
        <v>399</v>
      </c>
      <c r="K16" s="178" t="s">
        <v>400</v>
      </c>
    </row>
    <row r="17" spans="1:11" ht="29.25" customHeight="1">
      <c r="A17" s="135">
        <v>12</v>
      </c>
      <c r="B17" s="135" t="s">
        <v>401</v>
      </c>
      <c r="C17" s="173" t="s">
        <v>82</v>
      </c>
      <c r="D17" s="173" t="s">
        <v>402</v>
      </c>
      <c r="E17" s="174" t="s">
        <v>403</v>
      </c>
      <c r="F17" s="174" t="s">
        <v>404</v>
      </c>
      <c r="G17" s="175" t="s">
        <v>405</v>
      </c>
      <c r="H17" s="175" t="s">
        <v>83</v>
      </c>
      <c r="I17" s="178" t="s">
        <v>66</v>
      </c>
      <c r="J17" s="176" t="s">
        <v>66</v>
      </c>
      <c r="K17" s="176" t="s">
        <v>66</v>
      </c>
    </row>
    <row r="18" spans="1:11" ht="29.25" customHeight="1">
      <c r="A18" s="135">
        <v>13</v>
      </c>
      <c r="B18" s="135" t="s">
        <v>406</v>
      </c>
      <c r="C18" s="173">
        <v>5</v>
      </c>
      <c r="D18" s="173">
        <v>20</v>
      </c>
      <c r="E18" s="174">
        <v>10</v>
      </c>
      <c r="F18" s="174">
        <v>40</v>
      </c>
      <c r="G18" s="175">
        <v>20</v>
      </c>
      <c r="H18" s="175" t="s">
        <v>66</v>
      </c>
      <c r="I18" s="176">
        <v>40</v>
      </c>
      <c r="J18" s="176" t="s">
        <v>66</v>
      </c>
      <c r="K18" s="176" t="s">
        <v>66</v>
      </c>
    </row>
    <row r="19" spans="1:11" ht="38.25" customHeight="1">
      <c r="A19" s="135">
        <v>14</v>
      </c>
      <c r="B19" s="135" t="s">
        <v>86</v>
      </c>
      <c r="C19" s="179" t="s">
        <v>332</v>
      </c>
      <c r="D19" s="179" t="s">
        <v>333</v>
      </c>
      <c r="E19" s="180" t="s">
        <v>334</v>
      </c>
      <c r="F19" s="180" t="s">
        <v>335</v>
      </c>
      <c r="G19" s="177" t="s">
        <v>336</v>
      </c>
      <c r="H19" s="177" t="s">
        <v>66</v>
      </c>
      <c r="I19" s="176" t="s">
        <v>66</v>
      </c>
      <c r="J19" s="176" t="s">
        <v>66</v>
      </c>
      <c r="K19" s="176" t="s">
        <v>66</v>
      </c>
    </row>
    <row r="20" spans="1:11" ht="36.75" customHeight="1">
      <c r="A20" s="135">
        <v>15</v>
      </c>
      <c r="B20" s="135" t="s">
        <v>407</v>
      </c>
      <c r="C20" s="179" t="s">
        <v>332</v>
      </c>
      <c r="D20" s="179" t="s">
        <v>333</v>
      </c>
      <c r="E20" s="180" t="s">
        <v>334</v>
      </c>
      <c r="F20" s="180" t="s">
        <v>335</v>
      </c>
      <c r="G20" s="177" t="s">
        <v>336</v>
      </c>
      <c r="H20" s="177" t="s">
        <v>66</v>
      </c>
      <c r="I20" s="176" t="s">
        <v>66</v>
      </c>
      <c r="J20" s="176" t="s">
        <v>66</v>
      </c>
      <c r="K20" s="176" t="s">
        <v>66</v>
      </c>
    </row>
    <row r="21" spans="1:11" ht="36.75" customHeight="1">
      <c r="A21" s="135">
        <v>16</v>
      </c>
      <c r="B21" s="135" t="s">
        <v>408</v>
      </c>
      <c r="C21" s="179" t="s">
        <v>58</v>
      </c>
      <c r="D21" s="179" t="s">
        <v>58</v>
      </c>
      <c r="E21" s="180" t="s">
        <v>58</v>
      </c>
      <c r="F21" s="180" t="s">
        <v>58</v>
      </c>
      <c r="G21" s="177" t="s">
        <v>58</v>
      </c>
      <c r="H21" s="177" t="s">
        <v>58</v>
      </c>
      <c r="I21" s="178" t="s">
        <v>58</v>
      </c>
      <c r="J21" s="178" t="s">
        <v>58</v>
      </c>
      <c r="K21" s="178" t="s">
        <v>58</v>
      </c>
    </row>
    <row r="22" spans="1:11" ht="36.75" customHeight="1">
      <c r="A22" s="135">
        <v>17</v>
      </c>
      <c r="B22" s="135" t="s">
        <v>319</v>
      </c>
      <c r="C22" s="283" t="s">
        <v>237</v>
      </c>
      <c r="D22" s="239"/>
      <c r="E22" s="284" t="s">
        <v>237</v>
      </c>
      <c r="F22" s="239"/>
      <c r="G22" s="281" t="s">
        <v>237</v>
      </c>
      <c r="H22" s="239"/>
      <c r="I22" s="282" t="s">
        <v>237</v>
      </c>
      <c r="J22" s="239"/>
      <c r="K22" s="239"/>
    </row>
    <row r="23" spans="1:11" ht="52.5" customHeight="1">
      <c r="A23" s="135">
        <v>18</v>
      </c>
      <c r="B23" s="135" t="s">
        <v>409</v>
      </c>
      <c r="C23" s="179" t="s">
        <v>58</v>
      </c>
      <c r="D23" s="179" t="s">
        <v>58</v>
      </c>
      <c r="E23" s="180" t="s">
        <v>58</v>
      </c>
      <c r="F23" s="180" t="s">
        <v>58</v>
      </c>
      <c r="G23" s="177" t="s">
        <v>58</v>
      </c>
      <c r="H23" s="177" t="s">
        <v>58</v>
      </c>
      <c r="I23" s="178" t="s">
        <v>58</v>
      </c>
      <c r="J23" s="178" t="s">
        <v>58</v>
      </c>
      <c r="K23" s="178" t="s">
        <v>58</v>
      </c>
    </row>
    <row r="24" spans="1:11" ht="36.75" customHeight="1">
      <c r="A24" s="135">
        <v>19</v>
      </c>
      <c r="B24" s="135" t="s">
        <v>410</v>
      </c>
      <c r="C24" s="179" t="s">
        <v>58</v>
      </c>
      <c r="D24" s="179" t="s">
        <v>58</v>
      </c>
      <c r="E24" s="180" t="s">
        <v>58</v>
      </c>
      <c r="F24" s="180" t="s">
        <v>58</v>
      </c>
      <c r="G24" s="177" t="s">
        <v>58</v>
      </c>
      <c r="H24" s="177" t="s">
        <v>58</v>
      </c>
      <c r="I24" s="178" t="s">
        <v>58</v>
      </c>
      <c r="J24" s="178" t="s">
        <v>58</v>
      </c>
      <c r="K24" s="178" t="s">
        <v>58</v>
      </c>
    </row>
    <row r="25" spans="1:11" ht="36.75" customHeight="1">
      <c r="A25" s="135">
        <v>20</v>
      </c>
      <c r="B25" s="135" t="s">
        <v>411</v>
      </c>
      <c r="C25" s="179" t="s">
        <v>334</v>
      </c>
      <c r="D25" s="179" t="s">
        <v>341</v>
      </c>
      <c r="E25" s="180" t="s">
        <v>342</v>
      </c>
      <c r="F25" s="180" t="s">
        <v>343</v>
      </c>
      <c r="G25" s="177" t="s">
        <v>344</v>
      </c>
      <c r="H25" s="177" t="s">
        <v>66</v>
      </c>
      <c r="I25" s="176" t="s">
        <v>66</v>
      </c>
      <c r="J25" s="176" t="s">
        <v>66</v>
      </c>
      <c r="K25" s="176" t="s">
        <v>66</v>
      </c>
    </row>
    <row r="26" spans="1:11" ht="48.75" customHeight="1">
      <c r="A26" s="135">
        <v>21</v>
      </c>
      <c r="B26" s="135" t="s">
        <v>412</v>
      </c>
      <c r="C26" s="179" t="s">
        <v>334</v>
      </c>
      <c r="D26" s="179" t="s">
        <v>341</v>
      </c>
      <c r="E26" s="180" t="s">
        <v>342</v>
      </c>
      <c r="F26" s="180" t="s">
        <v>343</v>
      </c>
      <c r="G26" s="177" t="s">
        <v>344</v>
      </c>
      <c r="H26" s="177" t="s">
        <v>66</v>
      </c>
      <c r="I26" s="176" t="s">
        <v>66</v>
      </c>
      <c r="J26" s="176" t="s">
        <v>66</v>
      </c>
      <c r="K26" s="176" t="s">
        <v>66</v>
      </c>
    </row>
    <row r="27" spans="1:11" ht="33" customHeight="1">
      <c r="A27" s="135">
        <v>22</v>
      </c>
      <c r="B27" s="135" t="s">
        <v>413</v>
      </c>
      <c r="C27" s="179" t="s">
        <v>58</v>
      </c>
      <c r="D27" s="179" t="s">
        <v>58</v>
      </c>
      <c r="E27" s="180" t="s">
        <v>58</v>
      </c>
      <c r="F27" s="180" t="s">
        <v>58</v>
      </c>
      <c r="G27" s="177" t="s">
        <v>58</v>
      </c>
      <c r="H27" s="177" t="s">
        <v>58</v>
      </c>
      <c r="I27" s="178" t="s">
        <v>58</v>
      </c>
      <c r="J27" s="178" t="s">
        <v>58</v>
      </c>
      <c r="K27" s="178" t="s">
        <v>58</v>
      </c>
    </row>
    <row r="28" spans="1:11" ht="33" customHeight="1">
      <c r="A28" s="135">
        <v>23</v>
      </c>
      <c r="B28" s="135" t="s">
        <v>414</v>
      </c>
      <c r="C28" s="179" t="s">
        <v>58</v>
      </c>
      <c r="D28" s="179" t="s">
        <v>58</v>
      </c>
      <c r="E28" s="180" t="s">
        <v>58</v>
      </c>
      <c r="F28" s="180" t="s">
        <v>58</v>
      </c>
      <c r="G28" s="177" t="s">
        <v>58</v>
      </c>
      <c r="H28" s="177" t="s">
        <v>58</v>
      </c>
      <c r="I28" s="178" t="s">
        <v>58</v>
      </c>
      <c r="J28" s="178" t="s">
        <v>58</v>
      </c>
      <c r="K28" s="178" t="s">
        <v>58</v>
      </c>
    </row>
    <row r="29" spans="1:11" ht="33" customHeight="1">
      <c r="A29" s="135">
        <v>24</v>
      </c>
      <c r="B29" s="187" t="s">
        <v>415</v>
      </c>
      <c r="C29" s="179" t="s">
        <v>58</v>
      </c>
      <c r="D29" s="179" t="s">
        <v>58</v>
      </c>
      <c r="E29" s="180" t="s">
        <v>58</v>
      </c>
      <c r="F29" s="180" t="s">
        <v>58</v>
      </c>
      <c r="G29" s="177" t="s">
        <v>58</v>
      </c>
      <c r="H29" s="177" t="s">
        <v>58</v>
      </c>
      <c r="I29" s="178" t="s">
        <v>58</v>
      </c>
      <c r="J29" s="178" t="s">
        <v>58</v>
      </c>
      <c r="K29" s="178" t="s">
        <v>58</v>
      </c>
    </row>
    <row r="30" spans="1:11" ht="33" customHeight="1">
      <c r="A30" s="135">
        <v>25</v>
      </c>
      <c r="B30" s="135" t="s">
        <v>416</v>
      </c>
      <c r="C30" s="179" t="s">
        <v>58</v>
      </c>
      <c r="D30" s="179" t="s">
        <v>58</v>
      </c>
      <c r="E30" s="180" t="s">
        <v>58</v>
      </c>
      <c r="F30" s="180" t="s">
        <v>58</v>
      </c>
      <c r="G30" s="177" t="s">
        <v>58</v>
      </c>
      <c r="H30" s="177" t="s">
        <v>58</v>
      </c>
      <c r="I30" s="178" t="s">
        <v>58</v>
      </c>
      <c r="J30" s="178" t="s">
        <v>58</v>
      </c>
      <c r="K30" s="178" t="s">
        <v>58</v>
      </c>
    </row>
    <row r="31" spans="1:11" ht="33" customHeight="1">
      <c r="A31" s="135">
        <v>26</v>
      </c>
      <c r="B31" s="135" t="s">
        <v>417</v>
      </c>
      <c r="C31" s="173" t="s">
        <v>58</v>
      </c>
      <c r="D31" s="173" t="s">
        <v>58</v>
      </c>
      <c r="E31" s="180" t="s">
        <v>58</v>
      </c>
      <c r="F31" s="180" t="s">
        <v>58</v>
      </c>
      <c r="G31" s="177" t="s">
        <v>58</v>
      </c>
      <c r="H31" s="177" t="s">
        <v>58</v>
      </c>
      <c r="I31" s="178" t="s">
        <v>58</v>
      </c>
      <c r="J31" s="178" t="s">
        <v>58</v>
      </c>
      <c r="K31" s="178" t="s">
        <v>58</v>
      </c>
    </row>
    <row r="32" spans="1:11" ht="33" customHeight="1">
      <c r="A32" s="135">
        <v>27</v>
      </c>
      <c r="B32" s="135" t="s">
        <v>418</v>
      </c>
      <c r="C32" s="188" t="s">
        <v>57</v>
      </c>
      <c r="D32" s="179" t="s">
        <v>58</v>
      </c>
      <c r="E32" s="180" t="s">
        <v>58</v>
      </c>
      <c r="F32" s="180" t="s">
        <v>58</v>
      </c>
      <c r="G32" s="177" t="s">
        <v>58</v>
      </c>
      <c r="H32" s="177" t="s">
        <v>58</v>
      </c>
      <c r="I32" s="178" t="s">
        <v>58</v>
      </c>
      <c r="J32" s="178" t="s">
        <v>58</v>
      </c>
      <c r="K32" s="178" t="s">
        <v>58</v>
      </c>
    </row>
    <row r="33" spans="1:11" ht="33" customHeight="1">
      <c r="A33" s="135">
        <v>28</v>
      </c>
      <c r="B33" s="135" t="s">
        <v>419</v>
      </c>
      <c r="C33" s="188" t="s">
        <v>57</v>
      </c>
      <c r="D33" s="173" t="s">
        <v>58</v>
      </c>
      <c r="E33" s="180" t="s">
        <v>58</v>
      </c>
      <c r="F33" s="180" t="s">
        <v>58</v>
      </c>
      <c r="G33" s="177" t="s">
        <v>58</v>
      </c>
      <c r="H33" s="177" t="s">
        <v>58</v>
      </c>
      <c r="I33" s="178" t="s">
        <v>58</v>
      </c>
      <c r="J33" s="178" t="s">
        <v>58</v>
      </c>
      <c r="K33" s="178" t="s">
        <v>58</v>
      </c>
    </row>
    <row r="34" spans="1:11" ht="33" customHeight="1">
      <c r="A34" s="135">
        <v>29</v>
      </c>
      <c r="B34" s="135" t="s">
        <v>420</v>
      </c>
      <c r="C34" s="188" t="s">
        <v>57</v>
      </c>
      <c r="D34" s="179" t="s">
        <v>58</v>
      </c>
      <c r="E34" s="180" t="s">
        <v>58</v>
      </c>
      <c r="F34" s="180" t="s">
        <v>58</v>
      </c>
      <c r="G34" s="177" t="s">
        <v>58</v>
      </c>
      <c r="H34" s="177" t="s">
        <v>58</v>
      </c>
      <c r="I34" s="178" t="s">
        <v>58</v>
      </c>
      <c r="J34" s="178" t="s">
        <v>58</v>
      </c>
      <c r="K34" s="178" t="s">
        <v>58</v>
      </c>
    </row>
    <row r="35" spans="1:11" ht="33" customHeight="1">
      <c r="A35" s="135">
        <v>30</v>
      </c>
      <c r="B35" s="135" t="s">
        <v>325</v>
      </c>
      <c r="C35" s="179" t="s">
        <v>58</v>
      </c>
      <c r="D35" s="179" t="s">
        <v>58</v>
      </c>
      <c r="E35" s="180" t="s">
        <v>58</v>
      </c>
      <c r="F35" s="180" t="s">
        <v>58</v>
      </c>
      <c r="G35" s="177" t="s">
        <v>58</v>
      </c>
      <c r="H35" s="177" t="s">
        <v>58</v>
      </c>
      <c r="I35" s="178" t="s">
        <v>58</v>
      </c>
      <c r="J35" s="178" t="s">
        <v>58</v>
      </c>
      <c r="K35" s="178" t="s">
        <v>58</v>
      </c>
    </row>
    <row r="36" spans="1:11" ht="33" customHeight="1">
      <c r="A36" s="135">
        <v>31</v>
      </c>
      <c r="B36" s="135" t="s">
        <v>421</v>
      </c>
      <c r="C36" s="188" t="s">
        <v>57</v>
      </c>
      <c r="D36" s="189" t="s">
        <v>57</v>
      </c>
      <c r="E36" s="180" t="s">
        <v>58</v>
      </c>
      <c r="F36" s="180" t="s">
        <v>58</v>
      </c>
      <c r="G36" s="177" t="s">
        <v>58</v>
      </c>
      <c r="H36" s="177" t="s">
        <v>58</v>
      </c>
      <c r="I36" s="178" t="s">
        <v>58</v>
      </c>
      <c r="J36" s="178" t="s">
        <v>58</v>
      </c>
      <c r="K36" s="178" t="s">
        <v>58</v>
      </c>
    </row>
    <row r="37" spans="1:11" ht="33" customHeight="1">
      <c r="A37" s="135">
        <v>32</v>
      </c>
      <c r="B37" s="135" t="s">
        <v>422</v>
      </c>
      <c r="C37" s="188" t="s">
        <v>57</v>
      </c>
      <c r="D37" s="189" t="s">
        <v>57</v>
      </c>
      <c r="E37" s="180" t="s">
        <v>58</v>
      </c>
      <c r="F37" s="180" t="s">
        <v>58</v>
      </c>
      <c r="G37" s="177" t="s">
        <v>58</v>
      </c>
      <c r="H37" s="177" t="s">
        <v>58</v>
      </c>
      <c r="I37" s="178" t="s">
        <v>58</v>
      </c>
      <c r="J37" s="178" t="s">
        <v>58</v>
      </c>
      <c r="K37" s="178" t="s">
        <v>58</v>
      </c>
    </row>
    <row r="38" spans="1:11" ht="33" customHeight="1">
      <c r="A38" s="135">
        <v>33</v>
      </c>
      <c r="B38" s="135" t="s">
        <v>423</v>
      </c>
      <c r="C38" s="188" t="s">
        <v>57</v>
      </c>
      <c r="D38" s="189" t="s">
        <v>57</v>
      </c>
      <c r="E38" s="180" t="s">
        <v>58</v>
      </c>
      <c r="F38" s="180" t="s">
        <v>58</v>
      </c>
      <c r="G38" s="177" t="s">
        <v>58</v>
      </c>
      <c r="H38" s="177" t="s">
        <v>58</v>
      </c>
      <c r="I38" s="178" t="s">
        <v>58</v>
      </c>
      <c r="J38" s="178" t="s">
        <v>58</v>
      </c>
      <c r="K38" s="178" t="s">
        <v>58</v>
      </c>
    </row>
    <row r="39" spans="1:11" ht="33" customHeight="1">
      <c r="A39" s="135">
        <v>34</v>
      </c>
      <c r="B39" s="135" t="s">
        <v>424</v>
      </c>
      <c r="C39" s="188" t="s">
        <v>57</v>
      </c>
      <c r="D39" s="189" t="s">
        <v>57</v>
      </c>
      <c r="E39" s="180" t="s">
        <v>58</v>
      </c>
      <c r="F39" s="180" t="s">
        <v>58</v>
      </c>
      <c r="G39" s="177" t="s">
        <v>58</v>
      </c>
      <c r="H39" s="177" t="s">
        <v>58</v>
      </c>
      <c r="I39" s="178" t="s">
        <v>58</v>
      </c>
      <c r="J39" s="178" t="s">
        <v>58</v>
      </c>
      <c r="K39" s="178" t="s">
        <v>58</v>
      </c>
    </row>
    <row r="40" spans="1:11" ht="33" customHeight="1">
      <c r="A40" s="135">
        <v>35</v>
      </c>
      <c r="B40" s="135" t="s">
        <v>425</v>
      </c>
      <c r="C40" s="188" t="s">
        <v>57</v>
      </c>
      <c r="D40" s="189" t="s">
        <v>57</v>
      </c>
      <c r="E40" s="180" t="s">
        <v>58</v>
      </c>
      <c r="F40" s="180" t="s">
        <v>58</v>
      </c>
      <c r="G40" s="177" t="s">
        <v>58</v>
      </c>
      <c r="H40" s="177" t="s">
        <v>58</v>
      </c>
      <c r="I40" s="178" t="s">
        <v>58</v>
      </c>
      <c r="J40" s="178" t="s">
        <v>58</v>
      </c>
      <c r="K40" s="178" t="s">
        <v>58</v>
      </c>
    </row>
    <row r="41" spans="1:11" ht="33" customHeight="1">
      <c r="A41" s="135">
        <v>36</v>
      </c>
      <c r="B41" s="135" t="s">
        <v>426</v>
      </c>
      <c r="C41" s="188" t="s">
        <v>57</v>
      </c>
      <c r="D41" s="189" t="s">
        <v>57</v>
      </c>
      <c r="E41" s="180" t="s">
        <v>58</v>
      </c>
      <c r="F41" s="180" t="s">
        <v>58</v>
      </c>
      <c r="G41" s="177" t="s">
        <v>58</v>
      </c>
      <c r="H41" s="177" t="s">
        <v>58</v>
      </c>
      <c r="I41" s="178" t="s">
        <v>58</v>
      </c>
      <c r="J41" s="178" t="s">
        <v>58</v>
      </c>
      <c r="K41" s="178" t="s">
        <v>58</v>
      </c>
    </row>
    <row r="42" spans="1:11" ht="33" customHeight="1">
      <c r="A42" s="135">
        <v>37</v>
      </c>
      <c r="B42" s="135" t="s">
        <v>373</v>
      </c>
      <c r="C42" s="188" t="s">
        <v>57</v>
      </c>
      <c r="D42" s="189" t="s">
        <v>57</v>
      </c>
      <c r="E42" s="180" t="s">
        <v>58</v>
      </c>
      <c r="F42" s="180" t="s">
        <v>58</v>
      </c>
      <c r="G42" s="177" t="s">
        <v>58</v>
      </c>
      <c r="H42" s="177" t="s">
        <v>58</v>
      </c>
      <c r="I42" s="178" t="s">
        <v>58</v>
      </c>
      <c r="J42" s="178" t="s">
        <v>58</v>
      </c>
      <c r="K42" s="178" t="s">
        <v>58</v>
      </c>
    </row>
    <row r="43" spans="1:11" ht="33" customHeight="1">
      <c r="A43" s="135">
        <v>38</v>
      </c>
      <c r="B43" s="135" t="s">
        <v>427</v>
      </c>
      <c r="C43" s="188" t="s">
        <v>57</v>
      </c>
      <c r="D43" s="189" t="s">
        <v>57</v>
      </c>
      <c r="E43" s="180" t="s">
        <v>58</v>
      </c>
      <c r="F43" s="180" t="s">
        <v>58</v>
      </c>
      <c r="G43" s="177" t="s">
        <v>58</v>
      </c>
      <c r="H43" s="177" t="s">
        <v>58</v>
      </c>
      <c r="I43" s="178" t="s">
        <v>58</v>
      </c>
      <c r="J43" s="178" t="s">
        <v>58</v>
      </c>
      <c r="K43" s="178" t="s">
        <v>58</v>
      </c>
    </row>
    <row r="44" spans="1:11" ht="33" customHeight="1">
      <c r="A44" s="135">
        <v>39</v>
      </c>
      <c r="B44" s="135" t="s">
        <v>428</v>
      </c>
      <c r="C44" s="188" t="s">
        <v>57</v>
      </c>
      <c r="D44" s="189" t="s">
        <v>57</v>
      </c>
      <c r="E44" s="180" t="s">
        <v>58</v>
      </c>
      <c r="F44" s="180" t="s">
        <v>58</v>
      </c>
      <c r="G44" s="177" t="s">
        <v>58</v>
      </c>
      <c r="H44" s="177" t="s">
        <v>58</v>
      </c>
      <c r="I44" s="178" t="s">
        <v>58</v>
      </c>
      <c r="J44" s="190" t="s">
        <v>429</v>
      </c>
      <c r="K44" s="190" t="s">
        <v>430</v>
      </c>
    </row>
    <row r="45" spans="1:11" ht="33" customHeight="1">
      <c r="A45" s="135">
        <v>40</v>
      </c>
      <c r="B45" s="135" t="s">
        <v>431</v>
      </c>
      <c r="C45" s="188" t="s">
        <v>57</v>
      </c>
      <c r="D45" s="189" t="s">
        <v>57</v>
      </c>
      <c r="E45" s="180" t="s">
        <v>58</v>
      </c>
      <c r="F45" s="180" t="s">
        <v>58</v>
      </c>
      <c r="G45" s="177" t="s">
        <v>58</v>
      </c>
      <c r="H45" s="177" t="s">
        <v>58</v>
      </c>
      <c r="I45" s="178" t="s">
        <v>58</v>
      </c>
      <c r="J45" s="178" t="s">
        <v>58</v>
      </c>
      <c r="K45" s="178" t="s">
        <v>58</v>
      </c>
    </row>
    <row r="46" spans="1:11" ht="33" customHeight="1">
      <c r="A46" s="135">
        <v>41</v>
      </c>
      <c r="B46" s="135" t="s">
        <v>432</v>
      </c>
      <c r="C46" s="188" t="s">
        <v>57</v>
      </c>
      <c r="D46" s="189" t="s">
        <v>57</v>
      </c>
      <c r="E46" s="38" t="s">
        <v>57</v>
      </c>
      <c r="F46" s="180" t="s">
        <v>58</v>
      </c>
      <c r="G46" s="177" t="s">
        <v>58</v>
      </c>
      <c r="H46" s="177" t="s">
        <v>58</v>
      </c>
      <c r="I46" s="178" t="s">
        <v>58</v>
      </c>
      <c r="J46" s="178" t="s">
        <v>58</v>
      </c>
      <c r="K46" s="178" t="s">
        <v>58</v>
      </c>
    </row>
    <row r="47" spans="1:11" ht="33" customHeight="1">
      <c r="A47" s="135">
        <v>42</v>
      </c>
      <c r="B47" s="135" t="s">
        <v>433</v>
      </c>
      <c r="C47" s="188" t="s">
        <v>57</v>
      </c>
      <c r="D47" s="189" t="s">
        <v>57</v>
      </c>
      <c r="E47" s="38" t="s">
        <v>57</v>
      </c>
      <c r="F47" s="180" t="s">
        <v>58</v>
      </c>
      <c r="G47" s="177" t="s">
        <v>58</v>
      </c>
      <c r="H47" s="177" t="s">
        <v>58</v>
      </c>
      <c r="I47" s="178" t="s">
        <v>58</v>
      </c>
      <c r="J47" s="178" t="s">
        <v>58</v>
      </c>
      <c r="K47" s="178" t="s">
        <v>58</v>
      </c>
    </row>
    <row r="48" spans="1:11" ht="37.5" customHeight="1">
      <c r="A48" s="135">
        <v>43</v>
      </c>
      <c r="B48" s="135" t="s">
        <v>434</v>
      </c>
      <c r="C48" s="188" t="s">
        <v>57</v>
      </c>
      <c r="D48" s="189" t="s">
        <v>57</v>
      </c>
      <c r="E48" s="191" t="s">
        <v>57</v>
      </c>
      <c r="F48" s="180" t="s">
        <v>58</v>
      </c>
      <c r="G48" s="177" t="s">
        <v>58</v>
      </c>
      <c r="H48" s="177" t="s">
        <v>58</v>
      </c>
      <c r="I48" s="178" t="s">
        <v>58</v>
      </c>
      <c r="J48" s="178" t="s">
        <v>58</v>
      </c>
      <c r="K48" s="178" t="s">
        <v>58</v>
      </c>
    </row>
    <row r="49" spans="1:11" ht="33" customHeight="1">
      <c r="A49" s="135">
        <v>44</v>
      </c>
      <c r="B49" s="135" t="s">
        <v>435</v>
      </c>
      <c r="C49" s="188" t="s">
        <v>57</v>
      </c>
      <c r="D49" s="189" t="s">
        <v>57</v>
      </c>
      <c r="E49" s="38" t="s">
        <v>57</v>
      </c>
      <c r="F49" s="38" t="s">
        <v>57</v>
      </c>
      <c r="G49" s="177" t="s">
        <v>58</v>
      </c>
      <c r="H49" s="177" t="s">
        <v>58</v>
      </c>
      <c r="I49" s="178" t="s">
        <v>58</v>
      </c>
      <c r="J49" s="178" t="s">
        <v>58</v>
      </c>
      <c r="K49" s="178" t="s">
        <v>58</v>
      </c>
    </row>
    <row r="50" spans="1:11" ht="33" customHeight="1">
      <c r="A50" s="135">
        <v>45</v>
      </c>
      <c r="B50" s="135" t="s">
        <v>436</v>
      </c>
      <c r="C50" s="188" t="s">
        <v>57</v>
      </c>
      <c r="D50" s="189" t="s">
        <v>57</v>
      </c>
      <c r="E50" s="38" t="s">
        <v>57</v>
      </c>
      <c r="F50" s="38" t="s">
        <v>57</v>
      </c>
      <c r="G50" s="177" t="s">
        <v>58</v>
      </c>
      <c r="H50" s="177" t="s">
        <v>58</v>
      </c>
      <c r="I50" s="178" t="s">
        <v>58</v>
      </c>
      <c r="J50" s="178" t="s">
        <v>58</v>
      </c>
      <c r="K50" s="178" t="s">
        <v>58</v>
      </c>
    </row>
    <row r="51" spans="1:11" ht="33" customHeight="1">
      <c r="A51" s="135">
        <v>46</v>
      </c>
      <c r="B51" s="135" t="s">
        <v>437</v>
      </c>
      <c r="C51" s="188" t="s">
        <v>57</v>
      </c>
      <c r="D51" s="189" t="s">
        <v>57</v>
      </c>
      <c r="E51" s="38" t="s">
        <v>57</v>
      </c>
      <c r="F51" s="38" t="s">
        <v>57</v>
      </c>
      <c r="G51" s="177" t="s">
        <v>58</v>
      </c>
      <c r="H51" s="177" t="s">
        <v>58</v>
      </c>
      <c r="I51" s="178" t="s">
        <v>58</v>
      </c>
      <c r="J51" s="178" t="s">
        <v>58</v>
      </c>
      <c r="K51" s="178" t="s">
        <v>58</v>
      </c>
    </row>
    <row r="52" spans="1:11" ht="33" customHeight="1">
      <c r="A52" s="135">
        <v>47</v>
      </c>
      <c r="B52" s="135" t="s">
        <v>438</v>
      </c>
      <c r="C52" s="188" t="s">
        <v>57</v>
      </c>
      <c r="D52" s="189" t="s">
        <v>57</v>
      </c>
      <c r="E52" s="38" t="s">
        <v>57</v>
      </c>
      <c r="F52" s="38" t="s">
        <v>57</v>
      </c>
      <c r="G52" s="177" t="s">
        <v>58</v>
      </c>
      <c r="H52" s="177" t="s">
        <v>58</v>
      </c>
      <c r="I52" s="178" t="s">
        <v>58</v>
      </c>
      <c r="J52" s="178" t="s">
        <v>58</v>
      </c>
      <c r="K52" s="178" t="s">
        <v>58</v>
      </c>
    </row>
    <row r="53" spans="1:11" ht="33" customHeight="1">
      <c r="A53" s="135">
        <v>48</v>
      </c>
      <c r="B53" s="135" t="s">
        <v>439</v>
      </c>
      <c r="C53" s="188" t="s">
        <v>57</v>
      </c>
      <c r="D53" s="189" t="s">
        <v>57</v>
      </c>
      <c r="E53" s="38" t="s">
        <v>57</v>
      </c>
      <c r="F53" s="38" t="s">
        <v>57</v>
      </c>
      <c r="G53" s="177" t="s">
        <v>58</v>
      </c>
      <c r="H53" s="177" t="s">
        <v>58</v>
      </c>
      <c r="I53" s="178" t="s">
        <v>58</v>
      </c>
      <c r="J53" s="178" t="s">
        <v>58</v>
      </c>
      <c r="K53" s="178" t="s">
        <v>58</v>
      </c>
    </row>
    <row r="54" spans="1:11" ht="33" customHeight="1">
      <c r="A54" s="135">
        <v>49</v>
      </c>
      <c r="B54" s="135" t="s">
        <v>440</v>
      </c>
      <c r="C54" s="188" t="s">
        <v>57</v>
      </c>
      <c r="D54" s="189" t="s">
        <v>57</v>
      </c>
      <c r="E54" s="38" t="s">
        <v>57</v>
      </c>
      <c r="F54" s="38" t="s">
        <v>57</v>
      </c>
      <c r="G54" s="177" t="s">
        <v>58</v>
      </c>
      <c r="H54" s="184" t="s">
        <v>441</v>
      </c>
      <c r="I54" s="181" t="s">
        <v>441</v>
      </c>
      <c r="J54" s="181" t="s">
        <v>441</v>
      </c>
      <c r="K54" s="181" t="s">
        <v>442</v>
      </c>
    </row>
    <row r="55" spans="1:11" ht="33" customHeight="1">
      <c r="A55" s="135">
        <v>50</v>
      </c>
      <c r="B55" s="135" t="s">
        <v>443</v>
      </c>
      <c r="C55" s="188" t="s">
        <v>57</v>
      </c>
      <c r="D55" s="189" t="s">
        <v>57</v>
      </c>
      <c r="E55" s="38" t="s">
        <v>57</v>
      </c>
      <c r="F55" s="38" t="s">
        <v>57</v>
      </c>
      <c r="G55" s="192" t="s">
        <v>57</v>
      </c>
      <c r="H55" s="192" t="s">
        <v>57</v>
      </c>
      <c r="I55" s="178" t="s">
        <v>58</v>
      </c>
      <c r="J55" s="178" t="s">
        <v>58</v>
      </c>
      <c r="K55" s="178" t="s">
        <v>58</v>
      </c>
    </row>
    <row r="56" spans="1:11" ht="33" customHeight="1">
      <c r="A56" s="135">
        <v>51</v>
      </c>
      <c r="B56" s="135" t="s">
        <v>338</v>
      </c>
      <c r="C56" s="188" t="s">
        <v>57</v>
      </c>
      <c r="D56" s="189" t="s">
        <v>57</v>
      </c>
      <c r="E56" s="38" t="s">
        <v>57</v>
      </c>
      <c r="F56" s="38" t="s">
        <v>57</v>
      </c>
      <c r="G56" s="177" t="s">
        <v>58</v>
      </c>
      <c r="H56" s="177" t="s">
        <v>58</v>
      </c>
      <c r="I56" s="178" t="s">
        <v>58</v>
      </c>
      <c r="J56" s="178" t="s">
        <v>58</v>
      </c>
      <c r="K56" s="178" t="s">
        <v>58</v>
      </c>
    </row>
    <row r="57" spans="1:11" ht="33" customHeight="1">
      <c r="A57" s="135">
        <v>52</v>
      </c>
      <c r="B57" s="135" t="s">
        <v>444</v>
      </c>
      <c r="C57" s="188" t="s">
        <v>57</v>
      </c>
      <c r="D57" s="189" t="s">
        <v>57</v>
      </c>
      <c r="E57" s="38" t="s">
        <v>57</v>
      </c>
      <c r="F57" s="38" t="s">
        <v>57</v>
      </c>
      <c r="G57" s="177" t="s">
        <v>58</v>
      </c>
      <c r="H57" s="177" t="s">
        <v>58</v>
      </c>
      <c r="I57" s="178" t="s">
        <v>58</v>
      </c>
      <c r="J57" s="178" t="s">
        <v>58</v>
      </c>
      <c r="K57" s="178" t="s">
        <v>58</v>
      </c>
    </row>
    <row r="58" spans="1:11" ht="59.25" customHeight="1">
      <c r="A58" s="135">
        <v>53</v>
      </c>
      <c r="B58" s="193" t="s">
        <v>445</v>
      </c>
      <c r="C58" s="188" t="s">
        <v>57</v>
      </c>
      <c r="D58" s="189" t="s">
        <v>57</v>
      </c>
      <c r="E58" s="38" t="s">
        <v>57</v>
      </c>
      <c r="F58" s="38" t="s">
        <v>57</v>
      </c>
      <c r="G58" s="177" t="s">
        <v>58</v>
      </c>
      <c r="H58" s="177" t="s">
        <v>58</v>
      </c>
      <c r="I58" s="178" t="s">
        <v>58</v>
      </c>
      <c r="J58" s="178" t="s">
        <v>58</v>
      </c>
      <c r="K58" s="178" t="s">
        <v>58</v>
      </c>
    </row>
    <row r="59" spans="1:11" ht="33" customHeight="1">
      <c r="A59" s="135">
        <v>54</v>
      </c>
      <c r="B59" s="135" t="s">
        <v>446</v>
      </c>
      <c r="C59" s="188" t="s">
        <v>57</v>
      </c>
      <c r="D59" s="189" t="s">
        <v>57</v>
      </c>
      <c r="E59" s="38" t="s">
        <v>57</v>
      </c>
      <c r="F59" s="38" t="s">
        <v>57</v>
      </c>
      <c r="G59" s="192" t="s">
        <v>57</v>
      </c>
      <c r="H59" s="192" t="s">
        <v>57</v>
      </c>
      <c r="I59" s="178" t="s">
        <v>58</v>
      </c>
      <c r="J59" s="178" t="s">
        <v>58</v>
      </c>
      <c r="K59" s="178" t="s">
        <v>58</v>
      </c>
    </row>
    <row r="60" spans="1:11" ht="33" customHeight="1">
      <c r="A60" s="135">
        <v>55</v>
      </c>
      <c r="B60" s="135" t="s">
        <v>320</v>
      </c>
      <c r="C60" s="188" t="s">
        <v>57</v>
      </c>
      <c r="D60" s="189" t="s">
        <v>57</v>
      </c>
      <c r="E60" s="38" t="s">
        <v>57</v>
      </c>
      <c r="F60" s="38" t="s">
        <v>57</v>
      </c>
      <c r="G60" s="177" t="s">
        <v>58</v>
      </c>
      <c r="H60" s="177" t="s">
        <v>58</v>
      </c>
      <c r="I60" s="178" t="s">
        <v>58</v>
      </c>
      <c r="J60" s="178" t="s">
        <v>58</v>
      </c>
      <c r="K60" s="178" t="s">
        <v>58</v>
      </c>
    </row>
    <row r="61" spans="1:11" ht="33" customHeight="1">
      <c r="A61" s="135">
        <v>56</v>
      </c>
      <c r="B61" s="135" t="s">
        <v>447</v>
      </c>
      <c r="C61" s="188" t="s">
        <v>57</v>
      </c>
      <c r="D61" s="189" t="s">
        <v>57</v>
      </c>
      <c r="E61" s="38" t="s">
        <v>57</v>
      </c>
      <c r="F61" s="38" t="s">
        <v>57</v>
      </c>
      <c r="G61" s="177" t="s">
        <v>58</v>
      </c>
      <c r="H61" s="177" t="s">
        <v>58</v>
      </c>
      <c r="I61" s="178" t="s">
        <v>58</v>
      </c>
      <c r="J61" s="178" t="s">
        <v>58</v>
      </c>
      <c r="K61" s="178" t="s">
        <v>58</v>
      </c>
    </row>
    <row r="62" spans="1:11" ht="33" customHeight="1">
      <c r="A62" s="135">
        <v>57</v>
      </c>
      <c r="B62" s="135" t="s">
        <v>356</v>
      </c>
      <c r="C62" s="188" t="s">
        <v>57</v>
      </c>
      <c r="D62" s="189" t="s">
        <v>57</v>
      </c>
      <c r="E62" s="38" t="s">
        <v>57</v>
      </c>
      <c r="F62" s="38" t="s">
        <v>57</v>
      </c>
      <c r="G62" s="192" t="s">
        <v>57</v>
      </c>
      <c r="H62" s="177" t="s">
        <v>58</v>
      </c>
      <c r="I62" s="194" t="s">
        <v>57</v>
      </c>
      <c r="J62" s="178" t="s">
        <v>58</v>
      </c>
      <c r="K62" s="178" t="s">
        <v>58</v>
      </c>
    </row>
    <row r="63" spans="1:11" ht="33" customHeight="1">
      <c r="A63" s="135">
        <v>58</v>
      </c>
      <c r="B63" s="135" t="s">
        <v>448</v>
      </c>
      <c r="C63" s="188" t="s">
        <v>57</v>
      </c>
      <c r="D63" s="189" t="s">
        <v>57</v>
      </c>
      <c r="E63" s="38" t="s">
        <v>57</v>
      </c>
      <c r="F63" s="38" t="s">
        <v>57</v>
      </c>
      <c r="G63" s="192" t="s">
        <v>57</v>
      </c>
      <c r="H63" s="177" t="s">
        <v>58</v>
      </c>
      <c r="I63" s="194" t="s">
        <v>57</v>
      </c>
      <c r="J63" s="178" t="s">
        <v>58</v>
      </c>
      <c r="K63" s="178" t="s">
        <v>58</v>
      </c>
    </row>
    <row r="64" spans="1:11" ht="33" customHeight="1">
      <c r="A64" s="135">
        <v>59</v>
      </c>
      <c r="B64" s="135" t="s">
        <v>268</v>
      </c>
      <c r="C64" s="188" t="s">
        <v>57</v>
      </c>
      <c r="D64" s="189" t="s">
        <v>57</v>
      </c>
      <c r="E64" s="38" t="s">
        <v>57</v>
      </c>
      <c r="F64" s="38" t="s">
        <v>57</v>
      </c>
      <c r="G64" s="39" t="s">
        <v>57</v>
      </c>
      <c r="H64" s="177" t="s">
        <v>58</v>
      </c>
      <c r="I64" s="194" t="s">
        <v>57</v>
      </c>
      <c r="J64" s="178" t="s">
        <v>58</v>
      </c>
      <c r="K64" s="178" t="s">
        <v>58</v>
      </c>
    </row>
    <row r="65" spans="1:11" ht="33" customHeight="1">
      <c r="A65" s="135">
        <v>60</v>
      </c>
      <c r="B65" s="135" t="s">
        <v>449</v>
      </c>
      <c r="C65" s="188" t="s">
        <v>57</v>
      </c>
      <c r="D65" s="189" t="s">
        <v>57</v>
      </c>
      <c r="E65" s="38" t="s">
        <v>57</v>
      </c>
      <c r="F65" s="38" t="s">
        <v>57</v>
      </c>
      <c r="G65" s="192" t="s">
        <v>57</v>
      </c>
      <c r="H65" s="39" t="s">
        <v>57</v>
      </c>
      <c r="I65" s="178" t="s">
        <v>58</v>
      </c>
      <c r="J65" s="178" t="s">
        <v>58</v>
      </c>
      <c r="K65" s="178" t="s">
        <v>58</v>
      </c>
    </row>
    <row r="66" spans="1:11" ht="33" customHeight="1">
      <c r="A66" s="135">
        <v>61</v>
      </c>
      <c r="B66" s="135" t="s">
        <v>450</v>
      </c>
      <c r="C66" s="188" t="s">
        <v>57</v>
      </c>
      <c r="D66" s="189" t="s">
        <v>57</v>
      </c>
      <c r="E66" s="38" t="s">
        <v>57</v>
      </c>
      <c r="F66" s="38" t="s">
        <v>57</v>
      </c>
      <c r="G66" s="192" t="s">
        <v>57</v>
      </c>
      <c r="H66" s="39" t="s">
        <v>57</v>
      </c>
      <c r="I66" s="178" t="s">
        <v>58</v>
      </c>
      <c r="J66" s="178" t="s">
        <v>58</v>
      </c>
      <c r="K66" s="178" t="s">
        <v>58</v>
      </c>
    </row>
    <row r="67" spans="1:11" ht="33" customHeight="1">
      <c r="A67" s="135">
        <v>62</v>
      </c>
      <c r="B67" s="135" t="s">
        <v>451</v>
      </c>
      <c r="C67" s="188" t="s">
        <v>57</v>
      </c>
      <c r="D67" s="189" t="s">
        <v>57</v>
      </c>
      <c r="E67" s="38" t="s">
        <v>57</v>
      </c>
      <c r="F67" s="38" t="s">
        <v>57</v>
      </c>
      <c r="G67" s="39" t="s">
        <v>57</v>
      </c>
      <c r="H67" s="39" t="s">
        <v>57</v>
      </c>
      <c r="I67" s="178" t="s">
        <v>58</v>
      </c>
      <c r="J67" s="178" t="s">
        <v>58</v>
      </c>
      <c r="K67" s="190" t="s">
        <v>452</v>
      </c>
    </row>
    <row r="68" spans="1:11" ht="33" customHeight="1">
      <c r="A68" s="135">
        <v>63</v>
      </c>
      <c r="B68" s="135" t="s">
        <v>453</v>
      </c>
      <c r="C68" s="188" t="s">
        <v>57</v>
      </c>
      <c r="D68" s="189" t="s">
        <v>57</v>
      </c>
      <c r="E68" s="38" t="s">
        <v>57</v>
      </c>
      <c r="F68" s="38" t="s">
        <v>57</v>
      </c>
      <c r="G68" s="39" t="s">
        <v>57</v>
      </c>
      <c r="H68" s="39" t="s">
        <v>57</v>
      </c>
      <c r="I68" s="178" t="s">
        <v>58</v>
      </c>
      <c r="J68" s="178" t="s">
        <v>58</v>
      </c>
      <c r="K68" s="178" t="s">
        <v>58</v>
      </c>
    </row>
    <row r="69" spans="1:11" ht="33" customHeight="1">
      <c r="A69" s="135">
        <v>64</v>
      </c>
      <c r="B69" s="135" t="s">
        <v>454</v>
      </c>
      <c r="C69" s="188" t="s">
        <v>57</v>
      </c>
      <c r="D69" s="189" t="s">
        <v>57</v>
      </c>
      <c r="E69" s="38" t="s">
        <v>57</v>
      </c>
      <c r="F69" s="38" t="s">
        <v>57</v>
      </c>
      <c r="G69" s="39" t="s">
        <v>57</v>
      </c>
      <c r="H69" s="39" t="s">
        <v>57</v>
      </c>
      <c r="I69" s="178" t="s">
        <v>58</v>
      </c>
      <c r="J69" s="178" t="s">
        <v>58</v>
      </c>
      <c r="K69" s="178" t="s">
        <v>58</v>
      </c>
    </row>
    <row r="70" spans="1:11" ht="33" customHeight="1">
      <c r="A70" s="135">
        <v>65</v>
      </c>
      <c r="B70" s="135" t="s">
        <v>455</v>
      </c>
      <c r="C70" s="188" t="s">
        <v>57</v>
      </c>
      <c r="D70" s="189" t="s">
        <v>57</v>
      </c>
      <c r="E70" s="38" t="s">
        <v>57</v>
      </c>
      <c r="F70" s="38" t="s">
        <v>57</v>
      </c>
      <c r="G70" s="39" t="s">
        <v>57</v>
      </c>
      <c r="H70" s="39" t="s">
        <v>57</v>
      </c>
      <c r="I70" s="178" t="s">
        <v>58</v>
      </c>
      <c r="J70" s="178" t="s">
        <v>58</v>
      </c>
      <c r="K70" s="178" t="s">
        <v>58</v>
      </c>
    </row>
    <row r="71" spans="1:11" ht="33" customHeight="1">
      <c r="A71" s="135">
        <v>66</v>
      </c>
      <c r="B71" s="135" t="s">
        <v>456</v>
      </c>
      <c r="C71" s="188" t="s">
        <v>57</v>
      </c>
      <c r="D71" s="189" t="s">
        <v>57</v>
      </c>
      <c r="E71" s="38" t="s">
        <v>57</v>
      </c>
      <c r="F71" s="38" t="s">
        <v>57</v>
      </c>
      <c r="G71" s="39" t="s">
        <v>57</v>
      </c>
      <c r="H71" s="39" t="s">
        <v>57</v>
      </c>
      <c r="I71" s="194" t="s">
        <v>57</v>
      </c>
      <c r="J71" s="178" t="s">
        <v>58</v>
      </c>
      <c r="K71" s="178" t="s">
        <v>58</v>
      </c>
    </row>
    <row r="72" spans="1:11" ht="33" customHeight="1">
      <c r="A72" s="135">
        <v>67</v>
      </c>
      <c r="B72" s="135" t="s">
        <v>457</v>
      </c>
      <c r="C72" s="188" t="s">
        <v>57</v>
      </c>
      <c r="D72" s="189" t="s">
        <v>57</v>
      </c>
      <c r="E72" s="38" t="s">
        <v>57</v>
      </c>
      <c r="F72" s="38" t="s">
        <v>57</v>
      </c>
      <c r="G72" s="39" t="s">
        <v>57</v>
      </c>
      <c r="H72" s="39" t="s">
        <v>57</v>
      </c>
      <c r="I72" s="195" t="s">
        <v>74</v>
      </c>
      <c r="J72" s="195" t="s">
        <v>74</v>
      </c>
      <c r="K72" s="195" t="s">
        <v>74</v>
      </c>
    </row>
    <row r="73" spans="1:11" ht="33" customHeight="1">
      <c r="A73" s="135">
        <v>68</v>
      </c>
      <c r="B73" s="135" t="s">
        <v>358</v>
      </c>
      <c r="C73" s="188" t="s">
        <v>57</v>
      </c>
      <c r="D73" s="10" t="s">
        <v>359</v>
      </c>
      <c r="E73" s="38" t="s">
        <v>57</v>
      </c>
      <c r="F73" s="196" t="s">
        <v>360</v>
      </c>
      <c r="G73" s="9" t="s">
        <v>360</v>
      </c>
      <c r="H73" s="9" t="s">
        <v>360</v>
      </c>
      <c r="I73" s="195" t="s">
        <v>362</v>
      </c>
      <c r="J73" s="197" t="s">
        <v>362</v>
      </c>
      <c r="K73" s="197" t="s">
        <v>363</v>
      </c>
    </row>
    <row r="74" spans="1:11" ht="33" customHeight="1">
      <c r="A74" s="135">
        <v>69</v>
      </c>
      <c r="B74" s="135" t="s">
        <v>364</v>
      </c>
      <c r="C74" s="188" t="s">
        <v>57</v>
      </c>
      <c r="D74" s="189" t="s">
        <v>57</v>
      </c>
      <c r="E74" s="38" t="s">
        <v>57</v>
      </c>
      <c r="F74" s="38" t="s">
        <v>57</v>
      </c>
      <c r="G74" s="39" t="s">
        <v>57</v>
      </c>
      <c r="H74" s="198" t="s">
        <v>376</v>
      </c>
      <c r="I74" s="40" t="s">
        <v>57</v>
      </c>
      <c r="J74" s="197" t="s">
        <v>365</v>
      </c>
      <c r="K74" s="197" t="s">
        <v>366</v>
      </c>
    </row>
    <row r="75" spans="1:11" ht="40.5" customHeight="1">
      <c r="A75" s="135">
        <v>70</v>
      </c>
      <c r="B75" s="212" t="s">
        <v>458</v>
      </c>
      <c r="C75" s="188" t="s">
        <v>57</v>
      </c>
      <c r="D75" s="189" t="s">
        <v>57</v>
      </c>
      <c r="E75" s="38" t="s">
        <v>57</v>
      </c>
      <c r="F75" s="38" t="s">
        <v>57</v>
      </c>
      <c r="G75" s="39" t="s">
        <v>57</v>
      </c>
      <c r="H75" s="39" t="s">
        <v>57</v>
      </c>
      <c r="I75" s="40" t="s">
        <v>57</v>
      </c>
      <c r="J75" s="40" t="s">
        <v>57</v>
      </c>
      <c r="K75" s="178" t="s">
        <v>58</v>
      </c>
    </row>
    <row r="76" spans="1:11" ht="33" customHeight="1">
      <c r="A76" s="135">
        <v>71</v>
      </c>
      <c r="B76" s="135" t="s">
        <v>459</v>
      </c>
      <c r="C76" s="188" t="s">
        <v>57</v>
      </c>
      <c r="D76" s="189" t="s">
        <v>57</v>
      </c>
      <c r="E76" s="38" t="s">
        <v>57</v>
      </c>
      <c r="F76" s="38" t="s">
        <v>57</v>
      </c>
      <c r="G76" s="39" t="s">
        <v>57</v>
      </c>
      <c r="H76" s="39" t="s">
        <v>57</v>
      </c>
      <c r="I76" s="40" t="s">
        <v>57</v>
      </c>
      <c r="J76" s="40" t="s">
        <v>57</v>
      </c>
      <c r="K76" s="197" t="s">
        <v>369</v>
      </c>
    </row>
    <row r="77" spans="1:11" ht="24.75" customHeight="1">
      <c r="C77" s="98"/>
      <c r="D77" s="98"/>
      <c r="E77" s="98"/>
      <c r="F77" s="98"/>
      <c r="G77" s="98"/>
      <c r="H77" s="98"/>
      <c r="I77" s="98"/>
      <c r="J77" s="98"/>
      <c r="K77" s="98"/>
    </row>
    <row r="78" spans="1:11" ht="13.2">
      <c r="C78" s="98"/>
      <c r="D78" s="98"/>
      <c r="E78" s="98"/>
      <c r="F78" s="98"/>
      <c r="G78" s="98"/>
      <c r="H78" s="98"/>
      <c r="I78" s="98"/>
      <c r="J78" s="98"/>
      <c r="K78" s="98"/>
    </row>
    <row r="79" spans="1:11" ht="13.2">
      <c r="C79" s="98"/>
      <c r="D79" s="98"/>
      <c r="E79" s="98"/>
      <c r="F79" s="98"/>
      <c r="G79" s="98"/>
      <c r="H79" s="98"/>
      <c r="I79" s="98"/>
      <c r="J79" s="98"/>
      <c r="K79" s="98"/>
    </row>
    <row r="80" spans="1:11" ht="110.25" customHeight="1">
      <c r="C80" s="98"/>
      <c r="D80" s="98"/>
      <c r="E80" s="98"/>
      <c r="F80" s="98"/>
      <c r="G80" s="98"/>
      <c r="H80" s="98"/>
      <c r="I80" s="98"/>
      <c r="J80" s="98"/>
      <c r="K80" s="98"/>
    </row>
    <row r="81" spans="1:11" ht="41.25" customHeight="1">
      <c r="A81" s="97"/>
      <c r="B81" s="264" t="s">
        <v>207</v>
      </c>
      <c r="C81" s="239"/>
      <c r="D81" s="239"/>
      <c r="E81" s="239"/>
      <c r="F81" s="239"/>
      <c r="G81" s="239"/>
      <c r="H81" s="239"/>
      <c r="I81" s="239"/>
      <c r="J81" s="239"/>
      <c r="K81" s="239"/>
    </row>
    <row r="82" spans="1:11" ht="13.2">
      <c r="C82" s="98"/>
      <c r="D82" s="98"/>
      <c r="E82" s="98"/>
      <c r="F82" s="98"/>
      <c r="G82" s="98"/>
      <c r="H82" s="98"/>
      <c r="I82" s="98"/>
      <c r="J82" s="98"/>
      <c r="K82" s="98"/>
    </row>
    <row r="83" spans="1:11" ht="39.75" customHeight="1">
      <c r="A83" s="200"/>
      <c r="B83" s="291" t="s">
        <v>460</v>
      </c>
      <c r="C83" s="239"/>
      <c r="D83" s="99"/>
      <c r="E83" s="291" t="s">
        <v>461</v>
      </c>
      <c r="F83" s="239"/>
      <c r="G83" s="239"/>
      <c r="H83" s="239"/>
      <c r="I83" s="239"/>
      <c r="J83" s="239"/>
      <c r="K83" s="239"/>
    </row>
    <row r="84" spans="1:11" ht="29.25" customHeight="1">
      <c r="A84" s="200"/>
      <c r="B84" s="201" t="s">
        <v>462</v>
      </c>
      <c r="C84" s="201" t="s">
        <v>463</v>
      </c>
      <c r="D84" s="99"/>
      <c r="E84" s="285" t="s">
        <v>464</v>
      </c>
      <c r="F84" s="228"/>
      <c r="G84" s="201" t="s">
        <v>465</v>
      </c>
      <c r="H84" s="285" t="s">
        <v>463</v>
      </c>
      <c r="I84" s="228"/>
      <c r="J84" s="201" t="s">
        <v>466</v>
      </c>
      <c r="K84" s="201" t="s">
        <v>467</v>
      </c>
    </row>
    <row r="85" spans="1:11" ht="29.25" customHeight="1">
      <c r="A85" s="199"/>
      <c r="B85" s="100" t="s">
        <v>468</v>
      </c>
      <c r="C85" s="202" t="s">
        <v>144</v>
      </c>
      <c r="D85" s="99"/>
      <c r="E85" s="289" t="s">
        <v>22</v>
      </c>
      <c r="F85" s="228"/>
      <c r="G85" s="102">
        <v>5</v>
      </c>
      <c r="H85" s="263">
        <v>8400000</v>
      </c>
      <c r="I85" s="231"/>
      <c r="J85" s="102">
        <v>2000000</v>
      </c>
      <c r="K85" s="102">
        <f t="shared" ref="K85:K88" si="0">H85+J85</f>
        <v>10400000</v>
      </c>
    </row>
    <row r="86" spans="1:11" ht="29.25" customHeight="1">
      <c r="A86" s="199"/>
      <c r="B86" s="100" t="s">
        <v>469</v>
      </c>
      <c r="C86" s="202" t="s">
        <v>145</v>
      </c>
      <c r="D86" s="99"/>
      <c r="E86" s="289" t="s">
        <v>23</v>
      </c>
      <c r="F86" s="228"/>
      <c r="G86" s="103">
        <v>10</v>
      </c>
      <c r="H86" s="262">
        <v>10800000</v>
      </c>
      <c r="I86" s="231"/>
      <c r="J86" s="103">
        <v>2000000</v>
      </c>
      <c r="K86" s="102">
        <f t="shared" si="0"/>
        <v>12800000</v>
      </c>
    </row>
    <row r="87" spans="1:11" ht="29.25" customHeight="1">
      <c r="A87" s="199"/>
      <c r="B87" s="100" t="s">
        <v>470</v>
      </c>
      <c r="C87" s="202" t="s">
        <v>146</v>
      </c>
      <c r="D87" s="99"/>
      <c r="E87" s="289" t="s">
        <v>24</v>
      </c>
      <c r="F87" s="228"/>
      <c r="G87" s="103">
        <v>20</v>
      </c>
      <c r="H87" s="262">
        <v>18000000</v>
      </c>
      <c r="I87" s="231"/>
      <c r="J87" s="103">
        <v>2000000</v>
      </c>
      <c r="K87" s="102">
        <f t="shared" si="0"/>
        <v>20000000</v>
      </c>
    </row>
    <row r="88" spans="1:11" ht="29.25" customHeight="1">
      <c r="A88" s="199"/>
      <c r="B88" s="100" t="s">
        <v>471</v>
      </c>
      <c r="C88" s="202" t="s">
        <v>147</v>
      </c>
      <c r="D88" s="99"/>
      <c r="E88" s="289" t="s">
        <v>25</v>
      </c>
      <c r="F88" s="228"/>
      <c r="G88" s="103">
        <v>30</v>
      </c>
      <c r="H88" s="262">
        <v>21600000</v>
      </c>
      <c r="I88" s="231"/>
      <c r="J88" s="103">
        <v>2000000</v>
      </c>
      <c r="K88" s="102">
        <f t="shared" si="0"/>
        <v>23600000</v>
      </c>
    </row>
    <row r="89" spans="1:11" ht="29.25" customHeight="1">
      <c r="A89" s="199"/>
      <c r="B89" s="100" t="s">
        <v>472</v>
      </c>
      <c r="C89" s="202" t="s">
        <v>148</v>
      </c>
      <c r="D89" s="99"/>
      <c r="E89" s="289" t="s">
        <v>26</v>
      </c>
      <c r="F89" s="228"/>
      <c r="G89" s="103" t="s">
        <v>27</v>
      </c>
      <c r="H89" s="262" t="s">
        <v>473</v>
      </c>
      <c r="I89" s="231"/>
      <c r="J89" s="103">
        <v>2000000</v>
      </c>
      <c r="K89" s="102"/>
    </row>
    <row r="90" spans="1:11" ht="29.25" customHeight="1">
      <c r="A90" s="199"/>
      <c r="B90" s="100" t="s">
        <v>474</v>
      </c>
      <c r="C90" s="202" t="s">
        <v>149</v>
      </c>
      <c r="D90" s="99"/>
      <c r="E90" s="99"/>
      <c r="F90" s="99"/>
      <c r="G90" s="99"/>
      <c r="H90" s="99"/>
      <c r="I90" s="99"/>
      <c r="J90" s="99"/>
      <c r="K90" s="99"/>
    </row>
    <row r="91" spans="1:11" ht="29.25" customHeight="1">
      <c r="A91" s="199"/>
      <c r="B91" s="100" t="s">
        <v>475</v>
      </c>
      <c r="C91" s="202" t="s">
        <v>150</v>
      </c>
      <c r="D91" s="99"/>
      <c r="E91" s="99"/>
      <c r="F91" s="99"/>
      <c r="G91" s="99"/>
      <c r="H91" s="99"/>
      <c r="I91" s="99"/>
      <c r="J91" s="99"/>
      <c r="K91" s="99"/>
    </row>
    <row r="92" spans="1:11" ht="34.5" customHeight="1">
      <c r="A92" s="199"/>
      <c r="B92" s="100" t="s">
        <v>476</v>
      </c>
      <c r="C92" s="202" t="s">
        <v>151</v>
      </c>
      <c r="D92" s="99"/>
      <c r="E92" s="290" t="s">
        <v>477</v>
      </c>
      <c r="F92" s="239"/>
      <c r="G92" s="239"/>
      <c r="H92" s="104"/>
      <c r="I92" s="285" t="s">
        <v>478</v>
      </c>
      <c r="J92" s="227"/>
      <c r="K92" s="228"/>
    </row>
    <row r="93" spans="1:11" ht="29.25" customHeight="1">
      <c r="A93" s="199"/>
      <c r="B93" s="100" t="s">
        <v>479</v>
      </c>
      <c r="C93" s="202" t="s">
        <v>152</v>
      </c>
      <c r="D93" s="99"/>
      <c r="E93" s="257" t="s">
        <v>480</v>
      </c>
      <c r="F93" s="228"/>
      <c r="G93" s="105" t="s">
        <v>481</v>
      </c>
      <c r="H93" s="104"/>
      <c r="I93" s="257" t="s">
        <v>482</v>
      </c>
      <c r="J93" s="228"/>
      <c r="K93" s="105" t="s">
        <v>483</v>
      </c>
    </row>
    <row r="94" spans="1:11" ht="29.25" customHeight="1">
      <c r="A94" s="199"/>
      <c r="B94" s="100" t="s">
        <v>484</v>
      </c>
      <c r="C94" s="202" t="s">
        <v>156</v>
      </c>
      <c r="D94" s="99"/>
      <c r="E94" s="259">
        <v>1</v>
      </c>
      <c r="F94" s="228"/>
      <c r="G94" s="106" t="s">
        <v>161</v>
      </c>
      <c r="H94" s="104"/>
      <c r="I94" s="203" t="s">
        <v>162</v>
      </c>
      <c r="J94" s="107" t="s">
        <v>163</v>
      </c>
      <c r="K94" s="107" t="s">
        <v>164</v>
      </c>
    </row>
    <row r="95" spans="1:11" ht="29.25" customHeight="1">
      <c r="A95" s="199"/>
      <c r="B95" s="100" t="s">
        <v>485</v>
      </c>
      <c r="C95" s="202" t="s">
        <v>160</v>
      </c>
      <c r="D95" s="99"/>
      <c r="E95" s="259">
        <v>3</v>
      </c>
      <c r="F95" s="228"/>
      <c r="G95" s="106" t="s">
        <v>166</v>
      </c>
      <c r="H95" s="104"/>
      <c r="I95" s="203" t="s">
        <v>167</v>
      </c>
      <c r="J95" s="107" t="s">
        <v>168</v>
      </c>
      <c r="K95" s="107" t="s">
        <v>169</v>
      </c>
    </row>
    <row r="96" spans="1:11" ht="29.25" customHeight="1">
      <c r="A96" s="199"/>
      <c r="B96" s="100" t="s">
        <v>486</v>
      </c>
      <c r="C96" s="202" t="s">
        <v>165</v>
      </c>
      <c r="D96" s="99"/>
      <c r="E96" s="259">
        <v>5</v>
      </c>
      <c r="F96" s="228"/>
      <c r="G96" s="106" t="s">
        <v>171</v>
      </c>
      <c r="H96" s="104"/>
      <c r="I96" s="203" t="s">
        <v>175</v>
      </c>
      <c r="J96" s="107" t="s">
        <v>176</v>
      </c>
      <c r="K96" s="107" t="s">
        <v>176</v>
      </c>
    </row>
    <row r="97" spans="1:11" ht="29.25" customHeight="1">
      <c r="A97" s="199"/>
      <c r="B97" s="100" t="s">
        <v>487</v>
      </c>
      <c r="C97" s="202" t="s">
        <v>170</v>
      </c>
      <c r="D97" s="99"/>
      <c r="E97" s="259">
        <v>10</v>
      </c>
      <c r="F97" s="228"/>
      <c r="G97" s="106" t="s">
        <v>174</v>
      </c>
      <c r="H97" s="104"/>
      <c r="I97" s="203" t="s">
        <v>179</v>
      </c>
      <c r="J97" s="107" t="s">
        <v>169</v>
      </c>
      <c r="K97" s="107" t="s">
        <v>169</v>
      </c>
    </row>
    <row r="98" spans="1:11" ht="29.25" customHeight="1">
      <c r="A98" s="199"/>
      <c r="B98" s="100" t="s">
        <v>488</v>
      </c>
      <c r="C98" s="202" t="s">
        <v>173</v>
      </c>
      <c r="D98" s="99"/>
      <c r="E98" s="259">
        <v>15</v>
      </c>
      <c r="F98" s="228"/>
      <c r="G98" s="106" t="s">
        <v>178</v>
      </c>
      <c r="H98" s="104"/>
      <c r="I98" s="203" t="s">
        <v>184</v>
      </c>
      <c r="J98" s="107" t="s">
        <v>185</v>
      </c>
      <c r="K98" s="107" t="s">
        <v>185</v>
      </c>
    </row>
    <row r="99" spans="1:11" ht="36.75" customHeight="1">
      <c r="A99" s="199"/>
      <c r="B99" s="100" t="s">
        <v>489</v>
      </c>
      <c r="C99" s="202" t="s">
        <v>177</v>
      </c>
      <c r="D99" s="99"/>
      <c r="E99" s="259" t="s">
        <v>182</v>
      </c>
      <c r="F99" s="228"/>
      <c r="G99" s="204" t="s">
        <v>490</v>
      </c>
      <c r="H99" s="104"/>
      <c r="I99" s="205"/>
      <c r="J99" s="205"/>
      <c r="K99" s="205"/>
    </row>
    <row r="100" spans="1:11" ht="33.6">
      <c r="A100" s="199"/>
      <c r="B100" s="100" t="s">
        <v>491</v>
      </c>
      <c r="C100" s="206" t="s">
        <v>492</v>
      </c>
      <c r="D100" s="99"/>
      <c r="E100" s="99"/>
      <c r="F100" s="99"/>
      <c r="G100" s="99"/>
      <c r="H100" s="99"/>
      <c r="I100" s="99"/>
      <c r="J100" s="99"/>
      <c r="K100" s="99"/>
    </row>
    <row r="101" spans="1:11" ht="16.8">
      <c r="A101" s="104"/>
      <c r="B101" s="104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1:11" ht="16.8">
      <c r="A102" s="104"/>
      <c r="B102" s="104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1:11" ht="32.25" customHeight="1">
      <c r="A103" s="200"/>
      <c r="B103" s="285" t="s">
        <v>493</v>
      </c>
      <c r="C103" s="228"/>
      <c r="D103" s="207"/>
      <c r="E103" s="285" t="s">
        <v>494</v>
      </c>
      <c r="F103" s="227"/>
      <c r="G103" s="228"/>
      <c r="H103" s="99"/>
      <c r="I103" s="285" t="s">
        <v>495</v>
      </c>
      <c r="J103" s="227"/>
      <c r="K103" s="228"/>
    </row>
    <row r="104" spans="1:11" ht="32.25" customHeight="1">
      <c r="A104" s="200"/>
      <c r="B104" s="201" t="s">
        <v>496</v>
      </c>
      <c r="C104" s="201" t="s">
        <v>463</v>
      </c>
      <c r="D104" s="207"/>
      <c r="E104" s="208" t="s">
        <v>497</v>
      </c>
      <c r="F104" s="285" t="s">
        <v>463</v>
      </c>
      <c r="G104" s="228"/>
      <c r="H104" s="99"/>
      <c r="I104" s="286" t="s">
        <v>498</v>
      </c>
      <c r="J104" s="287"/>
      <c r="K104" s="288"/>
    </row>
    <row r="105" spans="1:11" ht="32.25" customHeight="1">
      <c r="A105" s="199"/>
      <c r="B105" s="100">
        <v>1</v>
      </c>
      <c r="C105" s="100" t="s">
        <v>192</v>
      </c>
      <c r="D105" s="104"/>
      <c r="E105" s="100">
        <v>100</v>
      </c>
      <c r="F105" s="258" t="s">
        <v>202</v>
      </c>
      <c r="G105" s="228"/>
      <c r="H105" s="99"/>
      <c r="I105" s="199"/>
      <c r="J105" s="99"/>
      <c r="K105" s="99"/>
    </row>
    <row r="106" spans="1:11" ht="32.25" customHeight="1">
      <c r="A106" s="199"/>
      <c r="B106" s="100">
        <v>3</v>
      </c>
      <c r="C106" s="100" t="s">
        <v>194</v>
      </c>
      <c r="D106" s="104"/>
      <c r="E106" s="100">
        <v>200</v>
      </c>
      <c r="F106" s="258" t="s">
        <v>203</v>
      </c>
      <c r="G106" s="228"/>
    </row>
    <row r="107" spans="1:11" ht="32.25" customHeight="1">
      <c r="A107" s="199"/>
      <c r="B107" s="100">
        <v>5</v>
      </c>
      <c r="C107" s="100" t="s">
        <v>195</v>
      </c>
      <c r="D107" s="104"/>
      <c r="E107" s="100">
        <v>500</v>
      </c>
      <c r="F107" s="258" t="s">
        <v>204</v>
      </c>
      <c r="G107" s="228"/>
    </row>
    <row r="108" spans="1:11" ht="32.25" customHeight="1">
      <c r="A108" s="199"/>
      <c r="B108" s="100">
        <v>10</v>
      </c>
      <c r="C108" s="100" t="s">
        <v>196</v>
      </c>
      <c r="D108" s="104"/>
      <c r="E108" s="100">
        <v>1000</v>
      </c>
      <c r="F108" s="258" t="s">
        <v>205</v>
      </c>
      <c r="G108" s="228"/>
    </row>
    <row r="109" spans="1:11" ht="32.25" customHeight="1">
      <c r="A109" s="199"/>
      <c r="B109" s="100">
        <v>15</v>
      </c>
      <c r="C109" s="100" t="s">
        <v>197</v>
      </c>
      <c r="D109" s="104"/>
      <c r="E109" s="100">
        <v>2000</v>
      </c>
      <c r="F109" s="258" t="s">
        <v>206</v>
      </c>
      <c r="G109" s="228"/>
    </row>
    <row r="110" spans="1:11" ht="32.25" customHeight="1">
      <c r="A110" s="199"/>
      <c r="B110" s="100" t="s">
        <v>198</v>
      </c>
      <c r="C110" s="108" t="s">
        <v>499</v>
      </c>
      <c r="D110" s="104"/>
      <c r="E110" s="104"/>
      <c r="F110" s="104"/>
      <c r="G110" s="99"/>
    </row>
    <row r="111" spans="1:11" ht="13.2">
      <c r="C111" s="98"/>
      <c r="D111" s="98"/>
      <c r="E111" s="98"/>
      <c r="F111" s="98"/>
      <c r="G111" s="98"/>
    </row>
    <row r="112" spans="1:11" ht="13.2">
      <c r="C112" s="98"/>
      <c r="D112" s="98"/>
      <c r="E112" s="98"/>
      <c r="F112" s="98"/>
      <c r="G112" s="98"/>
      <c r="H112" s="98"/>
      <c r="I112" s="98"/>
      <c r="J112" s="98"/>
      <c r="K112" s="98"/>
    </row>
    <row r="113" spans="1:11" ht="13.2">
      <c r="C113" s="98"/>
      <c r="D113" s="98"/>
      <c r="E113" s="98"/>
      <c r="F113" s="98"/>
      <c r="G113" s="98"/>
      <c r="H113" s="98"/>
      <c r="I113" s="98"/>
      <c r="J113" s="98"/>
      <c r="K113" s="98"/>
    </row>
    <row r="114" spans="1:11" ht="13.2">
      <c r="C114" s="98"/>
      <c r="D114" s="98"/>
      <c r="E114" s="98"/>
      <c r="F114" s="98"/>
      <c r="G114" s="98"/>
      <c r="H114" s="98"/>
      <c r="I114" s="98"/>
      <c r="J114" s="98"/>
      <c r="K114" s="98"/>
    </row>
    <row r="115" spans="1:11" ht="13.2">
      <c r="C115" s="98"/>
      <c r="D115" s="98"/>
      <c r="E115" s="98"/>
      <c r="F115" s="98"/>
      <c r="G115" s="98"/>
      <c r="H115" s="98"/>
      <c r="I115" s="98"/>
      <c r="J115" s="98"/>
      <c r="K115" s="98"/>
    </row>
    <row r="116" spans="1:11" ht="33" customHeight="1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</row>
    <row r="117" spans="1:11" ht="39" customHeight="1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</row>
    <row r="118" spans="1:11" ht="33.75" customHeight="1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</row>
    <row r="119" spans="1:11" ht="190.5" customHeight="1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</row>
    <row r="120" spans="1:11" ht="190.5" customHeight="1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</row>
    <row r="121" spans="1:11" ht="190.5" customHeight="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</row>
    <row r="122" spans="1:11" ht="190.5" customHeight="1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</row>
    <row r="123" spans="1:11" ht="190.5" customHeight="1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</row>
    <row r="124" spans="1:11" ht="190.5" customHeight="1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</row>
    <row r="125" spans="1:11" ht="190.5" customHeight="1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</row>
    <row r="126" spans="1:11" ht="13.2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</row>
    <row r="127" spans="1:11" ht="13.2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</row>
    <row r="128" spans="1:11" ht="13.2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</row>
    <row r="129" spans="1:11" ht="13.2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</row>
    <row r="130" spans="1:11" ht="13.2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</row>
    <row r="131" spans="1:11" ht="13.2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</row>
    <row r="132" spans="1:11" ht="13.2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</row>
    <row r="133" spans="1:11" ht="13.2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</row>
    <row r="134" spans="1:11" ht="13.2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</row>
    <row r="135" spans="1:11" ht="13.2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</row>
    <row r="136" spans="1:11" ht="13.2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</row>
    <row r="137" spans="1:11" ht="13.2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</row>
    <row r="138" spans="1:11" ht="13.2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</row>
    <row r="139" spans="1:11" ht="13.2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spans="1:11" ht="13.2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</row>
    <row r="141" spans="1:11" ht="13.2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</row>
    <row r="142" spans="1:11" ht="13.2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</row>
    <row r="143" spans="1:11" ht="13.2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</row>
    <row r="144" spans="1:11" ht="13.2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</row>
    <row r="145" spans="1:11" ht="13.2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</row>
    <row r="146" spans="1:11" ht="13.2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spans="1:11" ht="13.2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</row>
    <row r="148" spans="1:11" ht="13.2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</row>
    <row r="149" spans="1:11" ht="13.2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</row>
    <row r="150" spans="1:11" ht="13.2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</row>
    <row r="151" spans="1:11" ht="13.2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</row>
    <row r="152" spans="1:11" ht="13.2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</row>
    <row r="153" spans="1:11" ht="13.2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</row>
    <row r="154" spans="1:11" ht="13.2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</row>
    <row r="155" spans="1:11" ht="13.2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</row>
    <row r="156" spans="1:11" ht="13.2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</row>
    <row r="157" spans="1:11" ht="13.2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</row>
    <row r="158" spans="1:11" ht="13.2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</row>
    <row r="159" spans="1:11" ht="13.2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</row>
    <row r="160" spans="1:11" ht="13.2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</row>
    <row r="161" spans="1:11" ht="13.2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</row>
    <row r="162" spans="1:11" ht="13.2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</row>
    <row r="163" spans="1:11" ht="13.2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</row>
    <row r="164" spans="1:11" ht="13.2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</row>
    <row r="165" spans="1:11" ht="13.2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</row>
    <row r="166" spans="1:11" ht="13.2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</row>
    <row r="167" spans="1:11" ht="13.2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</row>
    <row r="168" spans="1:11" ht="13.2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</row>
    <row r="169" spans="1:11" ht="13.2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</row>
    <row r="170" spans="1:11" ht="13.2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</row>
    <row r="171" spans="1:11" ht="13.2">
      <c r="C171" s="98"/>
      <c r="D171" s="98"/>
      <c r="E171" s="98"/>
      <c r="F171" s="98"/>
      <c r="G171" s="98"/>
      <c r="H171" s="98"/>
      <c r="I171" s="98"/>
      <c r="J171" s="98"/>
      <c r="K171" s="98"/>
    </row>
    <row r="172" spans="1:11" ht="13.2">
      <c r="C172" s="98"/>
      <c r="D172" s="98"/>
      <c r="E172" s="98"/>
      <c r="F172" s="98"/>
      <c r="G172" s="98"/>
      <c r="H172" s="98"/>
      <c r="I172" s="98"/>
      <c r="J172" s="98"/>
      <c r="K172" s="98"/>
    </row>
    <row r="173" spans="1:11" ht="13.2">
      <c r="C173" s="98"/>
      <c r="D173" s="98"/>
      <c r="E173" s="98"/>
      <c r="F173" s="98"/>
      <c r="G173" s="98"/>
      <c r="H173" s="98"/>
      <c r="I173" s="98"/>
      <c r="J173" s="98"/>
      <c r="K173" s="98"/>
    </row>
    <row r="174" spans="1:11" ht="13.2">
      <c r="C174" s="98"/>
      <c r="D174" s="98"/>
      <c r="E174" s="98"/>
      <c r="F174" s="98"/>
      <c r="G174" s="98"/>
      <c r="H174" s="98"/>
      <c r="I174" s="98"/>
      <c r="J174" s="98"/>
      <c r="K174" s="98"/>
    </row>
    <row r="175" spans="1:11" ht="13.2">
      <c r="C175" s="98"/>
      <c r="D175" s="98"/>
      <c r="E175" s="98"/>
      <c r="F175" s="98"/>
      <c r="G175" s="98"/>
      <c r="H175" s="98"/>
      <c r="I175" s="98"/>
      <c r="J175" s="98"/>
      <c r="K175" s="98"/>
    </row>
    <row r="176" spans="1:11" ht="13.2">
      <c r="C176" s="98"/>
      <c r="D176" s="98"/>
      <c r="E176" s="98"/>
      <c r="F176" s="98"/>
      <c r="G176" s="98"/>
      <c r="H176" s="98"/>
      <c r="I176" s="98"/>
      <c r="J176" s="98"/>
      <c r="K176" s="98"/>
    </row>
    <row r="177" spans="3:11" ht="13.2">
      <c r="C177" s="98"/>
      <c r="D177" s="98"/>
      <c r="E177" s="98"/>
      <c r="F177" s="98"/>
      <c r="G177" s="98"/>
      <c r="H177" s="98"/>
      <c r="I177" s="98"/>
      <c r="J177" s="98"/>
      <c r="K177" s="98"/>
    </row>
    <row r="178" spans="3:11" ht="13.2">
      <c r="C178" s="98"/>
      <c r="D178" s="98"/>
      <c r="E178" s="98"/>
      <c r="F178" s="98"/>
      <c r="G178" s="98"/>
      <c r="H178" s="98"/>
      <c r="I178" s="98"/>
      <c r="J178" s="98"/>
      <c r="K178" s="98"/>
    </row>
    <row r="179" spans="3:11" ht="13.2">
      <c r="C179" s="98"/>
      <c r="D179" s="98"/>
      <c r="E179" s="98"/>
      <c r="F179" s="98"/>
      <c r="G179" s="98"/>
      <c r="H179" s="98"/>
      <c r="I179" s="98"/>
      <c r="J179" s="98"/>
      <c r="K179" s="98"/>
    </row>
    <row r="180" spans="3:11" ht="13.2">
      <c r="C180" s="98"/>
      <c r="D180" s="98"/>
      <c r="E180" s="98"/>
      <c r="F180" s="98"/>
      <c r="G180" s="98"/>
      <c r="H180" s="98"/>
      <c r="I180" s="98"/>
      <c r="J180" s="98"/>
      <c r="K180" s="98"/>
    </row>
    <row r="181" spans="3:11" ht="13.2">
      <c r="C181" s="98"/>
      <c r="D181" s="98"/>
      <c r="E181" s="98"/>
      <c r="F181" s="98"/>
      <c r="G181" s="98"/>
      <c r="H181" s="98"/>
      <c r="I181" s="98"/>
      <c r="J181" s="98"/>
      <c r="K181" s="98"/>
    </row>
    <row r="182" spans="3:11" ht="13.2">
      <c r="C182" s="98"/>
      <c r="D182" s="98"/>
      <c r="E182" s="98"/>
      <c r="F182" s="98"/>
      <c r="G182" s="98"/>
      <c r="H182" s="98"/>
      <c r="I182" s="98"/>
      <c r="J182" s="98"/>
      <c r="K182" s="98"/>
    </row>
    <row r="183" spans="3:11" ht="13.2">
      <c r="C183" s="98"/>
      <c r="D183" s="98"/>
      <c r="E183" s="98"/>
      <c r="F183" s="98"/>
      <c r="G183" s="98"/>
      <c r="H183" s="98"/>
      <c r="I183" s="98"/>
      <c r="J183" s="98"/>
      <c r="K183" s="98"/>
    </row>
    <row r="184" spans="3:11" ht="13.2">
      <c r="C184" s="98"/>
      <c r="D184" s="98"/>
      <c r="E184" s="98"/>
      <c r="F184" s="98"/>
      <c r="G184" s="98"/>
      <c r="H184" s="98"/>
      <c r="I184" s="98"/>
      <c r="J184" s="98"/>
      <c r="K184" s="98"/>
    </row>
    <row r="185" spans="3:11" ht="13.2">
      <c r="C185" s="98"/>
      <c r="D185" s="98"/>
      <c r="E185" s="98"/>
      <c r="F185" s="98"/>
      <c r="G185" s="98"/>
      <c r="H185" s="98"/>
      <c r="I185" s="98"/>
      <c r="J185" s="98"/>
      <c r="K185" s="98"/>
    </row>
    <row r="186" spans="3:11" ht="13.2">
      <c r="C186" s="98"/>
      <c r="D186" s="98"/>
      <c r="E186" s="98"/>
      <c r="F186" s="98"/>
      <c r="G186" s="98"/>
      <c r="H186" s="98"/>
      <c r="I186" s="98"/>
      <c r="J186" s="98"/>
      <c r="K186" s="98"/>
    </row>
    <row r="187" spans="3:11" ht="13.2">
      <c r="C187" s="98"/>
      <c r="D187" s="98"/>
      <c r="E187" s="98"/>
      <c r="F187" s="98"/>
      <c r="G187" s="98"/>
      <c r="H187" s="98"/>
      <c r="I187" s="98"/>
      <c r="J187" s="98"/>
      <c r="K187" s="98"/>
    </row>
    <row r="188" spans="3:11" ht="13.2">
      <c r="C188" s="98"/>
      <c r="D188" s="98"/>
      <c r="E188" s="98"/>
      <c r="F188" s="98"/>
      <c r="G188" s="98"/>
      <c r="H188" s="98"/>
      <c r="I188" s="98"/>
      <c r="J188" s="98"/>
      <c r="K188" s="98"/>
    </row>
    <row r="189" spans="3:11" ht="13.2">
      <c r="C189" s="98"/>
      <c r="D189" s="98"/>
      <c r="E189" s="98"/>
      <c r="F189" s="98"/>
      <c r="G189" s="98"/>
      <c r="H189" s="98"/>
      <c r="I189" s="98"/>
      <c r="J189" s="98"/>
      <c r="K189" s="98"/>
    </row>
    <row r="190" spans="3:11" ht="13.2">
      <c r="C190" s="98"/>
      <c r="D190" s="98"/>
      <c r="E190" s="98"/>
      <c r="F190" s="98"/>
      <c r="G190" s="98"/>
      <c r="H190" s="98"/>
      <c r="I190" s="98"/>
      <c r="J190" s="98"/>
      <c r="K190" s="98"/>
    </row>
    <row r="191" spans="3:11" ht="13.2">
      <c r="C191" s="98"/>
      <c r="D191" s="98"/>
      <c r="E191" s="98"/>
      <c r="F191" s="98"/>
      <c r="G191" s="98"/>
      <c r="H191" s="98"/>
      <c r="I191" s="98"/>
      <c r="J191" s="98"/>
      <c r="K191" s="98"/>
    </row>
    <row r="192" spans="3:11" ht="13.2">
      <c r="C192" s="98"/>
      <c r="D192" s="98"/>
      <c r="E192" s="98"/>
      <c r="F192" s="98"/>
      <c r="G192" s="98"/>
      <c r="H192" s="98"/>
      <c r="I192" s="98"/>
      <c r="J192" s="98"/>
      <c r="K192" s="98"/>
    </row>
    <row r="193" spans="3:11" ht="13.2">
      <c r="C193" s="98"/>
      <c r="D193" s="98"/>
      <c r="E193" s="98"/>
      <c r="F193" s="98"/>
      <c r="G193" s="98"/>
      <c r="H193" s="98"/>
      <c r="I193" s="98"/>
      <c r="J193" s="98"/>
      <c r="K193" s="98"/>
    </row>
    <row r="194" spans="3:11" ht="13.2">
      <c r="C194" s="98"/>
      <c r="D194" s="98"/>
      <c r="E194" s="98"/>
      <c r="F194" s="98"/>
      <c r="G194" s="98"/>
      <c r="H194" s="98"/>
      <c r="I194" s="98"/>
      <c r="J194" s="98"/>
      <c r="K194" s="98"/>
    </row>
    <row r="195" spans="3:11" ht="13.2">
      <c r="C195" s="98"/>
      <c r="D195" s="98"/>
      <c r="E195" s="98"/>
      <c r="F195" s="98"/>
      <c r="G195" s="98"/>
      <c r="H195" s="98"/>
      <c r="I195" s="98"/>
      <c r="J195" s="98"/>
      <c r="K195" s="98"/>
    </row>
    <row r="196" spans="3:11" ht="13.2">
      <c r="C196" s="98"/>
      <c r="D196" s="98"/>
      <c r="E196" s="98"/>
      <c r="F196" s="98"/>
      <c r="G196" s="98"/>
      <c r="H196" s="98"/>
      <c r="I196" s="98"/>
      <c r="J196" s="98"/>
      <c r="K196" s="98"/>
    </row>
    <row r="197" spans="3:11" ht="13.2">
      <c r="C197" s="98"/>
      <c r="D197" s="98"/>
      <c r="E197" s="98"/>
      <c r="F197" s="98"/>
      <c r="G197" s="98"/>
      <c r="H197" s="98"/>
      <c r="I197" s="98"/>
      <c r="J197" s="98"/>
      <c r="K197" s="98"/>
    </row>
    <row r="198" spans="3:11" ht="13.2">
      <c r="C198" s="98"/>
      <c r="D198" s="98"/>
      <c r="E198" s="98"/>
      <c r="F198" s="98"/>
      <c r="G198" s="98"/>
      <c r="H198" s="98"/>
      <c r="I198" s="98"/>
      <c r="J198" s="98"/>
      <c r="K198" s="98"/>
    </row>
    <row r="199" spans="3:11" ht="13.2">
      <c r="C199" s="98"/>
      <c r="D199" s="98"/>
      <c r="E199" s="98"/>
      <c r="F199" s="98"/>
      <c r="G199" s="98"/>
      <c r="H199" s="98"/>
      <c r="I199" s="98"/>
      <c r="J199" s="98"/>
      <c r="K199" s="98"/>
    </row>
    <row r="200" spans="3:11" ht="13.2">
      <c r="C200" s="98"/>
      <c r="D200" s="98"/>
      <c r="E200" s="98"/>
      <c r="F200" s="98"/>
      <c r="G200" s="98"/>
      <c r="H200" s="98"/>
      <c r="I200" s="98"/>
      <c r="J200" s="98"/>
      <c r="K200" s="98"/>
    </row>
    <row r="201" spans="3:11" ht="13.2">
      <c r="C201" s="98"/>
      <c r="D201" s="98"/>
      <c r="E201" s="98"/>
      <c r="F201" s="98"/>
      <c r="G201" s="98"/>
      <c r="H201" s="98"/>
      <c r="I201" s="98"/>
      <c r="J201" s="98"/>
      <c r="K201" s="98"/>
    </row>
    <row r="202" spans="3:11" ht="13.2">
      <c r="C202" s="98"/>
      <c r="D202" s="98"/>
      <c r="E202" s="98"/>
      <c r="F202" s="98"/>
      <c r="G202" s="98"/>
      <c r="H202" s="98"/>
      <c r="I202" s="98"/>
      <c r="J202" s="98"/>
      <c r="K202" s="98"/>
    </row>
    <row r="203" spans="3:11" ht="13.2">
      <c r="C203" s="98"/>
      <c r="D203" s="98"/>
      <c r="E203" s="98"/>
      <c r="F203" s="98"/>
      <c r="G203" s="98"/>
      <c r="H203" s="98"/>
      <c r="I203" s="98"/>
      <c r="J203" s="98"/>
      <c r="K203" s="98"/>
    </row>
    <row r="204" spans="3:11" ht="13.2">
      <c r="C204" s="98"/>
      <c r="D204" s="98"/>
      <c r="E204" s="98"/>
      <c r="F204" s="98"/>
      <c r="G204" s="98"/>
      <c r="H204" s="98"/>
      <c r="I204" s="98"/>
      <c r="J204" s="98"/>
      <c r="K204" s="98"/>
    </row>
    <row r="205" spans="3:11" ht="13.2">
      <c r="C205" s="98"/>
      <c r="D205" s="98"/>
      <c r="E205" s="98"/>
      <c r="F205" s="98"/>
      <c r="G205" s="98"/>
      <c r="H205" s="98"/>
      <c r="I205" s="98"/>
      <c r="J205" s="98"/>
      <c r="K205" s="98"/>
    </row>
    <row r="206" spans="3:11" ht="13.2">
      <c r="C206" s="98"/>
      <c r="D206" s="98"/>
      <c r="E206" s="98"/>
      <c r="F206" s="98"/>
      <c r="G206" s="98"/>
      <c r="H206" s="98"/>
      <c r="I206" s="98"/>
      <c r="J206" s="98"/>
      <c r="K206" s="98"/>
    </row>
    <row r="207" spans="3:11" ht="13.2">
      <c r="C207" s="98"/>
      <c r="D207" s="98"/>
      <c r="E207" s="98"/>
      <c r="F207" s="98"/>
      <c r="G207" s="98"/>
      <c r="H207" s="98"/>
      <c r="I207" s="98"/>
      <c r="J207" s="98"/>
      <c r="K207" s="98"/>
    </row>
    <row r="208" spans="3:11" ht="13.2">
      <c r="C208" s="98"/>
      <c r="D208" s="98"/>
      <c r="E208" s="98"/>
      <c r="F208" s="98"/>
      <c r="G208" s="98"/>
      <c r="H208" s="98"/>
      <c r="I208" s="98"/>
      <c r="J208" s="98"/>
      <c r="K208" s="98"/>
    </row>
    <row r="209" spans="3:11" ht="13.2">
      <c r="C209" s="98"/>
      <c r="D209" s="98"/>
      <c r="E209" s="98"/>
      <c r="F209" s="98"/>
      <c r="G209" s="98"/>
      <c r="H209" s="98"/>
      <c r="I209" s="98"/>
      <c r="J209" s="98"/>
      <c r="K209" s="98"/>
    </row>
    <row r="210" spans="3:11" ht="13.2">
      <c r="C210" s="98"/>
      <c r="D210" s="98"/>
      <c r="E210" s="98"/>
      <c r="F210" s="98"/>
      <c r="G210" s="98"/>
      <c r="H210" s="98"/>
      <c r="I210" s="98"/>
      <c r="J210" s="98"/>
      <c r="K210" s="98"/>
    </row>
    <row r="211" spans="3:11" ht="13.2">
      <c r="C211" s="98"/>
      <c r="D211" s="98"/>
      <c r="E211" s="98"/>
      <c r="F211" s="98"/>
      <c r="G211" s="98"/>
      <c r="H211" s="98"/>
      <c r="I211" s="98"/>
      <c r="J211" s="98"/>
      <c r="K211" s="98"/>
    </row>
    <row r="212" spans="3:11" ht="13.2">
      <c r="C212" s="98"/>
      <c r="D212" s="98"/>
      <c r="E212" s="98"/>
      <c r="F212" s="98"/>
      <c r="G212" s="98"/>
      <c r="H212" s="98"/>
      <c r="I212" s="98"/>
      <c r="J212" s="98"/>
      <c r="K212" s="98"/>
    </row>
    <row r="213" spans="3:11" ht="13.2">
      <c r="C213" s="98"/>
      <c r="D213" s="98"/>
      <c r="E213" s="98"/>
      <c r="F213" s="98"/>
      <c r="G213" s="98"/>
      <c r="H213" s="98"/>
      <c r="I213" s="98"/>
      <c r="J213" s="98"/>
      <c r="K213" s="98"/>
    </row>
    <row r="214" spans="3:11" ht="13.2">
      <c r="C214" s="98"/>
      <c r="D214" s="98"/>
      <c r="E214" s="98"/>
      <c r="F214" s="98"/>
      <c r="G214" s="98"/>
      <c r="H214" s="98"/>
      <c r="I214" s="98"/>
      <c r="J214" s="98"/>
      <c r="K214" s="98"/>
    </row>
    <row r="215" spans="3:11" ht="13.2">
      <c r="C215" s="98"/>
      <c r="D215" s="98"/>
      <c r="E215" s="98"/>
      <c r="F215" s="98"/>
      <c r="G215" s="98"/>
      <c r="H215" s="98"/>
      <c r="I215" s="98"/>
      <c r="J215" s="98"/>
      <c r="K215" s="98"/>
    </row>
    <row r="216" spans="3:11" ht="13.2">
      <c r="C216" s="98"/>
      <c r="D216" s="98"/>
      <c r="E216" s="98"/>
      <c r="F216" s="98"/>
      <c r="G216" s="98"/>
      <c r="H216" s="98"/>
      <c r="I216" s="98"/>
      <c r="J216" s="98"/>
      <c r="K216" s="98"/>
    </row>
    <row r="217" spans="3:11" ht="13.2">
      <c r="C217" s="98"/>
      <c r="D217" s="98"/>
      <c r="E217" s="98"/>
      <c r="F217" s="98"/>
      <c r="G217" s="98"/>
      <c r="H217" s="98"/>
      <c r="I217" s="98"/>
      <c r="J217" s="98"/>
      <c r="K217" s="98"/>
    </row>
    <row r="218" spans="3:11" ht="13.2">
      <c r="C218" s="98"/>
      <c r="D218" s="98"/>
      <c r="E218" s="98"/>
      <c r="F218" s="98"/>
      <c r="G218" s="98"/>
      <c r="H218" s="98"/>
      <c r="I218" s="98"/>
      <c r="J218" s="98"/>
      <c r="K218" s="98"/>
    </row>
    <row r="219" spans="3:11" ht="13.2">
      <c r="C219" s="98"/>
      <c r="D219" s="98"/>
      <c r="E219" s="98"/>
      <c r="F219" s="98"/>
      <c r="G219" s="98"/>
      <c r="H219" s="98"/>
      <c r="I219" s="98"/>
      <c r="J219" s="98"/>
      <c r="K219" s="98"/>
    </row>
    <row r="220" spans="3:11" ht="13.2">
      <c r="C220" s="98"/>
      <c r="D220" s="98"/>
      <c r="E220" s="98"/>
      <c r="F220" s="98"/>
      <c r="G220" s="98"/>
      <c r="H220" s="98"/>
      <c r="I220" s="98"/>
      <c r="J220" s="98"/>
      <c r="K220" s="98"/>
    </row>
    <row r="221" spans="3:11" ht="13.2">
      <c r="C221" s="98"/>
      <c r="D221" s="98"/>
      <c r="E221" s="98"/>
      <c r="F221" s="98"/>
      <c r="G221" s="98"/>
      <c r="H221" s="98"/>
      <c r="I221" s="98"/>
      <c r="J221" s="98"/>
      <c r="K221" s="98"/>
    </row>
    <row r="222" spans="3:11" ht="13.2">
      <c r="C222" s="98"/>
      <c r="D222" s="98"/>
      <c r="E222" s="98"/>
      <c r="F222" s="98"/>
      <c r="G222" s="98"/>
      <c r="H222" s="98"/>
      <c r="I222" s="98"/>
      <c r="J222" s="98"/>
      <c r="K222" s="98"/>
    </row>
    <row r="223" spans="3:11" ht="13.2">
      <c r="C223" s="98"/>
      <c r="D223" s="98"/>
      <c r="E223" s="98"/>
      <c r="F223" s="98"/>
      <c r="G223" s="98"/>
      <c r="H223" s="98"/>
      <c r="I223" s="98"/>
      <c r="J223" s="98"/>
      <c r="K223" s="98"/>
    </row>
    <row r="224" spans="3:11" ht="13.2">
      <c r="C224" s="98"/>
      <c r="D224" s="98"/>
      <c r="E224" s="98"/>
      <c r="F224" s="98"/>
      <c r="G224" s="98"/>
      <c r="H224" s="98"/>
      <c r="I224" s="98"/>
      <c r="J224" s="98"/>
      <c r="K224" s="98"/>
    </row>
    <row r="225" spans="3:11" ht="13.2">
      <c r="C225" s="98"/>
      <c r="D225" s="98"/>
      <c r="E225" s="98"/>
      <c r="F225" s="98"/>
      <c r="G225" s="98"/>
      <c r="H225" s="98"/>
      <c r="I225" s="98"/>
      <c r="J225" s="98"/>
      <c r="K225" s="98"/>
    </row>
    <row r="226" spans="3:11" ht="13.2">
      <c r="C226" s="98"/>
      <c r="D226" s="98"/>
      <c r="E226" s="98"/>
      <c r="F226" s="98"/>
      <c r="G226" s="98"/>
      <c r="H226" s="98"/>
      <c r="I226" s="98"/>
      <c r="J226" s="98"/>
      <c r="K226" s="98"/>
    </row>
    <row r="227" spans="3:11" ht="13.2">
      <c r="C227" s="98"/>
      <c r="D227" s="98"/>
      <c r="E227" s="98"/>
      <c r="F227" s="98"/>
      <c r="G227" s="98"/>
      <c r="H227" s="98"/>
      <c r="I227" s="98"/>
      <c r="J227" s="98"/>
      <c r="K227" s="98"/>
    </row>
    <row r="228" spans="3:11" ht="13.2">
      <c r="C228" s="98"/>
      <c r="D228" s="98"/>
      <c r="E228" s="98"/>
      <c r="F228" s="98"/>
      <c r="G228" s="98"/>
      <c r="H228" s="98"/>
      <c r="I228" s="98"/>
      <c r="J228" s="98"/>
      <c r="K228" s="98"/>
    </row>
    <row r="229" spans="3:11" ht="13.2">
      <c r="C229" s="98"/>
      <c r="D229" s="98"/>
      <c r="E229" s="98"/>
      <c r="F229" s="98"/>
      <c r="G229" s="98"/>
      <c r="H229" s="98"/>
      <c r="I229" s="98"/>
      <c r="J229" s="98"/>
      <c r="K229" s="98"/>
    </row>
    <row r="230" spans="3:11" ht="13.2">
      <c r="C230" s="98"/>
      <c r="D230" s="98"/>
      <c r="E230" s="98"/>
      <c r="F230" s="98"/>
      <c r="G230" s="98"/>
      <c r="H230" s="98"/>
      <c r="I230" s="98"/>
      <c r="J230" s="98"/>
      <c r="K230" s="98"/>
    </row>
    <row r="231" spans="3:11" ht="13.2">
      <c r="C231" s="98"/>
      <c r="D231" s="98"/>
      <c r="E231" s="98"/>
      <c r="F231" s="98"/>
      <c r="G231" s="98"/>
      <c r="H231" s="98"/>
      <c r="I231" s="98"/>
      <c r="J231" s="98"/>
      <c r="K231" s="98"/>
    </row>
    <row r="232" spans="3:11" ht="13.2">
      <c r="C232" s="98"/>
      <c r="D232" s="98"/>
      <c r="E232" s="98"/>
      <c r="F232" s="98"/>
      <c r="G232" s="98"/>
      <c r="H232" s="98"/>
      <c r="I232" s="98"/>
      <c r="J232" s="98"/>
      <c r="K232" s="98"/>
    </row>
    <row r="233" spans="3:11" ht="13.2">
      <c r="C233" s="98"/>
      <c r="D233" s="98"/>
      <c r="E233" s="98"/>
      <c r="F233" s="98"/>
      <c r="G233" s="98"/>
      <c r="H233" s="98"/>
      <c r="I233" s="98"/>
      <c r="J233" s="98"/>
      <c r="K233" s="98"/>
    </row>
    <row r="234" spans="3:11" ht="13.2">
      <c r="C234" s="98"/>
      <c r="D234" s="98"/>
      <c r="E234" s="98"/>
      <c r="F234" s="98"/>
      <c r="G234" s="98"/>
      <c r="H234" s="98"/>
      <c r="I234" s="98"/>
      <c r="J234" s="98"/>
      <c r="K234" s="98"/>
    </row>
    <row r="235" spans="3:11" ht="13.2">
      <c r="C235" s="98"/>
      <c r="D235" s="98"/>
      <c r="E235" s="98"/>
      <c r="F235" s="98"/>
      <c r="G235" s="98"/>
      <c r="H235" s="98"/>
      <c r="I235" s="98"/>
      <c r="J235" s="98"/>
      <c r="K235" s="98"/>
    </row>
    <row r="236" spans="3:11" ht="13.2">
      <c r="C236" s="98"/>
      <c r="D236" s="98"/>
      <c r="E236" s="98"/>
      <c r="F236" s="98"/>
      <c r="G236" s="98"/>
      <c r="H236" s="98"/>
      <c r="I236" s="98"/>
      <c r="J236" s="98"/>
      <c r="K236" s="98"/>
    </row>
    <row r="237" spans="3:11" ht="13.2">
      <c r="C237" s="98"/>
      <c r="D237" s="98"/>
      <c r="E237" s="98"/>
      <c r="F237" s="98"/>
      <c r="G237" s="98"/>
      <c r="H237" s="98"/>
      <c r="I237" s="98"/>
      <c r="J237" s="98"/>
      <c r="K237" s="98"/>
    </row>
    <row r="238" spans="3:11" ht="13.2">
      <c r="C238" s="98"/>
      <c r="D238" s="98"/>
      <c r="E238" s="98"/>
      <c r="F238" s="98"/>
      <c r="G238" s="98"/>
      <c r="H238" s="98"/>
      <c r="I238" s="98"/>
      <c r="J238" s="98"/>
      <c r="K238" s="98"/>
    </row>
    <row r="239" spans="3:11" ht="13.2">
      <c r="C239" s="98"/>
      <c r="D239" s="98"/>
      <c r="E239" s="98"/>
      <c r="F239" s="98"/>
      <c r="G239" s="98"/>
      <c r="H239" s="98"/>
      <c r="I239" s="98"/>
      <c r="J239" s="98"/>
      <c r="K239" s="98"/>
    </row>
    <row r="240" spans="3:11" ht="13.2">
      <c r="C240" s="98"/>
      <c r="D240" s="98"/>
      <c r="E240" s="98"/>
      <c r="F240" s="98"/>
      <c r="G240" s="98"/>
      <c r="H240" s="98"/>
      <c r="I240" s="98"/>
      <c r="J240" s="98"/>
      <c r="K240" s="98"/>
    </row>
    <row r="241" spans="3:11" ht="13.2">
      <c r="C241" s="98"/>
      <c r="D241" s="98"/>
      <c r="E241" s="98"/>
      <c r="F241" s="98"/>
      <c r="G241" s="98"/>
      <c r="H241" s="98"/>
      <c r="I241" s="98"/>
      <c r="J241" s="98"/>
      <c r="K241" s="98"/>
    </row>
    <row r="242" spans="3:11" ht="13.2">
      <c r="C242" s="98"/>
      <c r="D242" s="98"/>
      <c r="E242" s="98"/>
      <c r="F242" s="98"/>
      <c r="G242" s="98"/>
      <c r="H242" s="98"/>
      <c r="I242" s="98"/>
      <c r="J242" s="98"/>
      <c r="K242" s="98"/>
    </row>
    <row r="243" spans="3:11" ht="13.2">
      <c r="C243" s="98"/>
      <c r="D243" s="98"/>
      <c r="E243" s="98"/>
      <c r="F243" s="98"/>
      <c r="G243" s="98"/>
      <c r="H243" s="98"/>
      <c r="I243" s="98"/>
      <c r="J243" s="98"/>
      <c r="K243" s="98"/>
    </row>
    <row r="244" spans="3:11" ht="13.2">
      <c r="C244" s="98"/>
      <c r="D244" s="98"/>
      <c r="E244" s="98"/>
      <c r="F244" s="98"/>
      <c r="G244" s="98"/>
      <c r="H244" s="98"/>
      <c r="I244" s="98"/>
      <c r="J244" s="98"/>
      <c r="K244" s="98"/>
    </row>
    <row r="245" spans="3:11" ht="13.2">
      <c r="C245" s="98"/>
      <c r="D245" s="98"/>
      <c r="E245" s="98"/>
      <c r="F245" s="98"/>
      <c r="G245" s="98"/>
      <c r="H245" s="98"/>
      <c r="I245" s="98"/>
      <c r="J245" s="98"/>
      <c r="K245" s="98"/>
    </row>
    <row r="246" spans="3:11" ht="13.2">
      <c r="C246" s="98"/>
      <c r="D246" s="98"/>
      <c r="E246" s="98"/>
      <c r="F246" s="98"/>
      <c r="G246" s="98"/>
      <c r="H246" s="98"/>
      <c r="I246" s="98"/>
      <c r="J246" s="98"/>
      <c r="K246" s="98"/>
    </row>
    <row r="247" spans="3:11" ht="13.2">
      <c r="C247" s="98"/>
      <c r="D247" s="98"/>
      <c r="E247" s="98"/>
      <c r="F247" s="98"/>
      <c r="G247" s="98"/>
      <c r="H247" s="98"/>
      <c r="I247" s="98"/>
      <c r="J247" s="98"/>
      <c r="K247" s="98"/>
    </row>
    <row r="248" spans="3:11" ht="13.2">
      <c r="C248" s="98"/>
      <c r="D248" s="98"/>
      <c r="E248" s="98"/>
      <c r="F248" s="98"/>
      <c r="G248" s="98"/>
      <c r="H248" s="98"/>
      <c r="I248" s="98"/>
      <c r="J248" s="98"/>
      <c r="K248" s="98"/>
    </row>
    <row r="249" spans="3:11" ht="13.2">
      <c r="C249" s="98"/>
      <c r="D249" s="98"/>
      <c r="E249" s="98"/>
      <c r="F249" s="98"/>
      <c r="G249" s="98"/>
      <c r="H249" s="98"/>
      <c r="I249" s="98"/>
      <c r="J249" s="98"/>
      <c r="K249" s="98"/>
    </row>
    <row r="250" spans="3:11" ht="13.2">
      <c r="C250" s="98"/>
      <c r="D250" s="98"/>
      <c r="E250" s="98"/>
      <c r="F250" s="98"/>
      <c r="G250" s="98"/>
      <c r="H250" s="98"/>
      <c r="I250" s="98"/>
      <c r="J250" s="98"/>
      <c r="K250" s="98"/>
    </row>
    <row r="251" spans="3:11" ht="13.2">
      <c r="C251" s="98"/>
      <c r="D251" s="98"/>
      <c r="E251" s="98"/>
      <c r="F251" s="98"/>
      <c r="G251" s="98"/>
      <c r="H251" s="98"/>
      <c r="I251" s="98"/>
      <c r="J251" s="98"/>
      <c r="K251" s="98"/>
    </row>
    <row r="252" spans="3:11" ht="13.2">
      <c r="C252" s="98"/>
      <c r="D252" s="98"/>
      <c r="E252" s="98"/>
      <c r="F252" s="98"/>
      <c r="G252" s="98"/>
      <c r="H252" s="98"/>
      <c r="I252" s="98"/>
      <c r="J252" s="98"/>
      <c r="K252" s="98"/>
    </row>
    <row r="253" spans="3:11" ht="13.2">
      <c r="C253" s="98"/>
      <c r="D253" s="98"/>
      <c r="E253" s="98"/>
      <c r="F253" s="98"/>
      <c r="G253" s="98"/>
      <c r="H253" s="98"/>
      <c r="I253" s="98"/>
      <c r="J253" s="98"/>
      <c r="K253" s="98"/>
    </row>
    <row r="254" spans="3:11" ht="13.2">
      <c r="C254" s="98"/>
      <c r="D254" s="98"/>
      <c r="E254" s="98"/>
      <c r="F254" s="98"/>
      <c r="G254" s="98"/>
      <c r="H254" s="98"/>
      <c r="I254" s="98"/>
      <c r="J254" s="98"/>
      <c r="K254" s="98"/>
    </row>
    <row r="255" spans="3:11" ht="13.2">
      <c r="C255" s="98"/>
      <c r="D255" s="98"/>
      <c r="E255" s="98"/>
      <c r="F255" s="98"/>
      <c r="G255" s="98"/>
      <c r="H255" s="98"/>
      <c r="I255" s="98"/>
      <c r="J255" s="98"/>
      <c r="K255" s="98"/>
    </row>
    <row r="256" spans="3:11" ht="13.2">
      <c r="C256" s="98"/>
      <c r="D256" s="98"/>
      <c r="E256" s="98"/>
      <c r="F256" s="98"/>
      <c r="G256" s="98"/>
      <c r="H256" s="98"/>
      <c r="I256" s="98"/>
      <c r="J256" s="98"/>
      <c r="K256" s="98"/>
    </row>
    <row r="257" spans="3:11" ht="13.2">
      <c r="C257" s="98"/>
      <c r="D257" s="98"/>
      <c r="E257" s="98"/>
      <c r="F257" s="98"/>
      <c r="G257" s="98"/>
      <c r="H257" s="98"/>
      <c r="I257" s="98"/>
      <c r="J257" s="98"/>
      <c r="K257" s="98"/>
    </row>
    <row r="258" spans="3:11" ht="13.2">
      <c r="C258" s="98"/>
      <c r="D258" s="98"/>
      <c r="E258" s="98"/>
      <c r="F258" s="98"/>
      <c r="G258" s="98"/>
      <c r="H258" s="98"/>
      <c r="I258" s="98"/>
      <c r="J258" s="98"/>
      <c r="K258" s="98"/>
    </row>
    <row r="259" spans="3:11" ht="13.2">
      <c r="C259" s="98"/>
      <c r="D259" s="98"/>
      <c r="E259" s="98"/>
      <c r="F259" s="98"/>
      <c r="G259" s="98"/>
      <c r="H259" s="98"/>
      <c r="I259" s="98"/>
      <c r="J259" s="98"/>
      <c r="K259" s="98"/>
    </row>
    <row r="260" spans="3:11" ht="13.2">
      <c r="C260" s="98"/>
      <c r="D260" s="98"/>
      <c r="E260" s="98"/>
      <c r="F260" s="98"/>
      <c r="G260" s="98"/>
      <c r="H260" s="98"/>
      <c r="I260" s="98"/>
      <c r="J260" s="98"/>
      <c r="K260" s="98"/>
    </row>
    <row r="261" spans="3:11" ht="13.2">
      <c r="C261" s="98"/>
      <c r="D261" s="98"/>
      <c r="E261" s="98"/>
      <c r="F261" s="98"/>
      <c r="G261" s="98"/>
      <c r="H261" s="98"/>
      <c r="I261" s="98"/>
      <c r="J261" s="98"/>
      <c r="K261" s="98"/>
    </row>
    <row r="262" spans="3:11" ht="13.2">
      <c r="C262" s="98"/>
      <c r="D262" s="98"/>
      <c r="E262" s="98"/>
      <c r="F262" s="98"/>
      <c r="G262" s="98"/>
      <c r="H262" s="98"/>
      <c r="I262" s="98"/>
      <c r="J262" s="98"/>
      <c r="K262" s="98"/>
    </row>
    <row r="263" spans="3:11" ht="13.2">
      <c r="C263" s="98"/>
      <c r="D263" s="98"/>
      <c r="E263" s="98"/>
      <c r="F263" s="98"/>
      <c r="G263" s="98"/>
      <c r="H263" s="98"/>
      <c r="I263" s="98"/>
      <c r="J263" s="98"/>
      <c r="K263" s="98"/>
    </row>
    <row r="264" spans="3:11" ht="13.2">
      <c r="C264" s="98"/>
      <c r="D264" s="98"/>
      <c r="E264" s="98"/>
      <c r="F264" s="98"/>
      <c r="G264" s="98"/>
      <c r="H264" s="98"/>
      <c r="I264" s="98"/>
      <c r="J264" s="98"/>
      <c r="K264" s="98"/>
    </row>
    <row r="265" spans="3:11" ht="13.2">
      <c r="C265" s="98"/>
      <c r="D265" s="98"/>
      <c r="E265" s="98"/>
      <c r="F265" s="98"/>
      <c r="G265" s="98"/>
      <c r="H265" s="98"/>
      <c r="I265" s="98"/>
      <c r="J265" s="98"/>
      <c r="K265" s="98"/>
    </row>
    <row r="266" spans="3:11" ht="13.2">
      <c r="C266" s="98"/>
      <c r="D266" s="98"/>
      <c r="E266" s="98"/>
      <c r="F266" s="98"/>
      <c r="G266" s="98"/>
      <c r="H266" s="98"/>
      <c r="I266" s="98"/>
      <c r="J266" s="98"/>
      <c r="K266" s="98"/>
    </row>
    <row r="267" spans="3:11" ht="13.2">
      <c r="C267" s="98"/>
      <c r="D267" s="98"/>
      <c r="E267" s="98"/>
      <c r="F267" s="98"/>
      <c r="G267" s="98"/>
      <c r="H267" s="98"/>
      <c r="I267" s="98"/>
      <c r="J267" s="98"/>
      <c r="K267" s="98"/>
    </row>
    <row r="268" spans="3:11" ht="13.2">
      <c r="C268" s="98"/>
      <c r="D268" s="98"/>
      <c r="E268" s="98"/>
      <c r="F268" s="98"/>
      <c r="G268" s="98"/>
      <c r="H268" s="98"/>
      <c r="I268" s="98"/>
      <c r="J268" s="98"/>
      <c r="K268" s="98"/>
    </row>
    <row r="269" spans="3:11" ht="13.2">
      <c r="C269" s="98"/>
      <c r="D269" s="98"/>
      <c r="E269" s="98"/>
      <c r="F269" s="98"/>
      <c r="G269" s="98"/>
      <c r="H269" s="98"/>
      <c r="I269" s="98"/>
      <c r="J269" s="98"/>
      <c r="K269" s="98"/>
    </row>
    <row r="270" spans="3:11" ht="13.2">
      <c r="C270" s="98"/>
      <c r="D270" s="98"/>
      <c r="E270" s="98"/>
      <c r="F270" s="98"/>
      <c r="G270" s="98"/>
      <c r="H270" s="98"/>
      <c r="I270" s="98"/>
      <c r="J270" s="98"/>
      <c r="K270" s="98"/>
    </row>
    <row r="271" spans="3:11" ht="13.2">
      <c r="C271" s="98"/>
      <c r="D271" s="98"/>
      <c r="E271" s="98"/>
      <c r="F271" s="98"/>
      <c r="G271" s="98"/>
      <c r="H271" s="98"/>
      <c r="I271" s="98"/>
      <c r="J271" s="98"/>
      <c r="K271" s="98"/>
    </row>
    <row r="272" spans="3:11" ht="13.2">
      <c r="C272" s="98"/>
      <c r="D272" s="98"/>
      <c r="E272" s="98"/>
      <c r="F272" s="98"/>
      <c r="G272" s="98"/>
      <c r="H272" s="98"/>
      <c r="I272" s="98"/>
      <c r="J272" s="98"/>
      <c r="K272" s="98"/>
    </row>
    <row r="273" spans="3:11" ht="13.2">
      <c r="C273" s="98"/>
      <c r="D273" s="98"/>
      <c r="E273" s="98"/>
      <c r="F273" s="98"/>
      <c r="G273" s="98"/>
      <c r="H273" s="98"/>
      <c r="I273" s="98"/>
      <c r="J273" s="98"/>
      <c r="K273" s="98"/>
    </row>
    <row r="274" spans="3:11" ht="13.2">
      <c r="C274" s="98"/>
      <c r="D274" s="98"/>
      <c r="E274" s="98"/>
      <c r="F274" s="98"/>
      <c r="G274" s="98"/>
      <c r="H274" s="98"/>
      <c r="I274" s="98"/>
      <c r="J274" s="98"/>
      <c r="K274" s="98"/>
    </row>
    <row r="275" spans="3:11" ht="13.2">
      <c r="C275" s="98"/>
      <c r="D275" s="98"/>
      <c r="E275" s="98"/>
      <c r="F275" s="98"/>
      <c r="G275" s="98"/>
      <c r="H275" s="98"/>
      <c r="I275" s="98"/>
      <c r="J275" s="98"/>
      <c r="K275" s="98"/>
    </row>
    <row r="276" spans="3:11" ht="13.2">
      <c r="C276" s="98"/>
      <c r="D276" s="98"/>
      <c r="E276" s="98"/>
      <c r="F276" s="98"/>
      <c r="G276" s="98"/>
      <c r="H276" s="98"/>
      <c r="I276" s="98"/>
      <c r="J276" s="98"/>
      <c r="K276" s="98"/>
    </row>
    <row r="277" spans="3:11" ht="13.2">
      <c r="C277" s="98"/>
      <c r="D277" s="98"/>
      <c r="E277" s="98"/>
      <c r="F277" s="98"/>
      <c r="G277" s="98"/>
      <c r="H277" s="98"/>
      <c r="I277" s="98"/>
      <c r="J277" s="98"/>
      <c r="K277" s="98"/>
    </row>
    <row r="278" spans="3:11" ht="13.2">
      <c r="C278" s="98"/>
      <c r="D278" s="98"/>
      <c r="E278" s="98"/>
      <c r="F278" s="98"/>
      <c r="G278" s="98"/>
      <c r="H278" s="98"/>
      <c r="I278" s="98"/>
      <c r="J278" s="98"/>
      <c r="K278" s="98"/>
    </row>
    <row r="279" spans="3:11" ht="13.2">
      <c r="C279" s="98"/>
      <c r="D279" s="98"/>
      <c r="E279" s="98"/>
      <c r="F279" s="98"/>
      <c r="G279" s="98"/>
      <c r="H279" s="98"/>
      <c r="I279" s="98"/>
      <c r="J279" s="98"/>
      <c r="K279" s="98"/>
    </row>
    <row r="280" spans="3:11" ht="13.2">
      <c r="C280" s="98"/>
      <c r="D280" s="98"/>
      <c r="E280" s="98"/>
      <c r="F280" s="98"/>
      <c r="G280" s="98"/>
      <c r="H280" s="98"/>
      <c r="I280" s="98"/>
      <c r="J280" s="98"/>
      <c r="K280" s="98"/>
    </row>
    <row r="281" spans="3:11" ht="13.2">
      <c r="C281" s="98"/>
      <c r="D281" s="98"/>
      <c r="E281" s="98"/>
      <c r="F281" s="98"/>
      <c r="G281" s="98"/>
      <c r="H281" s="98"/>
      <c r="I281" s="98"/>
      <c r="J281" s="98"/>
      <c r="K281" s="98"/>
    </row>
    <row r="282" spans="3:11" ht="13.2">
      <c r="C282" s="98"/>
      <c r="D282" s="98"/>
      <c r="E282" s="98"/>
      <c r="F282" s="98"/>
      <c r="G282" s="98"/>
      <c r="H282" s="98"/>
      <c r="I282" s="98"/>
      <c r="J282" s="98"/>
      <c r="K282" s="98"/>
    </row>
    <row r="283" spans="3:11" ht="13.2">
      <c r="C283" s="98"/>
      <c r="D283" s="98"/>
      <c r="E283" s="98"/>
      <c r="F283" s="98"/>
      <c r="G283" s="98"/>
      <c r="H283" s="98"/>
      <c r="I283" s="98"/>
      <c r="J283" s="98"/>
      <c r="K283" s="98"/>
    </row>
    <row r="284" spans="3:11" ht="13.2">
      <c r="C284" s="98"/>
      <c r="D284" s="98"/>
      <c r="E284" s="98"/>
      <c r="F284" s="98"/>
      <c r="G284" s="98"/>
      <c r="H284" s="98"/>
      <c r="I284" s="98"/>
      <c r="J284" s="98"/>
      <c r="K284" s="98"/>
    </row>
    <row r="285" spans="3:11" ht="13.2">
      <c r="C285" s="98"/>
      <c r="D285" s="98"/>
      <c r="E285" s="98"/>
      <c r="F285" s="98"/>
      <c r="G285" s="98"/>
      <c r="H285" s="98"/>
      <c r="I285" s="98"/>
      <c r="J285" s="98"/>
      <c r="K285" s="98"/>
    </row>
    <row r="286" spans="3:11" ht="13.2">
      <c r="C286" s="98"/>
      <c r="D286" s="98"/>
      <c r="E286" s="98"/>
      <c r="F286" s="98"/>
      <c r="G286" s="98"/>
      <c r="H286" s="98"/>
      <c r="I286" s="98"/>
      <c r="J286" s="98"/>
      <c r="K286" s="98"/>
    </row>
    <row r="287" spans="3:11" ht="13.2">
      <c r="C287" s="98"/>
      <c r="D287" s="98"/>
      <c r="E287" s="98"/>
      <c r="F287" s="98"/>
      <c r="G287" s="98"/>
      <c r="H287" s="98"/>
      <c r="I287" s="98"/>
      <c r="J287" s="98"/>
      <c r="K287" s="98"/>
    </row>
    <row r="288" spans="3:11" ht="13.2">
      <c r="C288" s="98"/>
      <c r="D288" s="98"/>
      <c r="E288" s="98"/>
      <c r="F288" s="98"/>
      <c r="G288" s="98"/>
      <c r="H288" s="98"/>
      <c r="I288" s="98"/>
      <c r="J288" s="98"/>
      <c r="K288" s="98"/>
    </row>
    <row r="289" spans="3:11" ht="13.2">
      <c r="C289" s="98"/>
      <c r="D289" s="98"/>
      <c r="E289" s="98"/>
      <c r="F289" s="98"/>
      <c r="G289" s="98"/>
      <c r="H289" s="98"/>
      <c r="I289" s="98"/>
      <c r="J289" s="98"/>
      <c r="K289" s="98"/>
    </row>
    <row r="290" spans="3:11" ht="13.2">
      <c r="C290" s="98"/>
      <c r="D290" s="98"/>
      <c r="E290" s="98"/>
      <c r="F290" s="98"/>
      <c r="G290" s="98"/>
      <c r="H290" s="98"/>
      <c r="I290" s="98"/>
      <c r="J290" s="98"/>
      <c r="K290" s="98"/>
    </row>
    <row r="291" spans="3:11" ht="13.2">
      <c r="C291" s="98"/>
      <c r="D291" s="98"/>
      <c r="E291" s="98"/>
      <c r="F291" s="98"/>
      <c r="G291" s="98"/>
      <c r="H291" s="98"/>
      <c r="I291" s="98"/>
      <c r="J291" s="98"/>
      <c r="K291" s="98"/>
    </row>
    <row r="292" spans="3:11" ht="13.2">
      <c r="C292" s="98"/>
      <c r="D292" s="98"/>
      <c r="E292" s="98"/>
      <c r="F292" s="98"/>
      <c r="G292" s="98"/>
      <c r="H292" s="98"/>
      <c r="I292" s="98"/>
      <c r="J292" s="98"/>
      <c r="K292" s="98"/>
    </row>
    <row r="293" spans="3:11" ht="13.2">
      <c r="C293" s="98"/>
      <c r="D293" s="98"/>
      <c r="E293" s="98"/>
      <c r="F293" s="98"/>
      <c r="G293" s="98"/>
      <c r="H293" s="98"/>
      <c r="I293" s="98"/>
      <c r="J293" s="98"/>
      <c r="K293" s="98"/>
    </row>
    <row r="294" spans="3:11" ht="13.2">
      <c r="C294" s="98"/>
      <c r="D294" s="98"/>
      <c r="E294" s="98"/>
      <c r="F294" s="98"/>
      <c r="G294" s="98"/>
      <c r="H294" s="98"/>
      <c r="I294" s="98"/>
      <c r="J294" s="98"/>
      <c r="K294" s="98"/>
    </row>
    <row r="295" spans="3:11" ht="13.2">
      <c r="C295" s="98"/>
      <c r="D295" s="98"/>
      <c r="E295" s="98"/>
      <c r="F295" s="98"/>
      <c r="G295" s="98"/>
      <c r="H295" s="98"/>
      <c r="I295" s="98"/>
      <c r="J295" s="98"/>
      <c r="K295" s="98"/>
    </row>
    <row r="296" spans="3:11" ht="13.2">
      <c r="C296" s="98"/>
      <c r="D296" s="98"/>
      <c r="E296" s="98"/>
      <c r="F296" s="98"/>
      <c r="G296" s="98"/>
      <c r="H296" s="98"/>
      <c r="I296" s="98"/>
      <c r="J296" s="98"/>
      <c r="K296" s="98"/>
    </row>
    <row r="297" spans="3:11" ht="13.2">
      <c r="C297" s="98"/>
      <c r="D297" s="98"/>
      <c r="E297" s="98"/>
      <c r="F297" s="98"/>
      <c r="G297" s="98"/>
      <c r="H297" s="98"/>
      <c r="I297" s="98"/>
      <c r="J297" s="98"/>
      <c r="K297" s="98"/>
    </row>
    <row r="298" spans="3:11" ht="13.2">
      <c r="C298" s="98"/>
      <c r="D298" s="98"/>
      <c r="E298" s="98"/>
      <c r="F298" s="98"/>
      <c r="G298" s="98"/>
      <c r="H298" s="98"/>
      <c r="I298" s="98"/>
      <c r="J298" s="98"/>
      <c r="K298" s="98"/>
    </row>
    <row r="299" spans="3:11" ht="13.2">
      <c r="C299" s="98"/>
      <c r="D299" s="98"/>
      <c r="E299" s="98"/>
      <c r="F299" s="98"/>
      <c r="G299" s="98"/>
      <c r="H299" s="98"/>
      <c r="I299" s="98"/>
      <c r="J299" s="98"/>
      <c r="K299" s="98"/>
    </row>
    <row r="300" spans="3:11" ht="13.2">
      <c r="C300" s="98"/>
      <c r="D300" s="98"/>
      <c r="E300" s="98"/>
      <c r="F300" s="98"/>
      <c r="G300" s="98"/>
      <c r="H300" s="98"/>
      <c r="I300" s="98"/>
      <c r="J300" s="98"/>
      <c r="K300" s="98"/>
    </row>
    <row r="301" spans="3:11" ht="13.2">
      <c r="C301" s="98"/>
      <c r="D301" s="98"/>
      <c r="E301" s="98"/>
      <c r="F301" s="98"/>
      <c r="G301" s="98"/>
      <c r="H301" s="98"/>
      <c r="I301" s="98"/>
      <c r="J301" s="98"/>
      <c r="K301" s="98"/>
    </row>
    <row r="302" spans="3:11" ht="13.2">
      <c r="C302" s="98"/>
      <c r="D302" s="98"/>
      <c r="E302" s="98"/>
      <c r="F302" s="98"/>
      <c r="G302" s="98"/>
      <c r="H302" s="98"/>
      <c r="I302" s="98"/>
      <c r="J302" s="98"/>
      <c r="K302" s="98"/>
    </row>
    <row r="303" spans="3:11" ht="13.2">
      <c r="C303" s="98"/>
      <c r="D303" s="98"/>
      <c r="E303" s="98"/>
      <c r="F303" s="98"/>
      <c r="G303" s="98"/>
      <c r="H303" s="98"/>
      <c r="I303" s="98"/>
      <c r="J303" s="98"/>
      <c r="K303" s="98"/>
    </row>
    <row r="304" spans="3:11" ht="13.2">
      <c r="C304" s="98"/>
      <c r="D304" s="98"/>
      <c r="E304" s="98"/>
      <c r="F304" s="98"/>
      <c r="G304" s="98"/>
      <c r="H304" s="98"/>
      <c r="I304" s="98"/>
      <c r="J304" s="98"/>
      <c r="K304" s="98"/>
    </row>
    <row r="305" spans="3:11" ht="13.2">
      <c r="C305" s="98"/>
      <c r="D305" s="98"/>
      <c r="E305" s="98"/>
      <c r="F305" s="98"/>
      <c r="G305" s="98"/>
      <c r="H305" s="98"/>
      <c r="I305" s="98"/>
      <c r="J305" s="98"/>
      <c r="K305" s="98"/>
    </row>
    <row r="306" spans="3:11" ht="13.2">
      <c r="C306" s="98"/>
      <c r="D306" s="98"/>
      <c r="E306" s="98"/>
      <c r="F306" s="98"/>
      <c r="G306" s="98"/>
      <c r="H306" s="98"/>
      <c r="I306" s="98"/>
      <c r="J306" s="98"/>
      <c r="K306" s="98"/>
    </row>
    <row r="307" spans="3:11" ht="13.2">
      <c r="C307" s="98"/>
      <c r="D307" s="98"/>
      <c r="E307" s="98"/>
      <c r="F307" s="98"/>
      <c r="G307" s="98"/>
      <c r="H307" s="98"/>
      <c r="I307" s="98"/>
      <c r="J307" s="98"/>
      <c r="K307" s="98"/>
    </row>
    <row r="308" spans="3:11" ht="13.2">
      <c r="C308" s="98"/>
      <c r="D308" s="98"/>
      <c r="E308" s="98"/>
      <c r="F308" s="98"/>
      <c r="G308" s="98"/>
      <c r="H308" s="98"/>
      <c r="I308" s="98"/>
      <c r="J308" s="98"/>
      <c r="K308" s="98"/>
    </row>
    <row r="309" spans="3:11" ht="13.2">
      <c r="C309" s="98"/>
      <c r="D309" s="98"/>
      <c r="E309" s="98"/>
      <c r="F309" s="98"/>
      <c r="G309" s="98"/>
      <c r="H309" s="98"/>
      <c r="I309" s="98"/>
      <c r="J309" s="98"/>
      <c r="K309" s="98"/>
    </row>
    <row r="310" spans="3:11" ht="13.2">
      <c r="C310" s="98"/>
      <c r="D310" s="98"/>
      <c r="E310" s="98"/>
      <c r="F310" s="98"/>
      <c r="G310" s="98"/>
      <c r="H310" s="98"/>
      <c r="I310" s="98"/>
      <c r="J310" s="98"/>
      <c r="K310" s="98"/>
    </row>
    <row r="311" spans="3:11" ht="13.2">
      <c r="C311" s="98"/>
      <c r="D311" s="98"/>
      <c r="E311" s="98"/>
      <c r="F311" s="98"/>
      <c r="G311" s="98"/>
      <c r="H311" s="98"/>
      <c r="I311" s="98"/>
      <c r="J311" s="98"/>
      <c r="K311" s="98"/>
    </row>
    <row r="312" spans="3:11" ht="13.2">
      <c r="C312" s="98"/>
      <c r="D312" s="98"/>
      <c r="E312" s="98"/>
      <c r="F312" s="98"/>
      <c r="G312" s="98"/>
      <c r="H312" s="98"/>
      <c r="I312" s="98"/>
      <c r="J312" s="98"/>
      <c r="K312" s="98"/>
    </row>
    <row r="313" spans="3:11" ht="13.2">
      <c r="C313" s="98"/>
      <c r="D313" s="98"/>
      <c r="E313" s="98"/>
      <c r="F313" s="98"/>
      <c r="G313" s="98"/>
      <c r="H313" s="98"/>
      <c r="I313" s="98"/>
      <c r="J313" s="98"/>
      <c r="K313" s="98"/>
    </row>
    <row r="314" spans="3:11" ht="13.2">
      <c r="C314" s="98"/>
      <c r="D314" s="98"/>
      <c r="E314" s="98"/>
      <c r="F314" s="98"/>
      <c r="G314" s="98"/>
      <c r="H314" s="98"/>
      <c r="I314" s="98"/>
      <c r="J314" s="98"/>
      <c r="K314" s="98"/>
    </row>
    <row r="315" spans="3:11" ht="13.2">
      <c r="C315" s="98"/>
      <c r="D315" s="98"/>
      <c r="E315" s="98"/>
      <c r="F315" s="98"/>
      <c r="G315" s="98"/>
      <c r="H315" s="98"/>
      <c r="I315" s="98"/>
      <c r="J315" s="98"/>
      <c r="K315" s="98"/>
    </row>
    <row r="316" spans="3:11" ht="13.2">
      <c r="C316" s="98"/>
      <c r="D316" s="98"/>
      <c r="E316" s="98"/>
      <c r="F316" s="98"/>
      <c r="G316" s="98"/>
      <c r="H316" s="98"/>
      <c r="I316" s="98"/>
      <c r="J316" s="98"/>
      <c r="K316" s="98"/>
    </row>
    <row r="317" spans="3:11" ht="13.2">
      <c r="C317" s="98"/>
      <c r="D317" s="98"/>
      <c r="E317" s="98"/>
      <c r="F317" s="98"/>
      <c r="G317" s="98"/>
      <c r="H317" s="98"/>
      <c r="I317" s="98"/>
      <c r="J317" s="98"/>
      <c r="K317" s="98"/>
    </row>
    <row r="318" spans="3:11" ht="13.2">
      <c r="C318" s="98"/>
      <c r="D318" s="98"/>
      <c r="E318" s="98"/>
      <c r="F318" s="98"/>
      <c r="G318" s="98"/>
      <c r="H318" s="98"/>
      <c r="I318" s="98"/>
      <c r="J318" s="98"/>
      <c r="K318" s="98"/>
    </row>
    <row r="319" spans="3:11" ht="13.2">
      <c r="C319" s="98"/>
      <c r="D319" s="98"/>
      <c r="E319" s="98"/>
      <c r="F319" s="98"/>
      <c r="G319" s="98"/>
      <c r="H319" s="98"/>
      <c r="I319" s="98"/>
      <c r="J319" s="98"/>
      <c r="K319" s="98"/>
    </row>
    <row r="320" spans="3:11" ht="13.2">
      <c r="C320" s="98"/>
      <c r="D320" s="98"/>
      <c r="E320" s="98"/>
      <c r="F320" s="98"/>
      <c r="G320" s="98"/>
      <c r="H320" s="98"/>
      <c r="I320" s="98"/>
      <c r="J320" s="98"/>
      <c r="K320" s="98"/>
    </row>
    <row r="321" spans="3:11" ht="13.2">
      <c r="C321" s="98"/>
      <c r="D321" s="98"/>
      <c r="E321" s="98"/>
      <c r="F321" s="98"/>
      <c r="G321" s="98"/>
      <c r="H321" s="98"/>
      <c r="I321" s="98"/>
      <c r="J321" s="98"/>
      <c r="K321" s="98"/>
    </row>
    <row r="322" spans="3:11" ht="13.2">
      <c r="C322" s="98"/>
      <c r="D322" s="98"/>
      <c r="E322" s="98"/>
      <c r="F322" s="98"/>
      <c r="G322" s="98"/>
      <c r="H322" s="98"/>
      <c r="I322" s="98"/>
      <c r="J322" s="98"/>
      <c r="K322" s="98"/>
    </row>
    <row r="323" spans="3:11" ht="13.2">
      <c r="C323" s="98"/>
      <c r="D323" s="98"/>
      <c r="E323" s="98"/>
      <c r="F323" s="98"/>
      <c r="G323" s="98"/>
      <c r="H323" s="98"/>
      <c r="I323" s="98"/>
      <c r="J323" s="98"/>
      <c r="K323" s="98"/>
    </row>
    <row r="324" spans="3:11" ht="13.2">
      <c r="C324" s="98"/>
      <c r="D324" s="98"/>
      <c r="E324" s="98"/>
      <c r="F324" s="98"/>
      <c r="G324" s="98"/>
      <c r="H324" s="98"/>
      <c r="I324" s="98"/>
      <c r="J324" s="98"/>
      <c r="K324" s="98"/>
    </row>
    <row r="325" spans="3:11" ht="13.2">
      <c r="C325" s="98"/>
      <c r="D325" s="98"/>
      <c r="E325" s="98"/>
      <c r="F325" s="98"/>
      <c r="G325" s="98"/>
      <c r="H325" s="98"/>
      <c r="I325" s="98"/>
      <c r="J325" s="98"/>
      <c r="K325" s="98"/>
    </row>
    <row r="326" spans="3:11" ht="13.2">
      <c r="C326" s="98"/>
      <c r="D326" s="98"/>
      <c r="E326" s="98"/>
      <c r="F326" s="98"/>
      <c r="G326" s="98"/>
      <c r="H326" s="98"/>
      <c r="I326" s="98"/>
      <c r="J326" s="98"/>
      <c r="K326" s="98"/>
    </row>
    <row r="327" spans="3:11" ht="13.2">
      <c r="C327" s="98"/>
      <c r="D327" s="98"/>
      <c r="E327" s="98"/>
      <c r="F327" s="98"/>
      <c r="G327" s="98"/>
      <c r="H327" s="98"/>
      <c r="I327" s="98"/>
      <c r="J327" s="98"/>
      <c r="K327" s="98"/>
    </row>
    <row r="328" spans="3:11" ht="13.2">
      <c r="C328" s="98"/>
      <c r="D328" s="98"/>
      <c r="E328" s="98"/>
      <c r="F328" s="98"/>
      <c r="G328" s="98"/>
      <c r="H328" s="98"/>
      <c r="I328" s="98"/>
      <c r="J328" s="98"/>
      <c r="K328" s="98"/>
    </row>
    <row r="329" spans="3:11" ht="13.2">
      <c r="C329" s="98"/>
      <c r="D329" s="98"/>
      <c r="E329" s="98"/>
      <c r="F329" s="98"/>
      <c r="G329" s="98"/>
      <c r="H329" s="98"/>
      <c r="I329" s="98"/>
      <c r="J329" s="98"/>
      <c r="K329" s="98"/>
    </row>
    <row r="330" spans="3:11" ht="13.2">
      <c r="C330" s="98"/>
      <c r="D330" s="98"/>
      <c r="E330" s="98"/>
      <c r="F330" s="98"/>
      <c r="G330" s="98"/>
      <c r="H330" s="98"/>
      <c r="I330" s="98"/>
      <c r="J330" s="98"/>
      <c r="K330" s="98"/>
    </row>
    <row r="331" spans="3:11" ht="13.2">
      <c r="C331" s="98"/>
      <c r="D331" s="98"/>
      <c r="E331" s="98"/>
      <c r="F331" s="98"/>
      <c r="G331" s="98"/>
      <c r="H331" s="98"/>
      <c r="I331" s="98"/>
      <c r="J331" s="98"/>
      <c r="K331" s="98"/>
    </row>
    <row r="332" spans="3:11" ht="13.2">
      <c r="C332" s="98"/>
      <c r="D332" s="98"/>
      <c r="E332" s="98"/>
      <c r="F332" s="98"/>
      <c r="G332" s="98"/>
      <c r="H332" s="98"/>
      <c r="I332" s="98"/>
      <c r="J332" s="98"/>
      <c r="K332" s="98"/>
    </row>
    <row r="333" spans="3:11" ht="13.2">
      <c r="C333" s="98"/>
      <c r="D333" s="98"/>
      <c r="E333" s="98"/>
      <c r="F333" s="98"/>
      <c r="G333" s="98"/>
      <c r="H333" s="98"/>
      <c r="I333" s="98"/>
      <c r="J333" s="98"/>
      <c r="K333" s="98"/>
    </row>
    <row r="334" spans="3:11" ht="13.2">
      <c r="C334" s="98"/>
      <c r="D334" s="98"/>
      <c r="E334" s="98"/>
      <c r="F334" s="98"/>
      <c r="G334" s="98"/>
      <c r="H334" s="98"/>
      <c r="I334" s="98"/>
      <c r="J334" s="98"/>
      <c r="K334" s="98"/>
    </row>
    <row r="335" spans="3:11" ht="13.2">
      <c r="C335" s="98"/>
      <c r="D335" s="98"/>
      <c r="E335" s="98"/>
      <c r="F335" s="98"/>
      <c r="G335" s="98"/>
      <c r="H335" s="98"/>
      <c r="I335" s="98"/>
      <c r="J335" s="98"/>
      <c r="K335" s="98"/>
    </row>
    <row r="336" spans="3:11" ht="13.2">
      <c r="C336" s="98"/>
      <c r="D336" s="98"/>
      <c r="E336" s="98"/>
      <c r="F336" s="98"/>
      <c r="G336" s="98"/>
      <c r="H336" s="98"/>
      <c r="I336" s="98"/>
      <c r="J336" s="98"/>
      <c r="K336" s="98"/>
    </row>
    <row r="337" spans="3:11" ht="13.2">
      <c r="C337" s="98"/>
      <c r="D337" s="98"/>
      <c r="E337" s="98"/>
      <c r="F337" s="98"/>
      <c r="G337" s="98"/>
      <c r="H337" s="98"/>
      <c r="I337" s="98"/>
      <c r="J337" s="98"/>
      <c r="K337" s="98"/>
    </row>
    <row r="338" spans="3:11" ht="13.2">
      <c r="C338" s="98"/>
      <c r="D338" s="98"/>
      <c r="E338" s="98"/>
      <c r="F338" s="98"/>
      <c r="G338" s="98"/>
      <c r="H338" s="98"/>
      <c r="I338" s="98"/>
      <c r="J338" s="98"/>
      <c r="K338" s="98"/>
    </row>
    <row r="339" spans="3:11" ht="13.2">
      <c r="C339" s="98"/>
      <c r="D339" s="98"/>
      <c r="E339" s="98"/>
      <c r="F339" s="98"/>
      <c r="G339" s="98"/>
      <c r="H339" s="98"/>
      <c r="I339" s="98"/>
      <c r="J339" s="98"/>
      <c r="K339" s="98"/>
    </row>
    <row r="340" spans="3:11" ht="13.2">
      <c r="C340" s="98"/>
      <c r="D340" s="98"/>
      <c r="E340" s="98"/>
      <c r="F340" s="98"/>
      <c r="G340" s="98"/>
      <c r="H340" s="98"/>
      <c r="I340" s="98"/>
      <c r="J340" s="98"/>
      <c r="K340" s="98"/>
    </row>
    <row r="341" spans="3:11" ht="13.2">
      <c r="C341" s="98"/>
      <c r="D341" s="98"/>
      <c r="E341" s="98"/>
      <c r="F341" s="98"/>
      <c r="G341" s="98"/>
      <c r="H341" s="98"/>
      <c r="I341" s="98"/>
      <c r="J341" s="98"/>
      <c r="K341" s="98"/>
    </row>
    <row r="342" spans="3:11" ht="13.2">
      <c r="C342" s="98"/>
      <c r="D342" s="98"/>
      <c r="E342" s="98"/>
      <c r="F342" s="98"/>
      <c r="G342" s="98"/>
      <c r="H342" s="98"/>
      <c r="I342" s="98"/>
      <c r="J342" s="98"/>
      <c r="K342" s="98"/>
    </row>
    <row r="343" spans="3:11" ht="13.2">
      <c r="C343" s="98"/>
      <c r="D343" s="98"/>
      <c r="E343" s="98"/>
      <c r="F343" s="98"/>
      <c r="G343" s="98"/>
      <c r="H343" s="98"/>
      <c r="I343" s="98"/>
      <c r="J343" s="98"/>
      <c r="K343" s="98"/>
    </row>
    <row r="344" spans="3:11" ht="13.2">
      <c r="C344" s="98"/>
      <c r="D344" s="98"/>
      <c r="E344" s="98"/>
      <c r="F344" s="98"/>
      <c r="G344" s="98"/>
      <c r="H344" s="98"/>
      <c r="I344" s="98"/>
      <c r="J344" s="98"/>
      <c r="K344" s="98"/>
    </row>
    <row r="345" spans="3:11" ht="13.2">
      <c r="C345" s="98"/>
      <c r="D345" s="98"/>
      <c r="E345" s="98"/>
      <c r="F345" s="98"/>
      <c r="G345" s="98"/>
      <c r="H345" s="98"/>
      <c r="I345" s="98"/>
      <c r="J345" s="98"/>
      <c r="K345" s="98"/>
    </row>
    <row r="346" spans="3:11" ht="13.2">
      <c r="C346" s="98"/>
      <c r="D346" s="98"/>
      <c r="E346" s="98"/>
      <c r="F346" s="98"/>
      <c r="G346" s="98"/>
      <c r="H346" s="98"/>
      <c r="I346" s="98"/>
      <c r="J346" s="98"/>
      <c r="K346" s="98"/>
    </row>
    <row r="347" spans="3:11" ht="13.2">
      <c r="C347" s="98"/>
      <c r="D347" s="98"/>
      <c r="E347" s="98"/>
      <c r="F347" s="98"/>
      <c r="G347" s="98"/>
      <c r="H347" s="98"/>
      <c r="I347" s="98"/>
      <c r="J347" s="98"/>
      <c r="K347" s="98"/>
    </row>
    <row r="348" spans="3:11" ht="13.2">
      <c r="C348" s="98"/>
      <c r="D348" s="98"/>
      <c r="E348" s="98"/>
      <c r="F348" s="98"/>
      <c r="G348" s="98"/>
      <c r="H348" s="98"/>
      <c r="I348" s="98"/>
      <c r="J348" s="98"/>
      <c r="K348" s="98"/>
    </row>
    <row r="349" spans="3:11" ht="13.2">
      <c r="C349" s="98"/>
      <c r="D349" s="98"/>
      <c r="E349" s="98"/>
      <c r="F349" s="98"/>
      <c r="G349" s="98"/>
      <c r="H349" s="98"/>
      <c r="I349" s="98"/>
      <c r="J349" s="98"/>
      <c r="K349" s="98"/>
    </row>
    <row r="350" spans="3:11" ht="13.2">
      <c r="C350" s="98"/>
      <c r="D350" s="98"/>
      <c r="E350" s="98"/>
      <c r="F350" s="98"/>
      <c r="G350" s="98"/>
      <c r="H350" s="98"/>
      <c r="I350" s="98"/>
      <c r="J350" s="98"/>
      <c r="K350" s="98"/>
    </row>
    <row r="351" spans="3:11" ht="13.2">
      <c r="C351" s="98"/>
      <c r="D351" s="98"/>
      <c r="E351" s="98"/>
      <c r="F351" s="98"/>
      <c r="G351" s="98"/>
      <c r="H351" s="98"/>
      <c r="I351" s="98"/>
      <c r="J351" s="98"/>
      <c r="K351" s="98"/>
    </row>
    <row r="352" spans="3:11" ht="13.2">
      <c r="C352" s="98"/>
      <c r="D352" s="98"/>
      <c r="E352" s="98"/>
      <c r="F352" s="98"/>
      <c r="G352" s="98"/>
      <c r="H352" s="98"/>
      <c r="I352" s="98"/>
      <c r="J352" s="98"/>
      <c r="K352" s="98"/>
    </row>
    <row r="353" spans="3:11" ht="13.2">
      <c r="C353" s="98"/>
      <c r="D353" s="98"/>
      <c r="E353" s="98"/>
      <c r="F353" s="98"/>
      <c r="G353" s="98"/>
      <c r="H353" s="98"/>
      <c r="I353" s="98"/>
      <c r="J353" s="98"/>
      <c r="K353" s="98"/>
    </row>
    <row r="354" spans="3:11" ht="13.2">
      <c r="C354" s="98"/>
      <c r="D354" s="98"/>
      <c r="E354" s="98"/>
      <c r="F354" s="98"/>
      <c r="G354" s="98"/>
      <c r="H354" s="98"/>
      <c r="I354" s="98"/>
      <c r="J354" s="98"/>
      <c r="K354" s="98"/>
    </row>
    <row r="355" spans="3:11" ht="13.2">
      <c r="C355" s="98"/>
      <c r="D355" s="98"/>
      <c r="E355" s="98"/>
      <c r="F355" s="98"/>
      <c r="G355" s="98"/>
      <c r="H355" s="98"/>
      <c r="I355" s="98"/>
      <c r="J355" s="98"/>
      <c r="K355" s="98"/>
    </row>
    <row r="356" spans="3:11" ht="13.2">
      <c r="C356" s="98"/>
      <c r="D356" s="98"/>
      <c r="E356" s="98"/>
      <c r="F356" s="98"/>
      <c r="G356" s="98"/>
      <c r="H356" s="98"/>
      <c r="I356" s="98"/>
      <c r="J356" s="98"/>
      <c r="K356" s="98"/>
    </row>
    <row r="357" spans="3:11" ht="13.2">
      <c r="C357" s="98"/>
      <c r="D357" s="98"/>
      <c r="E357" s="98"/>
      <c r="F357" s="98"/>
      <c r="G357" s="98"/>
      <c r="H357" s="98"/>
      <c r="I357" s="98"/>
      <c r="J357" s="98"/>
      <c r="K357" s="98"/>
    </row>
    <row r="358" spans="3:11" ht="13.2">
      <c r="C358" s="98"/>
      <c r="D358" s="98"/>
      <c r="E358" s="98"/>
      <c r="F358" s="98"/>
      <c r="G358" s="98"/>
      <c r="H358" s="98"/>
      <c r="I358" s="98"/>
      <c r="J358" s="98"/>
      <c r="K358" s="98"/>
    </row>
    <row r="359" spans="3:11" ht="13.2">
      <c r="C359" s="98"/>
      <c r="D359" s="98"/>
      <c r="E359" s="98"/>
      <c r="F359" s="98"/>
      <c r="G359" s="98"/>
      <c r="H359" s="98"/>
      <c r="I359" s="98"/>
      <c r="J359" s="98"/>
      <c r="K359" s="98"/>
    </row>
    <row r="360" spans="3:11" ht="13.2">
      <c r="C360" s="98"/>
      <c r="D360" s="98"/>
      <c r="E360" s="98"/>
      <c r="F360" s="98"/>
      <c r="G360" s="98"/>
      <c r="H360" s="98"/>
      <c r="I360" s="98"/>
      <c r="J360" s="98"/>
      <c r="K360" s="98"/>
    </row>
    <row r="361" spans="3:11" ht="13.2">
      <c r="C361" s="98"/>
      <c r="D361" s="98"/>
      <c r="E361" s="98"/>
      <c r="F361" s="98"/>
      <c r="G361" s="98"/>
      <c r="H361" s="98"/>
      <c r="I361" s="98"/>
      <c r="J361" s="98"/>
      <c r="K361" s="98"/>
    </row>
    <row r="362" spans="3:11" ht="13.2">
      <c r="C362" s="98"/>
      <c r="D362" s="98"/>
      <c r="E362" s="98"/>
      <c r="F362" s="98"/>
      <c r="G362" s="98"/>
      <c r="H362" s="98"/>
      <c r="I362" s="98"/>
      <c r="J362" s="98"/>
      <c r="K362" s="98"/>
    </row>
    <row r="363" spans="3:11" ht="13.2">
      <c r="C363" s="98"/>
      <c r="D363" s="98"/>
      <c r="E363" s="98"/>
      <c r="F363" s="98"/>
      <c r="G363" s="98"/>
      <c r="H363" s="98"/>
      <c r="I363" s="98"/>
      <c r="J363" s="98"/>
      <c r="K363" s="98"/>
    </row>
    <row r="364" spans="3:11" ht="13.2">
      <c r="C364" s="98"/>
      <c r="D364" s="98"/>
      <c r="E364" s="98"/>
      <c r="F364" s="98"/>
      <c r="G364" s="98"/>
      <c r="H364" s="98"/>
      <c r="I364" s="98"/>
      <c r="J364" s="98"/>
      <c r="K364" s="98"/>
    </row>
    <row r="365" spans="3:11" ht="13.2">
      <c r="C365" s="98"/>
      <c r="D365" s="98"/>
      <c r="E365" s="98"/>
      <c r="F365" s="98"/>
      <c r="G365" s="98"/>
      <c r="H365" s="98"/>
      <c r="I365" s="98"/>
      <c r="J365" s="98"/>
      <c r="K365" s="98"/>
    </row>
    <row r="366" spans="3:11" ht="13.2">
      <c r="C366" s="98"/>
      <c r="D366" s="98"/>
      <c r="E366" s="98"/>
      <c r="F366" s="98"/>
      <c r="G366" s="98"/>
      <c r="H366" s="98"/>
      <c r="I366" s="98"/>
      <c r="J366" s="98"/>
      <c r="K366" s="98"/>
    </row>
    <row r="367" spans="3:11" ht="13.2">
      <c r="C367" s="98"/>
      <c r="D367" s="98"/>
      <c r="E367" s="98"/>
      <c r="F367" s="98"/>
      <c r="G367" s="98"/>
      <c r="H367" s="98"/>
      <c r="I367" s="98"/>
      <c r="J367" s="98"/>
      <c r="K367" s="98"/>
    </row>
    <row r="368" spans="3:11" ht="13.2">
      <c r="C368" s="98"/>
      <c r="D368" s="98"/>
      <c r="E368" s="98"/>
      <c r="F368" s="98"/>
      <c r="G368" s="98"/>
      <c r="H368" s="98"/>
      <c r="I368" s="98"/>
      <c r="J368" s="98"/>
      <c r="K368" s="98"/>
    </row>
    <row r="369" spans="3:11" ht="13.2">
      <c r="C369" s="98"/>
      <c r="D369" s="98"/>
      <c r="E369" s="98"/>
      <c r="F369" s="98"/>
      <c r="G369" s="98"/>
      <c r="H369" s="98"/>
      <c r="I369" s="98"/>
      <c r="J369" s="98"/>
      <c r="K369" s="98"/>
    </row>
    <row r="370" spans="3:11" ht="13.2">
      <c r="C370" s="98"/>
      <c r="D370" s="98"/>
      <c r="E370" s="98"/>
      <c r="F370" s="98"/>
      <c r="G370" s="98"/>
      <c r="H370" s="98"/>
      <c r="I370" s="98"/>
      <c r="J370" s="98"/>
      <c r="K370" s="98"/>
    </row>
    <row r="371" spans="3:11" ht="13.2">
      <c r="C371" s="98"/>
      <c r="D371" s="98"/>
      <c r="E371" s="98"/>
      <c r="F371" s="98"/>
      <c r="G371" s="98"/>
      <c r="H371" s="98"/>
      <c r="I371" s="98"/>
      <c r="J371" s="98"/>
      <c r="K371" s="98"/>
    </row>
    <row r="372" spans="3:11" ht="13.2">
      <c r="C372" s="98"/>
      <c r="D372" s="98"/>
      <c r="E372" s="98"/>
      <c r="F372" s="98"/>
      <c r="G372" s="98"/>
      <c r="H372" s="98"/>
      <c r="I372" s="98"/>
      <c r="J372" s="98"/>
      <c r="K372" s="98"/>
    </row>
    <row r="373" spans="3:11" ht="13.2">
      <c r="C373" s="98"/>
      <c r="D373" s="98"/>
      <c r="E373" s="98"/>
      <c r="F373" s="98"/>
      <c r="G373" s="98"/>
      <c r="H373" s="98"/>
      <c r="I373" s="98"/>
      <c r="J373" s="98"/>
      <c r="K373" s="98"/>
    </row>
    <row r="374" spans="3:11" ht="13.2">
      <c r="C374" s="98"/>
      <c r="D374" s="98"/>
      <c r="E374" s="98"/>
      <c r="F374" s="98"/>
      <c r="G374" s="98"/>
      <c r="H374" s="98"/>
      <c r="I374" s="98"/>
      <c r="J374" s="98"/>
      <c r="K374" s="98"/>
    </row>
    <row r="375" spans="3:11" ht="13.2">
      <c r="C375" s="98"/>
      <c r="D375" s="98"/>
      <c r="E375" s="98"/>
      <c r="F375" s="98"/>
      <c r="G375" s="98"/>
      <c r="H375" s="98"/>
      <c r="I375" s="98"/>
      <c r="J375" s="98"/>
      <c r="K375" s="98"/>
    </row>
    <row r="376" spans="3:11" ht="13.2">
      <c r="C376" s="98"/>
      <c r="D376" s="98"/>
      <c r="E376" s="98"/>
      <c r="F376" s="98"/>
      <c r="G376" s="98"/>
      <c r="H376" s="98"/>
      <c r="I376" s="98"/>
      <c r="J376" s="98"/>
      <c r="K376" s="98"/>
    </row>
    <row r="377" spans="3:11" ht="13.2">
      <c r="C377" s="98"/>
      <c r="D377" s="98"/>
      <c r="E377" s="98"/>
      <c r="F377" s="98"/>
      <c r="G377" s="98"/>
      <c r="H377" s="98"/>
      <c r="I377" s="98"/>
      <c r="J377" s="98"/>
      <c r="K377" s="98"/>
    </row>
    <row r="378" spans="3:11" ht="13.2">
      <c r="C378" s="98"/>
      <c r="D378" s="98"/>
      <c r="E378" s="98"/>
      <c r="F378" s="98"/>
      <c r="G378" s="98"/>
      <c r="H378" s="98"/>
      <c r="I378" s="98"/>
      <c r="J378" s="98"/>
      <c r="K378" s="98"/>
    </row>
    <row r="379" spans="3:11" ht="13.2">
      <c r="C379" s="98"/>
      <c r="D379" s="98"/>
      <c r="E379" s="98"/>
      <c r="F379" s="98"/>
      <c r="G379" s="98"/>
      <c r="H379" s="98"/>
      <c r="I379" s="98"/>
      <c r="J379" s="98"/>
      <c r="K379" s="98"/>
    </row>
    <row r="380" spans="3:11" ht="13.2">
      <c r="C380" s="98"/>
      <c r="D380" s="98"/>
      <c r="E380" s="98"/>
      <c r="F380" s="98"/>
      <c r="G380" s="98"/>
      <c r="H380" s="98"/>
      <c r="I380" s="98"/>
      <c r="J380" s="98"/>
      <c r="K380" s="98"/>
    </row>
    <row r="381" spans="3:11" ht="13.2">
      <c r="C381" s="98"/>
      <c r="D381" s="98"/>
      <c r="E381" s="98"/>
      <c r="F381" s="98"/>
      <c r="G381" s="98"/>
      <c r="H381" s="98"/>
      <c r="I381" s="98"/>
      <c r="J381" s="98"/>
      <c r="K381" s="98"/>
    </row>
    <row r="382" spans="3:11" ht="13.2">
      <c r="C382" s="98"/>
      <c r="D382" s="98"/>
      <c r="E382" s="98"/>
      <c r="F382" s="98"/>
      <c r="G382" s="98"/>
      <c r="H382" s="98"/>
      <c r="I382" s="98"/>
      <c r="J382" s="98"/>
      <c r="K382" s="98"/>
    </row>
    <row r="383" spans="3:11" ht="13.2">
      <c r="C383" s="98"/>
      <c r="D383" s="98"/>
      <c r="E383" s="98"/>
      <c r="F383" s="98"/>
      <c r="G383" s="98"/>
      <c r="H383" s="98"/>
      <c r="I383" s="98"/>
      <c r="J383" s="98"/>
      <c r="K383" s="98"/>
    </row>
    <row r="384" spans="3:11" ht="13.2">
      <c r="C384" s="98"/>
      <c r="D384" s="98"/>
      <c r="E384" s="98"/>
      <c r="F384" s="98"/>
      <c r="G384" s="98"/>
      <c r="H384" s="98"/>
      <c r="I384" s="98"/>
      <c r="J384" s="98"/>
      <c r="K384" s="98"/>
    </row>
    <row r="385" spans="3:11" ht="13.2">
      <c r="C385" s="98"/>
      <c r="D385" s="98"/>
      <c r="E385" s="98"/>
      <c r="F385" s="98"/>
      <c r="G385" s="98"/>
      <c r="H385" s="98"/>
      <c r="I385" s="98"/>
      <c r="J385" s="98"/>
      <c r="K385" s="98"/>
    </row>
    <row r="386" spans="3:11" ht="13.2">
      <c r="C386" s="98"/>
      <c r="D386" s="98"/>
      <c r="E386" s="98"/>
      <c r="F386" s="98"/>
      <c r="G386" s="98"/>
      <c r="H386" s="98"/>
      <c r="I386" s="98"/>
      <c r="J386" s="98"/>
      <c r="K386" s="98"/>
    </row>
    <row r="387" spans="3:11" ht="13.2">
      <c r="C387" s="98"/>
      <c r="D387" s="98"/>
      <c r="E387" s="98"/>
      <c r="F387" s="98"/>
      <c r="G387" s="98"/>
      <c r="H387" s="98"/>
      <c r="I387" s="98"/>
      <c r="J387" s="98"/>
      <c r="K387" s="98"/>
    </row>
    <row r="388" spans="3:11" ht="13.2">
      <c r="C388" s="98"/>
      <c r="D388" s="98"/>
      <c r="E388" s="98"/>
      <c r="F388" s="98"/>
      <c r="G388" s="98"/>
      <c r="H388" s="98"/>
      <c r="I388" s="98"/>
      <c r="J388" s="98"/>
      <c r="K388" s="98"/>
    </row>
    <row r="389" spans="3:11" ht="13.2">
      <c r="C389" s="98"/>
      <c r="D389" s="98"/>
      <c r="E389" s="98"/>
      <c r="F389" s="98"/>
      <c r="G389" s="98"/>
      <c r="H389" s="98"/>
      <c r="I389" s="98"/>
      <c r="J389" s="98"/>
      <c r="K389" s="98"/>
    </row>
    <row r="390" spans="3:11" ht="13.2">
      <c r="C390" s="98"/>
      <c r="D390" s="98"/>
      <c r="E390" s="98"/>
      <c r="F390" s="98"/>
      <c r="G390" s="98"/>
      <c r="H390" s="98"/>
      <c r="I390" s="98"/>
      <c r="J390" s="98"/>
      <c r="K390" s="98"/>
    </row>
    <row r="391" spans="3:11" ht="13.2">
      <c r="C391" s="98"/>
      <c r="D391" s="98"/>
      <c r="E391" s="98"/>
      <c r="F391" s="98"/>
      <c r="G391" s="98"/>
      <c r="H391" s="98"/>
      <c r="I391" s="98"/>
      <c r="J391" s="98"/>
      <c r="K391" s="98"/>
    </row>
    <row r="392" spans="3:11" ht="13.2">
      <c r="C392" s="98"/>
      <c r="D392" s="98"/>
      <c r="E392" s="98"/>
      <c r="F392" s="98"/>
      <c r="G392" s="98"/>
      <c r="H392" s="98"/>
      <c r="I392" s="98"/>
      <c r="J392" s="98"/>
      <c r="K392" s="98"/>
    </row>
    <row r="393" spans="3:11" ht="13.2">
      <c r="C393" s="98"/>
      <c r="D393" s="98"/>
      <c r="E393" s="98"/>
      <c r="F393" s="98"/>
      <c r="G393" s="98"/>
      <c r="H393" s="98"/>
      <c r="I393" s="98"/>
      <c r="J393" s="98"/>
      <c r="K393" s="98"/>
    </row>
    <row r="394" spans="3:11" ht="13.2">
      <c r="C394" s="98"/>
      <c r="D394" s="98"/>
      <c r="E394" s="98"/>
      <c r="F394" s="98"/>
      <c r="G394" s="98"/>
      <c r="H394" s="98"/>
      <c r="I394" s="98"/>
      <c r="J394" s="98"/>
      <c r="K394" s="98"/>
    </row>
    <row r="395" spans="3:11" ht="13.2">
      <c r="C395" s="98"/>
      <c r="D395" s="98"/>
      <c r="E395" s="98"/>
      <c r="F395" s="98"/>
      <c r="G395" s="98"/>
      <c r="H395" s="98"/>
      <c r="I395" s="98"/>
      <c r="J395" s="98"/>
      <c r="K395" s="98"/>
    </row>
    <row r="396" spans="3:11" ht="13.2">
      <c r="C396" s="98"/>
      <c r="D396" s="98"/>
      <c r="E396" s="98"/>
      <c r="F396" s="98"/>
      <c r="G396" s="98"/>
      <c r="H396" s="98"/>
      <c r="I396" s="98"/>
      <c r="J396" s="98"/>
      <c r="K396" s="98"/>
    </row>
    <row r="397" spans="3:11" ht="13.2">
      <c r="C397" s="98"/>
      <c r="D397" s="98"/>
      <c r="E397" s="98"/>
      <c r="F397" s="98"/>
      <c r="G397" s="98"/>
      <c r="H397" s="98"/>
      <c r="I397" s="98"/>
      <c r="J397" s="98"/>
      <c r="K397" s="98"/>
    </row>
    <row r="398" spans="3:11" ht="13.2">
      <c r="C398" s="98"/>
      <c r="D398" s="98"/>
      <c r="E398" s="98"/>
      <c r="F398" s="98"/>
      <c r="G398" s="98"/>
      <c r="H398" s="98"/>
      <c r="I398" s="98"/>
      <c r="J398" s="98"/>
      <c r="K398" s="98"/>
    </row>
    <row r="399" spans="3:11" ht="13.2">
      <c r="C399" s="98"/>
      <c r="D399" s="98"/>
      <c r="E399" s="98"/>
      <c r="F399" s="98"/>
      <c r="G399" s="98"/>
      <c r="H399" s="98"/>
      <c r="I399" s="98"/>
      <c r="J399" s="98"/>
      <c r="K399" s="98"/>
    </row>
    <row r="400" spans="3:11" ht="13.2">
      <c r="C400" s="98"/>
      <c r="D400" s="98"/>
      <c r="E400" s="98"/>
      <c r="F400" s="98"/>
      <c r="G400" s="98"/>
      <c r="H400" s="98"/>
      <c r="I400" s="98"/>
      <c r="J400" s="98"/>
      <c r="K400" s="98"/>
    </row>
    <row r="401" spans="3:11" ht="13.2">
      <c r="C401" s="98"/>
      <c r="D401" s="98"/>
      <c r="E401" s="98"/>
      <c r="F401" s="98"/>
      <c r="G401" s="98"/>
      <c r="H401" s="98"/>
      <c r="I401" s="98"/>
      <c r="J401" s="98"/>
      <c r="K401" s="98"/>
    </row>
    <row r="402" spans="3:11" ht="13.2">
      <c r="C402" s="98"/>
      <c r="D402" s="98"/>
      <c r="E402" s="98"/>
      <c r="F402" s="98"/>
      <c r="G402" s="98"/>
      <c r="H402" s="98"/>
      <c r="I402" s="98"/>
      <c r="J402" s="98"/>
      <c r="K402" s="98"/>
    </row>
    <row r="403" spans="3:11" ht="13.2">
      <c r="C403" s="98"/>
      <c r="D403" s="98"/>
      <c r="E403" s="98"/>
      <c r="F403" s="98"/>
      <c r="G403" s="98"/>
      <c r="H403" s="98"/>
      <c r="I403" s="98"/>
      <c r="J403" s="98"/>
      <c r="K403" s="98"/>
    </row>
    <row r="404" spans="3:11" ht="13.2">
      <c r="C404" s="98"/>
      <c r="D404" s="98"/>
      <c r="E404" s="98"/>
      <c r="F404" s="98"/>
      <c r="G404" s="98"/>
      <c r="H404" s="98"/>
      <c r="I404" s="98"/>
      <c r="J404" s="98"/>
      <c r="K404" s="98"/>
    </row>
    <row r="405" spans="3:11" ht="13.2">
      <c r="C405" s="98"/>
      <c r="D405" s="98"/>
      <c r="E405" s="98"/>
      <c r="F405" s="98"/>
      <c r="G405" s="98"/>
      <c r="H405" s="98"/>
      <c r="I405" s="98"/>
      <c r="J405" s="98"/>
      <c r="K405" s="98"/>
    </row>
    <row r="406" spans="3:11" ht="13.2">
      <c r="C406" s="98"/>
      <c r="D406" s="98"/>
      <c r="E406" s="98"/>
      <c r="F406" s="98"/>
      <c r="G406" s="98"/>
      <c r="H406" s="98"/>
      <c r="I406" s="98"/>
      <c r="J406" s="98"/>
      <c r="K406" s="98"/>
    </row>
    <row r="407" spans="3:11" ht="13.2">
      <c r="C407" s="98"/>
      <c r="D407" s="98"/>
      <c r="E407" s="98"/>
      <c r="F407" s="98"/>
      <c r="G407" s="98"/>
      <c r="H407" s="98"/>
      <c r="I407" s="98"/>
      <c r="J407" s="98"/>
      <c r="K407" s="98"/>
    </row>
    <row r="408" spans="3:11" ht="13.2">
      <c r="C408" s="98"/>
      <c r="D408" s="98"/>
      <c r="E408" s="98"/>
      <c r="F408" s="98"/>
      <c r="G408" s="98"/>
      <c r="H408" s="98"/>
      <c r="I408" s="98"/>
      <c r="J408" s="98"/>
      <c r="K408" s="98"/>
    </row>
    <row r="409" spans="3:11" ht="13.2">
      <c r="C409" s="98"/>
      <c r="D409" s="98"/>
      <c r="E409" s="98"/>
      <c r="F409" s="98"/>
      <c r="G409" s="98"/>
      <c r="H409" s="98"/>
      <c r="I409" s="98"/>
      <c r="J409" s="98"/>
      <c r="K409" s="98"/>
    </row>
    <row r="410" spans="3:11" ht="13.2">
      <c r="C410" s="98"/>
      <c r="D410" s="98"/>
      <c r="E410" s="98"/>
      <c r="F410" s="98"/>
      <c r="G410" s="98"/>
      <c r="H410" s="98"/>
      <c r="I410" s="98"/>
      <c r="J410" s="98"/>
      <c r="K410" s="98"/>
    </row>
    <row r="411" spans="3:11" ht="13.2">
      <c r="C411" s="98"/>
      <c r="D411" s="98"/>
      <c r="E411" s="98"/>
      <c r="F411" s="98"/>
      <c r="G411" s="98"/>
      <c r="H411" s="98"/>
      <c r="I411" s="98"/>
      <c r="J411" s="98"/>
      <c r="K411" s="98"/>
    </row>
    <row r="412" spans="3:11" ht="13.2">
      <c r="C412" s="98"/>
      <c r="D412" s="98"/>
      <c r="E412" s="98"/>
      <c r="F412" s="98"/>
      <c r="G412" s="98"/>
      <c r="H412" s="98"/>
      <c r="I412" s="98"/>
      <c r="J412" s="98"/>
      <c r="K412" s="98"/>
    </row>
    <row r="413" spans="3:11" ht="13.2">
      <c r="C413" s="98"/>
      <c r="D413" s="98"/>
      <c r="E413" s="98"/>
      <c r="F413" s="98"/>
      <c r="G413" s="98"/>
      <c r="H413" s="98"/>
      <c r="I413" s="98"/>
      <c r="J413" s="98"/>
      <c r="K413" s="98"/>
    </row>
    <row r="414" spans="3:11" ht="13.2">
      <c r="C414" s="98"/>
      <c r="D414" s="98"/>
      <c r="E414" s="98"/>
      <c r="F414" s="98"/>
      <c r="G414" s="98"/>
      <c r="H414" s="98"/>
      <c r="I414" s="98"/>
      <c r="J414" s="98"/>
      <c r="K414" s="98"/>
    </row>
    <row r="415" spans="3:11" ht="13.2">
      <c r="C415" s="98"/>
      <c r="D415" s="98"/>
      <c r="E415" s="98"/>
      <c r="F415" s="98"/>
      <c r="G415" s="98"/>
      <c r="H415" s="98"/>
      <c r="I415" s="98"/>
      <c r="J415" s="98"/>
      <c r="K415" s="98"/>
    </row>
    <row r="416" spans="3:11" ht="13.2">
      <c r="C416" s="98"/>
      <c r="D416" s="98"/>
      <c r="E416" s="98"/>
      <c r="F416" s="98"/>
      <c r="G416" s="98"/>
      <c r="H416" s="98"/>
      <c r="I416" s="98"/>
      <c r="J416" s="98"/>
      <c r="K416" s="98"/>
    </row>
    <row r="417" spans="3:11" ht="13.2">
      <c r="C417" s="98"/>
      <c r="D417" s="98"/>
      <c r="E417" s="98"/>
      <c r="F417" s="98"/>
      <c r="G417" s="98"/>
      <c r="H417" s="98"/>
      <c r="I417" s="98"/>
      <c r="J417" s="98"/>
      <c r="K417" s="98"/>
    </row>
    <row r="418" spans="3:11" ht="13.2">
      <c r="C418" s="98"/>
      <c r="D418" s="98"/>
      <c r="E418" s="98"/>
      <c r="F418" s="98"/>
      <c r="G418" s="98"/>
      <c r="H418" s="98"/>
      <c r="I418" s="98"/>
      <c r="J418" s="98"/>
      <c r="K418" s="98"/>
    </row>
    <row r="419" spans="3:11" ht="13.2">
      <c r="C419" s="98"/>
      <c r="D419" s="98"/>
      <c r="E419" s="98"/>
      <c r="F419" s="98"/>
      <c r="G419" s="98"/>
      <c r="H419" s="98"/>
      <c r="I419" s="98"/>
      <c r="J419" s="98"/>
      <c r="K419" s="98"/>
    </row>
    <row r="420" spans="3:11" ht="13.2">
      <c r="C420" s="98"/>
      <c r="D420" s="98"/>
      <c r="E420" s="98"/>
      <c r="F420" s="98"/>
      <c r="G420" s="98"/>
      <c r="H420" s="98"/>
      <c r="I420" s="98"/>
      <c r="J420" s="98"/>
      <c r="K420" s="98"/>
    </row>
    <row r="421" spans="3:11" ht="13.2">
      <c r="C421" s="98"/>
      <c r="D421" s="98"/>
      <c r="E421" s="98"/>
      <c r="F421" s="98"/>
      <c r="G421" s="98"/>
      <c r="H421" s="98"/>
      <c r="I421" s="98"/>
      <c r="J421" s="98"/>
      <c r="K421" s="98"/>
    </row>
    <row r="422" spans="3:11" ht="13.2">
      <c r="C422" s="98"/>
      <c r="D422" s="98"/>
      <c r="E422" s="98"/>
      <c r="F422" s="98"/>
      <c r="G422" s="98"/>
      <c r="H422" s="98"/>
      <c r="I422" s="98"/>
      <c r="J422" s="98"/>
      <c r="K422" s="98"/>
    </row>
    <row r="423" spans="3:11" ht="13.2">
      <c r="C423" s="98"/>
      <c r="D423" s="98"/>
      <c r="E423" s="98"/>
      <c r="F423" s="98"/>
      <c r="G423" s="98"/>
      <c r="H423" s="98"/>
      <c r="I423" s="98"/>
      <c r="J423" s="98"/>
      <c r="K423" s="98"/>
    </row>
    <row r="424" spans="3:11" ht="13.2">
      <c r="C424" s="98"/>
      <c r="D424" s="98"/>
      <c r="E424" s="98"/>
      <c r="F424" s="98"/>
      <c r="G424" s="98"/>
      <c r="H424" s="98"/>
      <c r="I424" s="98"/>
      <c r="J424" s="98"/>
      <c r="K424" s="98"/>
    </row>
    <row r="425" spans="3:11" ht="13.2">
      <c r="C425" s="98"/>
      <c r="D425" s="98"/>
      <c r="E425" s="98"/>
      <c r="F425" s="98"/>
      <c r="G425" s="98"/>
      <c r="H425" s="98"/>
      <c r="I425" s="98"/>
      <c r="J425" s="98"/>
      <c r="K425" s="98"/>
    </row>
    <row r="426" spans="3:11" ht="13.2">
      <c r="C426" s="98"/>
      <c r="D426" s="98"/>
      <c r="E426" s="98"/>
      <c r="F426" s="98"/>
      <c r="G426" s="98"/>
      <c r="H426" s="98"/>
      <c r="I426" s="98"/>
      <c r="J426" s="98"/>
      <c r="K426" s="98"/>
    </row>
    <row r="427" spans="3:11" ht="13.2">
      <c r="C427" s="98"/>
      <c r="D427" s="98"/>
      <c r="E427" s="98"/>
      <c r="F427" s="98"/>
      <c r="G427" s="98"/>
      <c r="H427" s="98"/>
      <c r="I427" s="98"/>
      <c r="J427" s="98"/>
      <c r="K427" s="98"/>
    </row>
    <row r="428" spans="3:11" ht="13.2">
      <c r="C428" s="98"/>
      <c r="D428" s="98"/>
      <c r="E428" s="98"/>
      <c r="F428" s="98"/>
      <c r="G428" s="98"/>
      <c r="H428" s="98"/>
      <c r="I428" s="98"/>
      <c r="J428" s="98"/>
      <c r="K428" s="98"/>
    </row>
    <row r="429" spans="3:11" ht="13.2">
      <c r="C429" s="98"/>
      <c r="D429" s="98"/>
      <c r="E429" s="98"/>
      <c r="F429" s="98"/>
      <c r="G429" s="98"/>
      <c r="H429" s="98"/>
      <c r="I429" s="98"/>
      <c r="J429" s="98"/>
      <c r="K429" s="98"/>
    </row>
    <row r="430" spans="3:11" ht="13.2">
      <c r="C430" s="98"/>
      <c r="D430" s="98"/>
      <c r="E430" s="98"/>
      <c r="F430" s="98"/>
      <c r="G430" s="98"/>
      <c r="H430" s="98"/>
      <c r="I430" s="98"/>
      <c r="J430" s="98"/>
      <c r="K430" s="98"/>
    </row>
    <row r="431" spans="3:11" ht="13.2">
      <c r="C431" s="98"/>
      <c r="D431" s="98"/>
      <c r="E431" s="98"/>
      <c r="F431" s="98"/>
      <c r="G431" s="98"/>
      <c r="H431" s="98"/>
      <c r="I431" s="98"/>
      <c r="J431" s="98"/>
      <c r="K431" s="98"/>
    </row>
    <row r="432" spans="3:11" ht="13.2">
      <c r="C432" s="98"/>
      <c r="D432" s="98"/>
      <c r="E432" s="98"/>
      <c r="F432" s="98"/>
      <c r="G432" s="98"/>
      <c r="H432" s="98"/>
      <c r="I432" s="98"/>
      <c r="J432" s="98"/>
      <c r="K432" s="98"/>
    </row>
    <row r="433" spans="3:11" ht="13.2">
      <c r="C433" s="98"/>
      <c r="D433" s="98"/>
      <c r="E433" s="98"/>
      <c r="F433" s="98"/>
      <c r="G433" s="98"/>
      <c r="H433" s="98"/>
      <c r="I433" s="98"/>
      <c r="J433" s="98"/>
      <c r="K433" s="98"/>
    </row>
    <row r="434" spans="3:11" ht="13.2">
      <c r="C434" s="98"/>
      <c r="D434" s="98"/>
      <c r="E434" s="98"/>
      <c r="F434" s="98"/>
      <c r="G434" s="98"/>
      <c r="H434" s="98"/>
      <c r="I434" s="98"/>
      <c r="J434" s="98"/>
      <c r="K434" s="98"/>
    </row>
    <row r="435" spans="3:11" ht="13.2">
      <c r="C435" s="98"/>
      <c r="D435" s="98"/>
      <c r="E435" s="98"/>
      <c r="F435" s="98"/>
      <c r="G435" s="98"/>
      <c r="H435" s="98"/>
      <c r="I435" s="98"/>
      <c r="J435" s="98"/>
      <c r="K435" s="98"/>
    </row>
    <row r="436" spans="3:11" ht="13.2">
      <c r="C436" s="98"/>
      <c r="D436" s="98"/>
      <c r="E436" s="98"/>
      <c r="F436" s="98"/>
      <c r="G436" s="98"/>
      <c r="H436" s="98"/>
      <c r="I436" s="98"/>
      <c r="J436" s="98"/>
      <c r="K436" s="98"/>
    </row>
    <row r="437" spans="3:11" ht="13.2">
      <c r="C437" s="98"/>
      <c r="D437" s="98"/>
      <c r="E437" s="98"/>
      <c r="F437" s="98"/>
      <c r="G437" s="98"/>
      <c r="H437" s="98"/>
      <c r="I437" s="98"/>
      <c r="J437" s="98"/>
      <c r="K437" s="98"/>
    </row>
    <row r="438" spans="3:11" ht="13.2">
      <c r="C438" s="98"/>
      <c r="D438" s="98"/>
      <c r="E438" s="98"/>
      <c r="F438" s="98"/>
      <c r="G438" s="98"/>
      <c r="H438" s="98"/>
      <c r="I438" s="98"/>
      <c r="J438" s="98"/>
      <c r="K438" s="98"/>
    </row>
    <row r="439" spans="3:11" ht="13.2">
      <c r="C439" s="98"/>
      <c r="D439" s="98"/>
      <c r="E439" s="98"/>
      <c r="F439" s="98"/>
      <c r="G439" s="98"/>
      <c r="H439" s="98"/>
      <c r="I439" s="98"/>
      <c r="J439" s="98"/>
      <c r="K439" s="98"/>
    </row>
    <row r="440" spans="3:11" ht="13.2">
      <c r="C440" s="98"/>
      <c r="D440" s="98"/>
      <c r="E440" s="98"/>
      <c r="F440" s="98"/>
      <c r="G440" s="98"/>
      <c r="H440" s="98"/>
      <c r="I440" s="98"/>
      <c r="J440" s="98"/>
      <c r="K440" s="98"/>
    </row>
    <row r="441" spans="3:11" ht="13.2">
      <c r="C441" s="98"/>
      <c r="D441" s="98"/>
      <c r="E441" s="98"/>
      <c r="F441" s="98"/>
      <c r="G441" s="98"/>
      <c r="H441" s="98"/>
      <c r="I441" s="98"/>
      <c r="J441" s="98"/>
      <c r="K441" s="98"/>
    </row>
    <row r="442" spans="3:11" ht="13.2">
      <c r="C442" s="98"/>
      <c r="D442" s="98"/>
      <c r="E442" s="98"/>
      <c r="F442" s="98"/>
      <c r="G442" s="98"/>
      <c r="H442" s="98"/>
      <c r="I442" s="98"/>
      <c r="J442" s="98"/>
      <c r="K442" s="98"/>
    </row>
    <row r="443" spans="3:11" ht="13.2">
      <c r="C443" s="98"/>
      <c r="D443" s="98"/>
      <c r="E443" s="98"/>
      <c r="F443" s="98"/>
      <c r="G443" s="98"/>
      <c r="H443" s="98"/>
      <c r="I443" s="98"/>
      <c r="J443" s="98"/>
      <c r="K443" s="98"/>
    </row>
    <row r="444" spans="3:11" ht="13.2">
      <c r="C444" s="98"/>
      <c r="D444" s="98"/>
      <c r="E444" s="98"/>
      <c r="F444" s="98"/>
      <c r="G444" s="98"/>
      <c r="H444" s="98"/>
      <c r="I444" s="98"/>
      <c r="J444" s="98"/>
      <c r="K444" s="98"/>
    </row>
    <row r="445" spans="3:11" ht="13.2">
      <c r="C445" s="98"/>
      <c r="D445" s="98"/>
      <c r="E445" s="98"/>
      <c r="F445" s="98"/>
      <c r="G445" s="98"/>
      <c r="H445" s="98"/>
      <c r="I445" s="98"/>
      <c r="J445" s="98"/>
      <c r="K445" s="98"/>
    </row>
    <row r="446" spans="3:11" ht="13.2">
      <c r="C446" s="98"/>
      <c r="D446" s="98"/>
      <c r="E446" s="98"/>
      <c r="F446" s="98"/>
      <c r="G446" s="98"/>
      <c r="H446" s="98"/>
      <c r="I446" s="98"/>
      <c r="J446" s="98"/>
      <c r="K446" s="98"/>
    </row>
    <row r="447" spans="3:11" ht="13.2">
      <c r="C447" s="98"/>
      <c r="D447" s="98"/>
      <c r="E447" s="98"/>
      <c r="F447" s="98"/>
      <c r="G447" s="98"/>
      <c r="H447" s="98"/>
      <c r="I447" s="98"/>
      <c r="J447" s="98"/>
      <c r="K447" s="98"/>
    </row>
    <row r="448" spans="3:11" ht="13.2">
      <c r="C448" s="98"/>
      <c r="D448" s="98"/>
      <c r="E448" s="98"/>
      <c r="F448" s="98"/>
      <c r="G448" s="98"/>
      <c r="H448" s="98"/>
      <c r="I448" s="98"/>
      <c r="J448" s="98"/>
      <c r="K448" s="98"/>
    </row>
    <row r="449" spans="3:11" ht="13.2">
      <c r="C449" s="98"/>
      <c r="D449" s="98"/>
      <c r="E449" s="98"/>
      <c r="F449" s="98"/>
      <c r="G449" s="98"/>
      <c r="H449" s="98"/>
      <c r="I449" s="98"/>
      <c r="J449" s="98"/>
      <c r="K449" s="98"/>
    </row>
    <row r="450" spans="3:11" ht="13.2">
      <c r="C450" s="98"/>
      <c r="D450" s="98"/>
      <c r="E450" s="98"/>
      <c r="F450" s="98"/>
      <c r="G450" s="98"/>
      <c r="H450" s="98"/>
      <c r="I450" s="98"/>
      <c r="J450" s="98"/>
      <c r="K450" s="98"/>
    </row>
    <row r="451" spans="3:11" ht="13.2">
      <c r="C451" s="98"/>
      <c r="D451" s="98"/>
      <c r="E451" s="98"/>
      <c r="F451" s="98"/>
      <c r="G451" s="98"/>
      <c r="H451" s="98"/>
      <c r="I451" s="98"/>
      <c r="J451" s="98"/>
      <c r="K451" s="98"/>
    </row>
    <row r="452" spans="3:11" ht="13.2">
      <c r="C452" s="98"/>
      <c r="D452" s="98"/>
      <c r="E452" s="98"/>
      <c r="F452" s="98"/>
      <c r="G452" s="98"/>
      <c r="H452" s="98"/>
      <c r="I452" s="98"/>
      <c r="J452" s="98"/>
      <c r="K452" s="98"/>
    </row>
    <row r="453" spans="3:11" ht="13.2">
      <c r="C453" s="98"/>
      <c r="D453" s="98"/>
      <c r="E453" s="98"/>
      <c r="F453" s="98"/>
      <c r="G453" s="98"/>
      <c r="H453" s="98"/>
      <c r="I453" s="98"/>
      <c r="J453" s="98"/>
      <c r="K453" s="98"/>
    </row>
    <row r="454" spans="3:11" ht="13.2">
      <c r="C454" s="98"/>
      <c r="D454" s="98"/>
      <c r="E454" s="98"/>
      <c r="F454" s="98"/>
      <c r="G454" s="98"/>
      <c r="H454" s="98"/>
      <c r="I454" s="98"/>
      <c r="J454" s="98"/>
      <c r="K454" s="98"/>
    </row>
    <row r="455" spans="3:11" ht="13.2">
      <c r="C455" s="98"/>
      <c r="D455" s="98"/>
      <c r="E455" s="98"/>
      <c r="F455" s="98"/>
      <c r="G455" s="98"/>
      <c r="H455" s="98"/>
      <c r="I455" s="98"/>
      <c r="J455" s="98"/>
      <c r="K455" s="98"/>
    </row>
    <row r="456" spans="3:11" ht="13.2">
      <c r="C456" s="98"/>
      <c r="D456" s="98"/>
      <c r="E456" s="98"/>
      <c r="F456" s="98"/>
      <c r="G456" s="98"/>
      <c r="H456" s="98"/>
      <c r="I456" s="98"/>
      <c r="J456" s="98"/>
      <c r="K456" s="98"/>
    </row>
    <row r="457" spans="3:11" ht="13.2">
      <c r="C457" s="98"/>
      <c r="D457" s="98"/>
      <c r="E457" s="98"/>
      <c r="F457" s="98"/>
      <c r="G457" s="98"/>
      <c r="H457" s="98"/>
      <c r="I457" s="98"/>
      <c r="J457" s="98"/>
      <c r="K457" s="98"/>
    </row>
    <row r="458" spans="3:11" ht="13.2">
      <c r="C458" s="98"/>
      <c r="D458" s="98"/>
      <c r="E458" s="98"/>
      <c r="F458" s="98"/>
      <c r="G458" s="98"/>
      <c r="H458" s="98"/>
      <c r="I458" s="98"/>
      <c r="J458" s="98"/>
      <c r="K458" s="98"/>
    </row>
    <row r="459" spans="3:11" ht="13.2">
      <c r="C459" s="98"/>
      <c r="D459" s="98"/>
      <c r="E459" s="98"/>
      <c r="F459" s="98"/>
      <c r="G459" s="98"/>
      <c r="H459" s="98"/>
      <c r="I459" s="98"/>
      <c r="J459" s="98"/>
      <c r="K459" s="98"/>
    </row>
    <row r="460" spans="3:11" ht="13.2">
      <c r="C460" s="98"/>
      <c r="D460" s="98"/>
      <c r="E460" s="98"/>
      <c r="F460" s="98"/>
      <c r="G460" s="98"/>
      <c r="H460" s="98"/>
      <c r="I460" s="98"/>
      <c r="J460" s="98"/>
      <c r="K460" s="98"/>
    </row>
    <row r="461" spans="3:11" ht="13.2">
      <c r="C461" s="98"/>
      <c r="D461" s="98"/>
      <c r="E461" s="98"/>
      <c r="F461" s="98"/>
      <c r="G461" s="98"/>
      <c r="H461" s="98"/>
      <c r="I461" s="98"/>
      <c r="J461" s="98"/>
      <c r="K461" s="98"/>
    </row>
    <row r="462" spans="3:11" ht="13.2">
      <c r="C462" s="98"/>
      <c r="D462" s="98"/>
      <c r="E462" s="98"/>
      <c r="F462" s="98"/>
      <c r="G462" s="98"/>
      <c r="H462" s="98"/>
      <c r="I462" s="98"/>
      <c r="J462" s="98"/>
      <c r="K462" s="98"/>
    </row>
    <row r="463" spans="3:11" ht="13.2">
      <c r="C463" s="98"/>
      <c r="D463" s="98"/>
      <c r="E463" s="98"/>
      <c r="F463" s="98"/>
      <c r="G463" s="98"/>
      <c r="H463" s="98"/>
      <c r="I463" s="98"/>
      <c r="J463" s="98"/>
      <c r="K463" s="98"/>
    </row>
    <row r="464" spans="3:11" ht="13.2">
      <c r="C464" s="98"/>
      <c r="D464" s="98"/>
      <c r="E464" s="98"/>
      <c r="F464" s="98"/>
      <c r="G464" s="98"/>
      <c r="H464" s="98"/>
      <c r="I464" s="98"/>
      <c r="J464" s="98"/>
      <c r="K464" s="98"/>
    </row>
    <row r="465" spans="3:11" ht="13.2">
      <c r="C465" s="98"/>
      <c r="D465" s="98"/>
      <c r="E465" s="98"/>
      <c r="F465" s="98"/>
      <c r="G465" s="98"/>
      <c r="H465" s="98"/>
      <c r="I465" s="98"/>
      <c r="J465" s="98"/>
      <c r="K465" s="98"/>
    </row>
    <row r="466" spans="3:11" ht="13.2">
      <c r="C466" s="98"/>
      <c r="D466" s="98"/>
      <c r="E466" s="98"/>
      <c r="F466" s="98"/>
      <c r="G466" s="98"/>
      <c r="H466" s="98"/>
      <c r="I466" s="98"/>
      <c r="J466" s="98"/>
      <c r="K466" s="98"/>
    </row>
    <row r="467" spans="3:11" ht="13.2">
      <c r="C467" s="98"/>
      <c r="D467" s="98"/>
      <c r="E467" s="98"/>
      <c r="F467" s="98"/>
      <c r="G467" s="98"/>
      <c r="H467" s="98"/>
      <c r="I467" s="98"/>
      <c r="J467" s="98"/>
      <c r="K467" s="98"/>
    </row>
    <row r="468" spans="3:11" ht="13.2">
      <c r="C468" s="98"/>
      <c r="D468" s="98"/>
      <c r="E468" s="98"/>
      <c r="F468" s="98"/>
      <c r="G468" s="98"/>
      <c r="H468" s="98"/>
      <c r="I468" s="98"/>
      <c r="J468" s="98"/>
      <c r="K468" s="98"/>
    </row>
    <row r="469" spans="3:11" ht="13.2">
      <c r="C469" s="98"/>
      <c r="D469" s="98"/>
      <c r="E469" s="98"/>
      <c r="F469" s="98"/>
      <c r="G469" s="98"/>
      <c r="H469" s="98"/>
      <c r="I469" s="98"/>
      <c r="J469" s="98"/>
      <c r="K469" s="98"/>
    </row>
    <row r="470" spans="3:11" ht="13.2">
      <c r="C470" s="98"/>
      <c r="D470" s="98"/>
      <c r="E470" s="98"/>
      <c r="F470" s="98"/>
      <c r="G470" s="98"/>
      <c r="H470" s="98"/>
      <c r="I470" s="98"/>
      <c r="J470" s="98"/>
      <c r="K470" s="98"/>
    </row>
    <row r="471" spans="3:11" ht="13.2">
      <c r="C471" s="98"/>
      <c r="D471" s="98"/>
      <c r="E471" s="98"/>
      <c r="F471" s="98"/>
      <c r="G471" s="98"/>
      <c r="H471" s="98"/>
      <c r="I471" s="98"/>
      <c r="J471" s="98"/>
      <c r="K471" s="98"/>
    </row>
    <row r="472" spans="3:11" ht="13.2">
      <c r="C472" s="98"/>
      <c r="D472" s="98"/>
      <c r="E472" s="98"/>
      <c r="F472" s="98"/>
      <c r="G472" s="98"/>
      <c r="H472" s="98"/>
      <c r="I472" s="98"/>
      <c r="J472" s="98"/>
      <c r="K472" s="98"/>
    </row>
    <row r="473" spans="3:11" ht="13.2">
      <c r="C473" s="98"/>
      <c r="D473" s="98"/>
      <c r="E473" s="98"/>
      <c r="F473" s="98"/>
      <c r="G473" s="98"/>
      <c r="H473" s="98"/>
      <c r="I473" s="98"/>
      <c r="J473" s="98"/>
      <c r="K473" s="98"/>
    </row>
    <row r="474" spans="3:11" ht="13.2">
      <c r="C474" s="98"/>
      <c r="D474" s="98"/>
      <c r="E474" s="98"/>
      <c r="F474" s="98"/>
      <c r="G474" s="98"/>
      <c r="H474" s="98"/>
      <c r="I474" s="98"/>
      <c r="J474" s="98"/>
      <c r="K474" s="98"/>
    </row>
    <row r="475" spans="3:11" ht="13.2">
      <c r="C475" s="98"/>
      <c r="D475" s="98"/>
      <c r="E475" s="98"/>
      <c r="F475" s="98"/>
      <c r="G475" s="98"/>
      <c r="H475" s="98"/>
      <c r="I475" s="98"/>
      <c r="J475" s="98"/>
      <c r="K475" s="98"/>
    </row>
    <row r="476" spans="3:11" ht="13.2">
      <c r="C476" s="98"/>
      <c r="D476" s="98"/>
      <c r="E476" s="98"/>
      <c r="F476" s="98"/>
      <c r="G476" s="98"/>
      <c r="H476" s="98"/>
      <c r="I476" s="98"/>
      <c r="J476" s="98"/>
      <c r="K476" s="98"/>
    </row>
    <row r="477" spans="3:11" ht="13.2">
      <c r="C477" s="98"/>
      <c r="D477" s="98"/>
      <c r="E477" s="98"/>
      <c r="F477" s="98"/>
      <c r="G477" s="98"/>
      <c r="H477" s="98"/>
      <c r="I477" s="98"/>
      <c r="J477" s="98"/>
      <c r="K477" s="98"/>
    </row>
    <row r="478" spans="3:11" ht="13.2">
      <c r="C478" s="98"/>
      <c r="D478" s="98"/>
      <c r="E478" s="98"/>
      <c r="F478" s="98"/>
      <c r="G478" s="98"/>
      <c r="H478" s="98"/>
      <c r="I478" s="98"/>
      <c r="J478" s="98"/>
      <c r="K478" s="98"/>
    </row>
    <row r="479" spans="3:11" ht="13.2">
      <c r="C479" s="98"/>
      <c r="D479" s="98"/>
      <c r="E479" s="98"/>
      <c r="F479" s="98"/>
      <c r="G479" s="98"/>
      <c r="H479" s="98"/>
      <c r="I479" s="98"/>
      <c r="J479" s="98"/>
      <c r="K479" s="98"/>
    </row>
    <row r="480" spans="3:11" ht="13.2">
      <c r="C480" s="98"/>
      <c r="D480" s="98"/>
      <c r="E480" s="98"/>
      <c r="F480" s="98"/>
      <c r="G480" s="98"/>
      <c r="H480" s="98"/>
      <c r="I480" s="98"/>
      <c r="J480" s="98"/>
      <c r="K480" s="98"/>
    </row>
    <row r="481" spans="3:11" ht="13.2">
      <c r="C481" s="98"/>
      <c r="D481" s="98"/>
      <c r="E481" s="98"/>
      <c r="F481" s="98"/>
      <c r="G481" s="98"/>
      <c r="H481" s="98"/>
      <c r="I481" s="98"/>
      <c r="J481" s="98"/>
      <c r="K481" s="98"/>
    </row>
    <row r="482" spans="3:11" ht="13.2">
      <c r="C482" s="98"/>
      <c r="D482" s="98"/>
      <c r="E482" s="98"/>
      <c r="F482" s="98"/>
      <c r="G482" s="98"/>
      <c r="H482" s="98"/>
      <c r="I482" s="98"/>
      <c r="J482" s="98"/>
      <c r="K482" s="98"/>
    </row>
    <row r="483" spans="3:11" ht="13.2">
      <c r="C483" s="98"/>
      <c r="D483" s="98"/>
      <c r="E483" s="98"/>
      <c r="F483" s="98"/>
      <c r="G483" s="98"/>
      <c r="H483" s="98"/>
      <c r="I483" s="98"/>
      <c r="J483" s="98"/>
      <c r="K483" s="98"/>
    </row>
    <row r="484" spans="3:11" ht="13.2">
      <c r="C484" s="98"/>
      <c r="D484" s="98"/>
      <c r="E484" s="98"/>
      <c r="F484" s="98"/>
      <c r="G484" s="98"/>
      <c r="H484" s="98"/>
      <c r="I484" s="98"/>
      <c r="J484" s="98"/>
      <c r="K484" s="98"/>
    </row>
    <row r="485" spans="3:11" ht="13.2">
      <c r="C485" s="98"/>
      <c r="D485" s="98"/>
      <c r="E485" s="98"/>
      <c r="F485" s="98"/>
      <c r="G485" s="98"/>
      <c r="H485" s="98"/>
      <c r="I485" s="98"/>
      <c r="J485" s="98"/>
      <c r="K485" s="98"/>
    </row>
    <row r="486" spans="3:11" ht="13.2">
      <c r="C486" s="98"/>
      <c r="D486" s="98"/>
      <c r="E486" s="98"/>
      <c r="F486" s="98"/>
      <c r="G486" s="98"/>
      <c r="H486" s="98"/>
      <c r="I486" s="98"/>
      <c r="J486" s="98"/>
      <c r="K486" s="98"/>
    </row>
    <row r="487" spans="3:11" ht="13.2">
      <c r="C487" s="98"/>
      <c r="D487" s="98"/>
      <c r="E487" s="98"/>
      <c r="F487" s="98"/>
      <c r="G487" s="98"/>
      <c r="H487" s="98"/>
      <c r="I487" s="98"/>
      <c r="J487" s="98"/>
      <c r="K487" s="98"/>
    </row>
    <row r="488" spans="3:11" ht="13.2">
      <c r="C488" s="98"/>
      <c r="D488" s="98"/>
      <c r="E488" s="98"/>
      <c r="F488" s="98"/>
      <c r="G488" s="98"/>
      <c r="H488" s="98"/>
      <c r="I488" s="98"/>
      <c r="J488" s="98"/>
      <c r="K488" s="98"/>
    </row>
    <row r="489" spans="3:11" ht="13.2">
      <c r="C489" s="98"/>
      <c r="D489" s="98"/>
      <c r="E489" s="98"/>
      <c r="F489" s="98"/>
      <c r="G489" s="98"/>
      <c r="H489" s="98"/>
      <c r="I489" s="98"/>
      <c r="J489" s="98"/>
      <c r="K489" s="98"/>
    </row>
    <row r="490" spans="3:11" ht="13.2">
      <c r="C490" s="98"/>
      <c r="D490" s="98"/>
      <c r="E490" s="98"/>
      <c r="F490" s="98"/>
      <c r="G490" s="98"/>
      <c r="H490" s="98"/>
      <c r="I490" s="98"/>
      <c r="J490" s="98"/>
      <c r="K490" s="98"/>
    </row>
    <row r="491" spans="3:11" ht="13.2">
      <c r="C491" s="98"/>
      <c r="D491" s="98"/>
      <c r="E491" s="98"/>
      <c r="F491" s="98"/>
      <c r="G491" s="98"/>
      <c r="H491" s="98"/>
      <c r="I491" s="98"/>
      <c r="J491" s="98"/>
      <c r="K491" s="98"/>
    </row>
    <row r="492" spans="3:11" ht="13.2">
      <c r="C492" s="98"/>
      <c r="D492" s="98"/>
      <c r="E492" s="98"/>
      <c r="F492" s="98"/>
      <c r="G492" s="98"/>
      <c r="H492" s="98"/>
      <c r="I492" s="98"/>
      <c r="J492" s="98"/>
      <c r="K492" s="98"/>
    </row>
    <row r="493" spans="3:11" ht="13.2">
      <c r="C493" s="98"/>
      <c r="D493" s="98"/>
      <c r="E493" s="98"/>
      <c r="F493" s="98"/>
      <c r="G493" s="98"/>
      <c r="H493" s="98"/>
      <c r="I493" s="98"/>
      <c r="J493" s="98"/>
      <c r="K493" s="98"/>
    </row>
    <row r="494" spans="3:11" ht="13.2">
      <c r="C494" s="98"/>
      <c r="D494" s="98"/>
      <c r="E494" s="98"/>
      <c r="F494" s="98"/>
      <c r="G494" s="98"/>
      <c r="H494" s="98"/>
      <c r="I494" s="98"/>
      <c r="J494" s="98"/>
      <c r="K494" s="98"/>
    </row>
    <row r="495" spans="3:11" ht="13.2">
      <c r="C495" s="98"/>
      <c r="D495" s="98"/>
      <c r="E495" s="98"/>
      <c r="F495" s="98"/>
      <c r="G495" s="98"/>
      <c r="H495" s="98"/>
      <c r="I495" s="98"/>
      <c r="J495" s="98"/>
      <c r="K495" s="98"/>
    </row>
    <row r="496" spans="3:11" ht="13.2">
      <c r="C496" s="98"/>
      <c r="D496" s="98"/>
      <c r="E496" s="98"/>
      <c r="F496" s="98"/>
      <c r="G496" s="98"/>
      <c r="H496" s="98"/>
      <c r="I496" s="98"/>
      <c r="J496" s="98"/>
      <c r="K496" s="98"/>
    </row>
    <row r="497" spans="3:11" ht="13.2">
      <c r="C497" s="98"/>
      <c r="D497" s="98"/>
      <c r="E497" s="98"/>
      <c r="F497" s="98"/>
      <c r="G497" s="98"/>
      <c r="H497" s="98"/>
      <c r="I497" s="98"/>
      <c r="J497" s="98"/>
      <c r="K497" s="98"/>
    </row>
    <row r="498" spans="3:11" ht="13.2">
      <c r="C498" s="98"/>
      <c r="D498" s="98"/>
      <c r="E498" s="98"/>
      <c r="F498" s="98"/>
      <c r="G498" s="98"/>
      <c r="H498" s="98"/>
      <c r="I498" s="98"/>
      <c r="J498" s="98"/>
      <c r="K498" s="98"/>
    </row>
    <row r="499" spans="3:11" ht="13.2">
      <c r="C499" s="98"/>
      <c r="D499" s="98"/>
      <c r="E499" s="98"/>
      <c r="F499" s="98"/>
      <c r="G499" s="98"/>
      <c r="H499" s="98"/>
      <c r="I499" s="98"/>
      <c r="J499" s="98"/>
      <c r="K499" s="98"/>
    </row>
    <row r="500" spans="3:11" ht="13.2">
      <c r="C500" s="98"/>
      <c r="D500" s="98"/>
      <c r="E500" s="98"/>
      <c r="F500" s="98"/>
      <c r="G500" s="98"/>
      <c r="H500" s="98"/>
      <c r="I500" s="98"/>
      <c r="J500" s="98"/>
      <c r="K500" s="98"/>
    </row>
    <row r="501" spans="3:11" ht="13.2">
      <c r="C501" s="98"/>
      <c r="D501" s="98"/>
      <c r="E501" s="98"/>
      <c r="F501" s="98"/>
      <c r="G501" s="98"/>
      <c r="H501" s="98"/>
      <c r="I501" s="98"/>
      <c r="J501" s="98"/>
      <c r="K501" s="98"/>
    </row>
    <row r="502" spans="3:11" ht="13.2">
      <c r="C502" s="98"/>
      <c r="D502" s="98"/>
      <c r="E502" s="98"/>
      <c r="F502" s="98"/>
      <c r="G502" s="98"/>
      <c r="H502" s="98"/>
      <c r="I502" s="98"/>
      <c r="J502" s="98"/>
      <c r="K502" s="98"/>
    </row>
    <row r="503" spans="3:11" ht="13.2">
      <c r="C503" s="98"/>
      <c r="D503" s="98"/>
      <c r="E503" s="98"/>
      <c r="F503" s="98"/>
      <c r="G503" s="98"/>
      <c r="H503" s="98"/>
      <c r="I503" s="98"/>
      <c r="J503" s="98"/>
      <c r="K503" s="98"/>
    </row>
    <row r="504" spans="3:11" ht="13.2">
      <c r="C504" s="98"/>
      <c r="D504" s="98"/>
      <c r="E504" s="98"/>
      <c r="F504" s="98"/>
      <c r="G504" s="98"/>
      <c r="H504" s="98"/>
      <c r="I504" s="98"/>
      <c r="J504" s="98"/>
      <c r="K504" s="98"/>
    </row>
    <row r="505" spans="3:11" ht="13.2">
      <c r="C505" s="98"/>
      <c r="D505" s="98"/>
      <c r="E505" s="98"/>
      <c r="F505" s="98"/>
      <c r="G505" s="98"/>
      <c r="H505" s="98"/>
      <c r="I505" s="98"/>
      <c r="J505" s="98"/>
      <c r="K505" s="98"/>
    </row>
    <row r="506" spans="3:11" ht="13.2">
      <c r="C506" s="98"/>
      <c r="D506" s="98"/>
      <c r="E506" s="98"/>
      <c r="F506" s="98"/>
      <c r="G506" s="98"/>
      <c r="H506" s="98"/>
      <c r="I506" s="98"/>
      <c r="J506" s="98"/>
      <c r="K506" s="98"/>
    </row>
    <row r="507" spans="3:11" ht="13.2">
      <c r="C507" s="98"/>
      <c r="D507" s="98"/>
      <c r="E507" s="98"/>
      <c r="F507" s="98"/>
      <c r="G507" s="98"/>
      <c r="H507" s="98"/>
      <c r="I507" s="98"/>
      <c r="J507" s="98"/>
      <c r="K507" s="98"/>
    </row>
    <row r="508" spans="3:11" ht="13.2">
      <c r="C508" s="98"/>
      <c r="D508" s="98"/>
      <c r="E508" s="98"/>
      <c r="F508" s="98"/>
      <c r="G508" s="98"/>
      <c r="H508" s="98"/>
      <c r="I508" s="98"/>
      <c r="J508" s="98"/>
      <c r="K508" s="98"/>
    </row>
    <row r="509" spans="3:11" ht="13.2">
      <c r="C509" s="98"/>
      <c r="D509" s="98"/>
      <c r="E509" s="98"/>
      <c r="F509" s="98"/>
      <c r="G509" s="98"/>
      <c r="H509" s="98"/>
      <c r="I509" s="98"/>
      <c r="J509" s="98"/>
      <c r="K509" s="98"/>
    </row>
    <row r="510" spans="3:11" ht="13.2">
      <c r="C510" s="98"/>
      <c r="D510" s="98"/>
      <c r="E510" s="98"/>
      <c r="F510" s="98"/>
      <c r="G510" s="98"/>
      <c r="H510" s="98"/>
      <c r="I510" s="98"/>
      <c r="J510" s="98"/>
      <c r="K510" s="98"/>
    </row>
    <row r="511" spans="3:11" ht="13.2">
      <c r="C511" s="98"/>
      <c r="D511" s="98"/>
      <c r="E511" s="98"/>
      <c r="F511" s="98"/>
      <c r="G511" s="98"/>
      <c r="H511" s="98"/>
      <c r="I511" s="98"/>
      <c r="J511" s="98"/>
      <c r="K511" s="98"/>
    </row>
    <row r="512" spans="3:11" ht="13.2">
      <c r="C512" s="98"/>
      <c r="D512" s="98"/>
      <c r="E512" s="98"/>
      <c r="F512" s="98"/>
      <c r="G512" s="98"/>
      <c r="H512" s="98"/>
      <c r="I512" s="98"/>
      <c r="J512" s="98"/>
      <c r="K512" s="98"/>
    </row>
    <row r="513" spans="3:11" ht="13.2">
      <c r="C513" s="98"/>
      <c r="D513" s="98"/>
      <c r="E513" s="98"/>
      <c r="F513" s="98"/>
      <c r="G513" s="98"/>
      <c r="H513" s="98"/>
      <c r="I513" s="98"/>
      <c r="J513" s="98"/>
      <c r="K513" s="98"/>
    </row>
    <row r="514" spans="3:11" ht="13.2">
      <c r="C514" s="98"/>
      <c r="D514" s="98"/>
      <c r="E514" s="98"/>
      <c r="F514" s="98"/>
      <c r="G514" s="98"/>
      <c r="H514" s="98"/>
      <c r="I514" s="98"/>
      <c r="J514" s="98"/>
      <c r="K514" s="98"/>
    </row>
    <row r="515" spans="3:11" ht="13.2">
      <c r="C515" s="98"/>
      <c r="D515" s="98"/>
      <c r="E515" s="98"/>
      <c r="F515" s="98"/>
      <c r="G515" s="98"/>
      <c r="H515" s="98"/>
      <c r="I515" s="98"/>
      <c r="J515" s="98"/>
      <c r="K515" s="98"/>
    </row>
    <row r="516" spans="3:11" ht="13.2">
      <c r="C516" s="98"/>
      <c r="D516" s="98"/>
      <c r="E516" s="98"/>
      <c r="F516" s="98"/>
      <c r="G516" s="98"/>
      <c r="H516" s="98"/>
      <c r="I516" s="98"/>
      <c r="J516" s="98"/>
      <c r="K516" s="98"/>
    </row>
    <row r="517" spans="3:11" ht="13.2">
      <c r="C517" s="98"/>
      <c r="D517" s="98"/>
      <c r="E517" s="98"/>
      <c r="F517" s="98"/>
      <c r="G517" s="98"/>
      <c r="H517" s="98"/>
      <c r="I517" s="98"/>
      <c r="J517" s="98"/>
      <c r="K517" s="98"/>
    </row>
    <row r="518" spans="3:11" ht="13.2">
      <c r="C518" s="98"/>
      <c r="D518" s="98"/>
      <c r="E518" s="98"/>
      <c r="F518" s="98"/>
      <c r="G518" s="98"/>
      <c r="H518" s="98"/>
      <c r="I518" s="98"/>
      <c r="J518" s="98"/>
      <c r="K518" s="98"/>
    </row>
    <row r="519" spans="3:11" ht="13.2">
      <c r="C519" s="98"/>
      <c r="D519" s="98"/>
      <c r="E519" s="98"/>
      <c r="F519" s="98"/>
      <c r="G519" s="98"/>
      <c r="H519" s="98"/>
      <c r="I519" s="98"/>
      <c r="J519" s="98"/>
      <c r="K519" s="98"/>
    </row>
    <row r="520" spans="3:11" ht="13.2">
      <c r="C520" s="98"/>
      <c r="D520" s="98"/>
      <c r="E520" s="98"/>
      <c r="F520" s="98"/>
      <c r="G520" s="98"/>
      <c r="H520" s="98"/>
      <c r="I520" s="98"/>
      <c r="J520" s="98"/>
      <c r="K520" s="98"/>
    </row>
    <row r="521" spans="3:11" ht="13.2">
      <c r="C521" s="98"/>
      <c r="D521" s="98"/>
      <c r="E521" s="98"/>
      <c r="F521" s="98"/>
      <c r="G521" s="98"/>
      <c r="H521" s="98"/>
      <c r="I521" s="98"/>
      <c r="J521" s="98"/>
      <c r="K521" s="98"/>
    </row>
    <row r="522" spans="3:11" ht="13.2">
      <c r="C522" s="98"/>
      <c r="D522" s="98"/>
      <c r="E522" s="98"/>
      <c r="F522" s="98"/>
      <c r="G522" s="98"/>
      <c r="H522" s="98"/>
      <c r="I522" s="98"/>
      <c r="J522" s="98"/>
      <c r="K522" s="98"/>
    </row>
    <row r="523" spans="3:11" ht="13.2">
      <c r="C523" s="98"/>
      <c r="D523" s="98"/>
      <c r="E523" s="98"/>
      <c r="F523" s="98"/>
      <c r="G523" s="98"/>
      <c r="H523" s="98"/>
      <c r="I523" s="98"/>
      <c r="J523" s="98"/>
      <c r="K523" s="98"/>
    </row>
    <row r="524" spans="3:11" ht="13.2">
      <c r="C524" s="98"/>
      <c r="D524" s="98"/>
      <c r="E524" s="98"/>
      <c r="F524" s="98"/>
      <c r="G524" s="98"/>
      <c r="H524" s="98"/>
      <c r="I524" s="98"/>
      <c r="J524" s="98"/>
      <c r="K524" s="98"/>
    </row>
    <row r="525" spans="3:11" ht="13.2">
      <c r="C525" s="98"/>
      <c r="D525" s="98"/>
      <c r="E525" s="98"/>
      <c r="F525" s="98"/>
      <c r="G525" s="98"/>
      <c r="H525" s="98"/>
      <c r="I525" s="98"/>
      <c r="J525" s="98"/>
      <c r="K525" s="98"/>
    </row>
    <row r="526" spans="3:11" ht="13.2">
      <c r="C526" s="98"/>
      <c r="D526" s="98"/>
      <c r="E526" s="98"/>
      <c r="F526" s="98"/>
      <c r="G526" s="98"/>
      <c r="H526" s="98"/>
      <c r="I526" s="98"/>
      <c r="J526" s="98"/>
      <c r="K526" s="98"/>
    </row>
    <row r="527" spans="3:11" ht="13.2">
      <c r="C527" s="98"/>
      <c r="D527" s="98"/>
      <c r="E527" s="98"/>
      <c r="F527" s="98"/>
      <c r="G527" s="98"/>
      <c r="H527" s="98"/>
      <c r="I527" s="98"/>
      <c r="J527" s="98"/>
      <c r="K527" s="98"/>
    </row>
    <row r="528" spans="3:11" ht="13.2">
      <c r="C528" s="98"/>
      <c r="D528" s="98"/>
      <c r="E528" s="98"/>
      <c r="F528" s="98"/>
      <c r="G528" s="98"/>
      <c r="H528" s="98"/>
      <c r="I528" s="98"/>
      <c r="J528" s="98"/>
      <c r="K528" s="98"/>
    </row>
    <row r="529" spans="3:11" ht="13.2">
      <c r="C529" s="98"/>
      <c r="D529" s="98"/>
      <c r="E529" s="98"/>
      <c r="F529" s="98"/>
      <c r="G529" s="98"/>
      <c r="H529" s="98"/>
      <c r="I529" s="98"/>
      <c r="J529" s="98"/>
      <c r="K529" s="98"/>
    </row>
    <row r="530" spans="3:11" ht="13.2">
      <c r="C530" s="98"/>
      <c r="D530" s="98"/>
      <c r="E530" s="98"/>
      <c r="F530" s="98"/>
      <c r="G530" s="98"/>
      <c r="H530" s="98"/>
      <c r="I530" s="98"/>
      <c r="J530" s="98"/>
      <c r="K530" s="98"/>
    </row>
    <row r="531" spans="3:11" ht="13.2">
      <c r="C531" s="98"/>
      <c r="D531" s="98"/>
      <c r="E531" s="98"/>
      <c r="F531" s="98"/>
      <c r="G531" s="98"/>
      <c r="H531" s="98"/>
      <c r="I531" s="98"/>
      <c r="J531" s="98"/>
      <c r="K531" s="98"/>
    </row>
    <row r="532" spans="3:11" ht="13.2">
      <c r="C532" s="98"/>
      <c r="D532" s="98"/>
      <c r="E532" s="98"/>
      <c r="F532" s="98"/>
      <c r="G532" s="98"/>
      <c r="H532" s="98"/>
      <c r="I532" s="98"/>
      <c r="J532" s="98"/>
      <c r="K532" s="98"/>
    </row>
    <row r="533" spans="3:11" ht="13.2">
      <c r="C533" s="98"/>
      <c r="D533" s="98"/>
      <c r="E533" s="98"/>
      <c r="F533" s="98"/>
      <c r="G533" s="98"/>
      <c r="H533" s="98"/>
      <c r="I533" s="98"/>
      <c r="J533" s="98"/>
      <c r="K533" s="98"/>
    </row>
    <row r="534" spans="3:11" ht="13.2">
      <c r="C534" s="98"/>
      <c r="D534" s="98"/>
      <c r="E534" s="98"/>
      <c r="F534" s="98"/>
      <c r="G534" s="98"/>
      <c r="H534" s="98"/>
      <c r="I534" s="98"/>
      <c r="J534" s="98"/>
      <c r="K534" s="98"/>
    </row>
    <row r="535" spans="3:11" ht="13.2">
      <c r="C535" s="98"/>
      <c r="D535" s="98"/>
      <c r="E535" s="98"/>
      <c r="F535" s="98"/>
      <c r="G535" s="98"/>
      <c r="H535" s="98"/>
      <c r="I535" s="98"/>
      <c r="J535" s="98"/>
      <c r="K535" s="98"/>
    </row>
    <row r="536" spans="3:11" ht="13.2">
      <c r="C536" s="98"/>
      <c r="D536" s="98"/>
      <c r="E536" s="98"/>
      <c r="F536" s="98"/>
      <c r="G536" s="98"/>
      <c r="H536" s="98"/>
      <c r="I536" s="98"/>
      <c r="J536" s="98"/>
      <c r="K536" s="98"/>
    </row>
    <row r="537" spans="3:11" ht="13.2">
      <c r="C537" s="98"/>
      <c r="D537" s="98"/>
      <c r="E537" s="98"/>
      <c r="F537" s="98"/>
      <c r="G537" s="98"/>
      <c r="H537" s="98"/>
      <c r="I537" s="98"/>
      <c r="J537" s="98"/>
      <c r="K537" s="98"/>
    </row>
    <row r="538" spans="3:11" ht="13.2">
      <c r="C538" s="98"/>
      <c r="D538" s="98"/>
      <c r="E538" s="98"/>
      <c r="F538" s="98"/>
      <c r="G538" s="98"/>
      <c r="H538" s="98"/>
      <c r="I538" s="98"/>
      <c r="J538" s="98"/>
      <c r="K538" s="98"/>
    </row>
    <row r="539" spans="3:11" ht="13.2">
      <c r="C539" s="98"/>
      <c r="D539" s="98"/>
      <c r="E539" s="98"/>
      <c r="F539" s="98"/>
      <c r="G539" s="98"/>
      <c r="H539" s="98"/>
      <c r="I539" s="98"/>
      <c r="J539" s="98"/>
      <c r="K539" s="98"/>
    </row>
    <row r="540" spans="3:11" ht="13.2">
      <c r="C540" s="98"/>
      <c r="D540" s="98"/>
      <c r="E540" s="98"/>
      <c r="F540" s="98"/>
      <c r="G540" s="98"/>
      <c r="H540" s="98"/>
      <c r="I540" s="98"/>
      <c r="J540" s="98"/>
      <c r="K540" s="98"/>
    </row>
    <row r="541" spans="3:11" ht="13.2">
      <c r="C541" s="98"/>
      <c r="D541" s="98"/>
      <c r="E541" s="98"/>
      <c r="F541" s="98"/>
      <c r="G541" s="98"/>
      <c r="H541" s="98"/>
      <c r="I541" s="98"/>
      <c r="J541" s="98"/>
      <c r="K541" s="98"/>
    </row>
    <row r="542" spans="3:11" ht="13.2">
      <c r="C542" s="98"/>
      <c r="D542" s="98"/>
      <c r="E542" s="98"/>
      <c r="F542" s="98"/>
      <c r="G542" s="98"/>
      <c r="H542" s="98"/>
      <c r="I542" s="98"/>
      <c r="J542" s="98"/>
      <c r="K542" s="98"/>
    </row>
    <row r="543" spans="3:11" ht="13.2">
      <c r="C543" s="98"/>
      <c r="D543" s="98"/>
      <c r="E543" s="98"/>
      <c r="F543" s="98"/>
      <c r="G543" s="98"/>
      <c r="H543" s="98"/>
      <c r="I543" s="98"/>
      <c r="J543" s="98"/>
      <c r="K543" s="98"/>
    </row>
    <row r="544" spans="3:11" ht="13.2">
      <c r="C544" s="98"/>
      <c r="D544" s="98"/>
      <c r="E544" s="98"/>
      <c r="F544" s="98"/>
      <c r="G544" s="98"/>
      <c r="H544" s="98"/>
      <c r="I544" s="98"/>
      <c r="J544" s="98"/>
      <c r="K544" s="98"/>
    </row>
    <row r="545" spans="3:11" ht="13.2">
      <c r="C545" s="98"/>
      <c r="D545" s="98"/>
      <c r="E545" s="98"/>
      <c r="F545" s="98"/>
      <c r="G545" s="98"/>
      <c r="H545" s="98"/>
      <c r="I545" s="98"/>
      <c r="J545" s="98"/>
      <c r="K545" s="98"/>
    </row>
    <row r="546" spans="3:11" ht="13.2">
      <c r="C546" s="98"/>
      <c r="D546" s="98"/>
      <c r="E546" s="98"/>
      <c r="F546" s="98"/>
      <c r="G546" s="98"/>
      <c r="H546" s="98"/>
      <c r="I546" s="98"/>
      <c r="J546" s="98"/>
      <c r="K546" s="98"/>
    </row>
    <row r="547" spans="3:11" ht="13.2">
      <c r="C547" s="98"/>
      <c r="D547" s="98"/>
      <c r="E547" s="98"/>
      <c r="F547" s="98"/>
      <c r="G547" s="98"/>
      <c r="H547" s="98"/>
      <c r="I547" s="98"/>
      <c r="J547" s="98"/>
      <c r="K547" s="98"/>
    </row>
    <row r="548" spans="3:11" ht="13.2">
      <c r="C548" s="98"/>
      <c r="D548" s="98"/>
      <c r="E548" s="98"/>
      <c r="F548" s="98"/>
      <c r="G548" s="98"/>
      <c r="H548" s="98"/>
      <c r="I548" s="98"/>
      <c r="J548" s="98"/>
      <c r="K548" s="98"/>
    </row>
    <row r="549" spans="3:11" ht="13.2">
      <c r="C549" s="98"/>
      <c r="D549" s="98"/>
      <c r="E549" s="98"/>
      <c r="F549" s="98"/>
      <c r="G549" s="98"/>
      <c r="H549" s="98"/>
      <c r="I549" s="98"/>
      <c r="J549" s="98"/>
      <c r="K549" s="98"/>
    </row>
    <row r="550" spans="3:11" ht="13.2">
      <c r="C550" s="98"/>
      <c r="D550" s="98"/>
      <c r="E550" s="98"/>
      <c r="F550" s="98"/>
      <c r="G550" s="98"/>
      <c r="H550" s="98"/>
      <c r="I550" s="98"/>
      <c r="J550" s="98"/>
      <c r="K550" s="98"/>
    </row>
    <row r="551" spans="3:11" ht="13.2">
      <c r="C551" s="98"/>
      <c r="D551" s="98"/>
      <c r="E551" s="98"/>
      <c r="F551" s="98"/>
      <c r="G551" s="98"/>
      <c r="H551" s="98"/>
      <c r="I551" s="98"/>
      <c r="J551" s="98"/>
      <c r="K551" s="98"/>
    </row>
    <row r="552" spans="3:11" ht="13.2">
      <c r="C552" s="98"/>
      <c r="D552" s="98"/>
      <c r="E552" s="98"/>
      <c r="F552" s="98"/>
      <c r="G552" s="98"/>
      <c r="H552" s="98"/>
      <c r="I552" s="98"/>
      <c r="J552" s="98"/>
      <c r="K552" s="98"/>
    </row>
    <row r="553" spans="3:11" ht="13.2">
      <c r="C553" s="98"/>
      <c r="D553" s="98"/>
      <c r="E553" s="98"/>
      <c r="F553" s="98"/>
      <c r="G553" s="98"/>
      <c r="H553" s="98"/>
      <c r="I553" s="98"/>
      <c r="J553" s="98"/>
      <c r="K553" s="98"/>
    </row>
    <row r="554" spans="3:11" ht="13.2">
      <c r="C554" s="98"/>
      <c r="D554" s="98"/>
      <c r="E554" s="98"/>
      <c r="F554" s="98"/>
      <c r="G554" s="98"/>
      <c r="H554" s="98"/>
      <c r="I554" s="98"/>
      <c r="J554" s="98"/>
      <c r="K554" s="98"/>
    </row>
    <row r="555" spans="3:11" ht="13.2">
      <c r="C555" s="98"/>
      <c r="D555" s="98"/>
      <c r="E555" s="98"/>
      <c r="F555" s="98"/>
      <c r="G555" s="98"/>
      <c r="H555" s="98"/>
      <c r="I555" s="98"/>
      <c r="J555" s="98"/>
      <c r="K555" s="98"/>
    </row>
    <row r="556" spans="3:11" ht="13.2">
      <c r="C556" s="98"/>
      <c r="D556" s="98"/>
      <c r="E556" s="98"/>
      <c r="F556" s="98"/>
      <c r="G556" s="98"/>
      <c r="H556" s="98"/>
      <c r="I556" s="98"/>
      <c r="J556" s="98"/>
      <c r="K556" s="98"/>
    </row>
    <row r="557" spans="3:11" ht="13.2">
      <c r="C557" s="98"/>
      <c r="D557" s="98"/>
      <c r="E557" s="98"/>
      <c r="F557" s="98"/>
      <c r="G557" s="98"/>
      <c r="H557" s="98"/>
      <c r="I557" s="98"/>
      <c r="J557" s="98"/>
      <c r="K557" s="98"/>
    </row>
    <row r="558" spans="3:11" ht="13.2">
      <c r="C558" s="98"/>
      <c r="D558" s="98"/>
      <c r="E558" s="98"/>
      <c r="F558" s="98"/>
      <c r="G558" s="98"/>
      <c r="H558" s="98"/>
      <c r="I558" s="98"/>
      <c r="J558" s="98"/>
      <c r="K558" s="98"/>
    </row>
    <row r="559" spans="3:11" ht="13.2">
      <c r="C559" s="98"/>
      <c r="D559" s="98"/>
      <c r="E559" s="98"/>
      <c r="F559" s="98"/>
      <c r="G559" s="98"/>
      <c r="H559" s="98"/>
      <c r="I559" s="98"/>
      <c r="J559" s="98"/>
      <c r="K559" s="98"/>
    </row>
    <row r="560" spans="3:11" ht="13.2">
      <c r="C560" s="98"/>
      <c r="D560" s="98"/>
      <c r="E560" s="98"/>
      <c r="F560" s="98"/>
      <c r="G560" s="98"/>
      <c r="H560" s="98"/>
      <c r="I560" s="98"/>
      <c r="J560" s="98"/>
      <c r="K560" s="98"/>
    </row>
    <row r="561" spans="3:11" ht="13.2">
      <c r="C561" s="98"/>
      <c r="D561" s="98"/>
      <c r="E561" s="98"/>
      <c r="F561" s="98"/>
      <c r="G561" s="98"/>
      <c r="H561" s="98"/>
      <c r="I561" s="98"/>
      <c r="J561" s="98"/>
      <c r="K561" s="98"/>
    </row>
    <row r="562" spans="3:11" ht="13.2">
      <c r="C562" s="98"/>
      <c r="D562" s="98"/>
      <c r="E562" s="98"/>
      <c r="F562" s="98"/>
      <c r="G562" s="98"/>
      <c r="H562" s="98"/>
      <c r="I562" s="98"/>
      <c r="J562" s="98"/>
      <c r="K562" s="98"/>
    </row>
    <row r="563" spans="3:11" ht="13.2">
      <c r="C563" s="98"/>
      <c r="D563" s="98"/>
      <c r="E563" s="98"/>
      <c r="F563" s="98"/>
      <c r="G563" s="98"/>
      <c r="H563" s="98"/>
      <c r="I563" s="98"/>
      <c r="J563" s="98"/>
      <c r="K563" s="98"/>
    </row>
    <row r="564" spans="3:11" ht="13.2">
      <c r="C564" s="98"/>
      <c r="D564" s="98"/>
      <c r="E564" s="98"/>
      <c r="F564" s="98"/>
      <c r="G564" s="98"/>
      <c r="H564" s="98"/>
      <c r="I564" s="98"/>
      <c r="J564" s="98"/>
      <c r="K564" s="98"/>
    </row>
    <row r="565" spans="3:11" ht="13.2">
      <c r="C565" s="98"/>
      <c r="D565" s="98"/>
      <c r="E565" s="98"/>
      <c r="F565" s="98"/>
      <c r="G565" s="98"/>
      <c r="H565" s="98"/>
      <c r="I565" s="98"/>
      <c r="J565" s="98"/>
      <c r="K565" s="98"/>
    </row>
    <row r="566" spans="3:11" ht="13.2">
      <c r="C566" s="98"/>
      <c r="D566" s="98"/>
      <c r="E566" s="98"/>
      <c r="F566" s="98"/>
      <c r="G566" s="98"/>
      <c r="H566" s="98"/>
      <c r="I566" s="98"/>
      <c r="J566" s="98"/>
      <c r="K566" s="98"/>
    </row>
    <row r="567" spans="3:11" ht="13.2">
      <c r="C567" s="98"/>
      <c r="D567" s="98"/>
      <c r="E567" s="98"/>
      <c r="F567" s="98"/>
      <c r="G567" s="98"/>
      <c r="H567" s="98"/>
      <c r="I567" s="98"/>
      <c r="J567" s="98"/>
      <c r="K567" s="98"/>
    </row>
    <row r="568" spans="3:11" ht="13.2">
      <c r="C568" s="98"/>
      <c r="D568" s="98"/>
      <c r="E568" s="98"/>
      <c r="F568" s="98"/>
      <c r="G568" s="98"/>
      <c r="H568" s="98"/>
      <c r="I568" s="98"/>
      <c r="J568" s="98"/>
      <c r="K568" s="98"/>
    </row>
    <row r="569" spans="3:11" ht="13.2">
      <c r="C569" s="98"/>
      <c r="D569" s="98"/>
      <c r="E569" s="98"/>
      <c r="F569" s="98"/>
      <c r="G569" s="98"/>
      <c r="H569" s="98"/>
      <c r="I569" s="98"/>
      <c r="J569" s="98"/>
      <c r="K569" s="98"/>
    </row>
    <row r="570" spans="3:11" ht="13.2">
      <c r="C570" s="98"/>
      <c r="D570" s="98"/>
      <c r="E570" s="98"/>
      <c r="F570" s="98"/>
      <c r="G570" s="98"/>
      <c r="H570" s="98"/>
      <c r="I570" s="98"/>
      <c r="J570" s="98"/>
      <c r="K570" s="98"/>
    </row>
    <row r="571" spans="3:11" ht="13.2">
      <c r="C571" s="98"/>
      <c r="D571" s="98"/>
      <c r="E571" s="98"/>
      <c r="F571" s="98"/>
      <c r="G571" s="98"/>
      <c r="H571" s="98"/>
      <c r="I571" s="98"/>
      <c r="J571" s="98"/>
      <c r="K571" s="98"/>
    </row>
    <row r="572" spans="3:11" ht="13.2">
      <c r="C572" s="98"/>
      <c r="D572" s="98"/>
      <c r="E572" s="98"/>
      <c r="F572" s="98"/>
      <c r="G572" s="98"/>
      <c r="H572" s="98"/>
      <c r="I572" s="98"/>
      <c r="J572" s="98"/>
      <c r="K572" s="98"/>
    </row>
    <row r="573" spans="3:11" ht="13.2">
      <c r="C573" s="98"/>
      <c r="D573" s="98"/>
      <c r="E573" s="98"/>
      <c r="F573" s="98"/>
      <c r="G573" s="98"/>
      <c r="H573" s="98"/>
      <c r="I573" s="98"/>
      <c r="J573" s="98"/>
      <c r="K573" s="98"/>
    </row>
    <row r="574" spans="3:11" ht="13.2">
      <c r="C574" s="98"/>
      <c r="D574" s="98"/>
      <c r="E574" s="98"/>
      <c r="F574" s="98"/>
      <c r="G574" s="98"/>
      <c r="H574" s="98"/>
      <c r="I574" s="98"/>
      <c r="J574" s="98"/>
      <c r="K574" s="98"/>
    </row>
    <row r="575" spans="3:11" ht="13.2">
      <c r="C575" s="98"/>
      <c r="D575" s="98"/>
      <c r="E575" s="98"/>
      <c r="F575" s="98"/>
      <c r="G575" s="98"/>
      <c r="H575" s="98"/>
      <c r="I575" s="98"/>
      <c r="J575" s="98"/>
      <c r="K575" s="98"/>
    </row>
    <row r="576" spans="3:11" ht="13.2">
      <c r="C576" s="98"/>
      <c r="D576" s="98"/>
      <c r="E576" s="98"/>
      <c r="F576" s="98"/>
      <c r="G576" s="98"/>
      <c r="H576" s="98"/>
      <c r="I576" s="98"/>
      <c r="J576" s="98"/>
      <c r="K576" s="98"/>
    </row>
    <row r="577" spans="3:11" ht="13.2">
      <c r="C577" s="98"/>
      <c r="D577" s="98"/>
      <c r="E577" s="98"/>
      <c r="F577" s="98"/>
      <c r="G577" s="98"/>
      <c r="H577" s="98"/>
      <c r="I577" s="98"/>
      <c r="J577" s="98"/>
      <c r="K577" s="98"/>
    </row>
    <row r="578" spans="3:11" ht="13.2">
      <c r="C578" s="98"/>
      <c r="D578" s="98"/>
      <c r="E578" s="98"/>
      <c r="F578" s="98"/>
      <c r="G578" s="98"/>
      <c r="H578" s="98"/>
      <c r="I578" s="98"/>
      <c r="J578" s="98"/>
      <c r="K578" s="98"/>
    </row>
    <row r="579" spans="3:11" ht="13.2">
      <c r="C579" s="98"/>
      <c r="D579" s="98"/>
      <c r="E579" s="98"/>
      <c r="F579" s="98"/>
      <c r="G579" s="98"/>
      <c r="H579" s="98"/>
      <c r="I579" s="98"/>
      <c r="J579" s="98"/>
      <c r="K579" s="98"/>
    </row>
    <row r="580" spans="3:11" ht="13.2">
      <c r="C580" s="98"/>
      <c r="D580" s="98"/>
      <c r="E580" s="98"/>
      <c r="F580" s="98"/>
      <c r="G580" s="98"/>
      <c r="H580" s="98"/>
      <c r="I580" s="98"/>
      <c r="J580" s="98"/>
      <c r="K580" s="98"/>
    </row>
    <row r="581" spans="3:11" ht="13.2">
      <c r="C581" s="98"/>
      <c r="D581" s="98"/>
      <c r="E581" s="98"/>
      <c r="F581" s="98"/>
      <c r="G581" s="98"/>
      <c r="H581" s="98"/>
      <c r="I581" s="98"/>
      <c r="J581" s="98"/>
      <c r="K581" s="98"/>
    </row>
    <row r="582" spans="3:11" ht="13.2">
      <c r="C582" s="98"/>
      <c r="D582" s="98"/>
      <c r="E582" s="98"/>
      <c r="F582" s="98"/>
      <c r="G582" s="98"/>
      <c r="H582" s="98"/>
      <c r="I582" s="98"/>
      <c r="J582" s="98"/>
      <c r="K582" s="98"/>
    </row>
    <row r="583" spans="3:11" ht="13.2">
      <c r="C583" s="98"/>
      <c r="D583" s="98"/>
      <c r="E583" s="98"/>
      <c r="F583" s="98"/>
      <c r="G583" s="98"/>
      <c r="H583" s="98"/>
      <c r="I583" s="98"/>
      <c r="J583" s="98"/>
      <c r="K583" s="98"/>
    </row>
    <row r="584" spans="3:11" ht="13.2">
      <c r="C584" s="98"/>
      <c r="D584" s="98"/>
      <c r="E584" s="98"/>
      <c r="F584" s="98"/>
      <c r="G584" s="98"/>
      <c r="H584" s="98"/>
      <c r="I584" s="98"/>
      <c r="J584" s="98"/>
      <c r="K584" s="98"/>
    </row>
    <row r="585" spans="3:11" ht="13.2">
      <c r="C585" s="98"/>
      <c r="D585" s="98"/>
      <c r="E585" s="98"/>
      <c r="F585" s="98"/>
      <c r="G585" s="98"/>
      <c r="H585" s="98"/>
      <c r="I585" s="98"/>
      <c r="J585" s="98"/>
      <c r="K585" s="98"/>
    </row>
    <row r="586" spans="3:11" ht="13.2">
      <c r="C586" s="98"/>
      <c r="D586" s="98"/>
      <c r="E586" s="98"/>
      <c r="F586" s="98"/>
      <c r="G586" s="98"/>
      <c r="H586" s="98"/>
      <c r="I586" s="98"/>
      <c r="J586" s="98"/>
      <c r="K586" s="98"/>
    </row>
    <row r="587" spans="3:11" ht="13.2">
      <c r="C587" s="98"/>
      <c r="D587" s="98"/>
      <c r="E587" s="98"/>
      <c r="F587" s="98"/>
      <c r="G587" s="98"/>
      <c r="H587" s="98"/>
      <c r="I587" s="98"/>
      <c r="J587" s="98"/>
      <c r="K587" s="98"/>
    </row>
    <row r="588" spans="3:11" ht="13.2">
      <c r="C588" s="98"/>
      <c r="D588" s="98"/>
      <c r="E588" s="98"/>
      <c r="F588" s="98"/>
      <c r="G588" s="98"/>
      <c r="H588" s="98"/>
      <c r="I588" s="98"/>
      <c r="J588" s="98"/>
      <c r="K588" s="98"/>
    </row>
    <row r="589" spans="3:11" ht="13.2">
      <c r="C589" s="98"/>
      <c r="D589" s="98"/>
      <c r="E589" s="98"/>
      <c r="F589" s="98"/>
      <c r="G589" s="98"/>
      <c r="H589" s="98"/>
      <c r="I589" s="98"/>
      <c r="J589" s="98"/>
      <c r="K589" s="98"/>
    </row>
    <row r="590" spans="3:11" ht="13.2">
      <c r="C590" s="98"/>
      <c r="D590" s="98"/>
      <c r="E590" s="98"/>
      <c r="F590" s="98"/>
      <c r="G590" s="98"/>
      <c r="H590" s="98"/>
      <c r="I590" s="98"/>
      <c r="J590" s="98"/>
      <c r="K590" s="98"/>
    </row>
    <row r="591" spans="3:11" ht="13.2">
      <c r="C591" s="98"/>
      <c r="D591" s="98"/>
      <c r="E591" s="98"/>
      <c r="F591" s="98"/>
      <c r="G591" s="98"/>
      <c r="H591" s="98"/>
      <c r="I591" s="98"/>
      <c r="J591" s="98"/>
      <c r="K591" s="98"/>
    </row>
    <row r="592" spans="3:11" ht="13.2">
      <c r="C592" s="98"/>
      <c r="D592" s="98"/>
      <c r="E592" s="98"/>
      <c r="F592" s="98"/>
      <c r="G592" s="98"/>
      <c r="H592" s="98"/>
      <c r="I592" s="98"/>
      <c r="J592" s="98"/>
      <c r="K592" s="98"/>
    </row>
    <row r="593" spans="3:11" ht="13.2">
      <c r="C593" s="98"/>
      <c r="D593" s="98"/>
      <c r="E593" s="98"/>
      <c r="F593" s="98"/>
      <c r="G593" s="98"/>
      <c r="H593" s="98"/>
      <c r="I593" s="98"/>
      <c r="J593" s="98"/>
      <c r="K593" s="98"/>
    </row>
    <row r="594" spans="3:11" ht="13.2">
      <c r="C594" s="98"/>
      <c r="D594" s="98"/>
      <c r="E594" s="98"/>
      <c r="F594" s="98"/>
      <c r="G594" s="98"/>
      <c r="H594" s="98"/>
      <c r="I594" s="98"/>
      <c r="J594" s="98"/>
      <c r="K594" s="98"/>
    </row>
    <row r="595" spans="3:11" ht="13.2">
      <c r="C595" s="98"/>
      <c r="D595" s="98"/>
      <c r="E595" s="98"/>
      <c r="F595" s="98"/>
      <c r="G595" s="98"/>
      <c r="H595" s="98"/>
      <c r="I595" s="98"/>
      <c r="J595" s="98"/>
      <c r="K595" s="98"/>
    </row>
    <row r="596" spans="3:11" ht="13.2">
      <c r="C596" s="98"/>
      <c r="D596" s="98"/>
      <c r="E596" s="98"/>
      <c r="F596" s="98"/>
      <c r="G596" s="98"/>
      <c r="H596" s="98"/>
      <c r="I596" s="98"/>
      <c r="J596" s="98"/>
      <c r="K596" s="98"/>
    </row>
    <row r="597" spans="3:11" ht="13.2">
      <c r="C597" s="98"/>
      <c r="D597" s="98"/>
      <c r="E597" s="98"/>
      <c r="F597" s="98"/>
      <c r="G597" s="98"/>
      <c r="H597" s="98"/>
      <c r="I597" s="98"/>
      <c r="J597" s="98"/>
      <c r="K597" s="98"/>
    </row>
    <row r="598" spans="3:11" ht="13.2">
      <c r="C598" s="98"/>
      <c r="D598" s="98"/>
      <c r="E598" s="98"/>
      <c r="F598" s="98"/>
      <c r="G598" s="98"/>
      <c r="H598" s="98"/>
      <c r="I598" s="98"/>
      <c r="J598" s="98"/>
      <c r="K598" s="98"/>
    </row>
    <row r="599" spans="3:11" ht="13.2">
      <c r="C599" s="98"/>
      <c r="D599" s="98"/>
      <c r="E599" s="98"/>
      <c r="F599" s="98"/>
      <c r="G599" s="98"/>
      <c r="H599" s="98"/>
      <c r="I599" s="98"/>
      <c r="J599" s="98"/>
      <c r="K599" s="98"/>
    </row>
    <row r="600" spans="3:11" ht="13.2">
      <c r="C600" s="98"/>
      <c r="D600" s="98"/>
      <c r="E600" s="98"/>
      <c r="F600" s="98"/>
      <c r="G600" s="98"/>
      <c r="H600" s="98"/>
      <c r="I600" s="98"/>
      <c r="J600" s="98"/>
      <c r="K600" s="98"/>
    </row>
    <row r="601" spans="3:11" ht="13.2">
      <c r="C601" s="98"/>
      <c r="D601" s="98"/>
      <c r="E601" s="98"/>
      <c r="F601" s="98"/>
      <c r="G601" s="98"/>
      <c r="H601" s="98"/>
      <c r="I601" s="98"/>
      <c r="J601" s="98"/>
      <c r="K601" s="98"/>
    </row>
    <row r="602" spans="3:11" ht="13.2">
      <c r="C602" s="98"/>
      <c r="D602" s="98"/>
      <c r="E602" s="98"/>
      <c r="F602" s="98"/>
      <c r="G602" s="98"/>
      <c r="H602" s="98"/>
      <c r="I602" s="98"/>
      <c r="J602" s="98"/>
      <c r="K602" s="98"/>
    </row>
    <row r="603" spans="3:11" ht="13.2">
      <c r="C603" s="98"/>
      <c r="D603" s="98"/>
      <c r="E603" s="98"/>
      <c r="F603" s="98"/>
      <c r="G603" s="98"/>
      <c r="H603" s="98"/>
      <c r="I603" s="98"/>
      <c r="J603" s="98"/>
      <c r="K603" s="98"/>
    </row>
    <row r="604" spans="3:11" ht="13.2">
      <c r="C604" s="98"/>
      <c r="D604" s="98"/>
      <c r="E604" s="98"/>
      <c r="F604" s="98"/>
      <c r="G604" s="98"/>
      <c r="H604" s="98"/>
      <c r="I604" s="98"/>
      <c r="J604" s="98"/>
      <c r="K604" s="98"/>
    </row>
    <row r="605" spans="3:11" ht="13.2">
      <c r="C605" s="98"/>
      <c r="D605" s="98"/>
      <c r="E605" s="98"/>
      <c r="F605" s="98"/>
      <c r="G605" s="98"/>
      <c r="H605" s="98"/>
      <c r="I605" s="98"/>
      <c r="J605" s="98"/>
      <c r="K605" s="98"/>
    </row>
    <row r="606" spans="3:11" ht="13.2">
      <c r="C606" s="98"/>
      <c r="D606" s="98"/>
      <c r="E606" s="98"/>
      <c r="F606" s="98"/>
      <c r="G606" s="98"/>
      <c r="H606" s="98"/>
      <c r="I606" s="98"/>
      <c r="J606" s="98"/>
      <c r="K606" s="98"/>
    </row>
    <row r="607" spans="3:11" ht="13.2">
      <c r="C607" s="98"/>
      <c r="D607" s="98"/>
      <c r="E607" s="98"/>
      <c r="F607" s="98"/>
      <c r="G607" s="98"/>
      <c r="H607" s="98"/>
      <c r="I607" s="98"/>
      <c r="J607" s="98"/>
      <c r="K607" s="98"/>
    </row>
    <row r="608" spans="3:11" ht="13.2">
      <c r="C608" s="98"/>
      <c r="D608" s="98"/>
      <c r="E608" s="98"/>
      <c r="F608" s="98"/>
      <c r="G608" s="98"/>
      <c r="H608" s="98"/>
      <c r="I608" s="98"/>
      <c r="J608" s="98"/>
      <c r="K608" s="98"/>
    </row>
    <row r="609" spans="3:11" ht="13.2">
      <c r="C609" s="98"/>
      <c r="D609" s="98"/>
      <c r="E609" s="98"/>
      <c r="F609" s="98"/>
      <c r="G609" s="98"/>
      <c r="H609" s="98"/>
      <c r="I609" s="98"/>
      <c r="J609" s="98"/>
      <c r="K609" s="98"/>
    </row>
    <row r="610" spans="3:11" ht="13.2">
      <c r="C610" s="98"/>
      <c r="D610" s="98"/>
      <c r="E610" s="98"/>
      <c r="F610" s="98"/>
      <c r="G610" s="98"/>
      <c r="H610" s="98"/>
      <c r="I610" s="98"/>
      <c r="J610" s="98"/>
      <c r="K610" s="98"/>
    </row>
    <row r="611" spans="3:11" ht="13.2">
      <c r="C611" s="98"/>
      <c r="D611" s="98"/>
      <c r="E611" s="98"/>
      <c r="F611" s="98"/>
      <c r="G611" s="98"/>
      <c r="H611" s="98"/>
      <c r="I611" s="98"/>
      <c r="J611" s="98"/>
      <c r="K611" s="98"/>
    </row>
    <row r="612" spans="3:11" ht="13.2">
      <c r="C612" s="98"/>
      <c r="D612" s="98"/>
      <c r="E612" s="98"/>
      <c r="F612" s="98"/>
      <c r="G612" s="98"/>
      <c r="H612" s="98"/>
      <c r="I612" s="98"/>
      <c r="J612" s="98"/>
      <c r="K612" s="98"/>
    </row>
    <row r="613" spans="3:11" ht="13.2">
      <c r="C613" s="98"/>
      <c r="D613" s="98"/>
      <c r="E613" s="98"/>
      <c r="F613" s="98"/>
      <c r="G613" s="98"/>
      <c r="H613" s="98"/>
      <c r="I613" s="98"/>
      <c r="J613" s="98"/>
      <c r="K613" s="98"/>
    </row>
    <row r="614" spans="3:11" ht="13.2">
      <c r="C614" s="98"/>
      <c r="D614" s="98"/>
      <c r="E614" s="98"/>
      <c r="F614" s="98"/>
      <c r="G614" s="98"/>
      <c r="H614" s="98"/>
      <c r="I614" s="98"/>
      <c r="J614" s="98"/>
      <c r="K614" s="98"/>
    </row>
    <row r="615" spans="3:11" ht="13.2">
      <c r="C615" s="98"/>
      <c r="D615" s="98"/>
      <c r="E615" s="98"/>
      <c r="F615" s="98"/>
      <c r="G615" s="98"/>
      <c r="H615" s="98"/>
      <c r="I615" s="98"/>
      <c r="J615" s="98"/>
      <c r="K615" s="98"/>
    </row>
    <row r="616" spans="3:11" ht="13.2">
      <c r="C616" s="98"/>
      <c r="D616" s="98"/>
      <c r="E616" s="98"/>
      <c r="F616" s="98"/>
      <c r="G616" s="98"/>
      <c r="H616" s="98"/>
      <c r="I616" s="98"/>
      <c r="J616" s="98"/>
      <c r="K616" s="98"/>
    </row>
    <row r="617" spans="3:11" ht="13.2">
      <c r="C617" s="98"/>
      <c r="D617" s="98"/>
      <c r="E617" s="98"/>
      <c r="F617" s="98"/>
      <c r="G617" s="98"/>
      <c r="H617" s="98"/>
      <c r="I617" s="98"/>
      <c r="J617" s="98"/>
      <c r="K617" s="98"/>
    </row>
    <row r="618" spans="3:11" ht="13.2">
      <c r="C618" s="98"/>
      <c r="D618" s="98"/>
      <c r="E618" s="98"/>
      <c r="F618" s="98"/>
      <c r="G618" s="98"/>
      <c r="H618" s="98"/>
      <c r="I618" s="98"/>
      <c r="J618" s="98"/>
      <c r="K618" s="98"/>
    </row>
    <row r="619" spans="3:11" ht="13.2">
      <c r="C619" s="98"/>
      <c r="D619" s="98"/>
      <c r="E619" s="98"/>
      <c r="F619" s="98"/>
      <c r="G619" s="98"/>
      <c r="H619" s="98"/>
      <c r="I619" s="98"/>
      <c r="J619" s="98"/>
      <c r="K619" s="98"/>
    </row>
    <row r="620" spans="3:11" ht="13.2">
      <c r="C620" s="98"/>
      <c r="D620" s="98"/>
      <c r="E620" s="98"/>
      <c r="F620" s="98"/>
      <c r="G620" s="98"/>
      <c r="H620" s="98"/>
      <c r="I620" s="98"/>
      <c r="J620" s="98"/>
      <c r="K620" s="98"/>
    </row>
    <row r="621" spans="3:11" ht="13.2">
      <c r="C621" s="98"/>
      <c r="D621" s="98"/>
      <c r="E621" s="98"/>
      <c r="F621" s="98"/>
      <c r="G621" s="98"/>
      <c r="H621" s="98"/>
      <c r="I621" s="98"/>
      <c r="J621" s="98"/>
      <c r="K621" s="98"/>
    </row>
    <row r="622" spans="3:11" ht="13.2">
      <c r="C622" s="98"/>
      <c r="D622" s="98"/>
      <c r="E622" s="98"/>
      <c r="F622" s="98"/>
      <c r="G622" s="98"/>
      <c r="H622" s="98"/>
      <c r="I622" s="98"/>
      <c r="J622" s="98"/>
      <c r="K622" s="98"/>
    </row>
    <row r="623" spans="3:11" ht="13.2">
      <c r="C623" s="98"/>
      <c r="D623" s="98"/>
      <c r="E623" s="98"/>
      <c r="F623" s="98"/>
      <c r="G623" s="98"/>
      <c r="H623" s="98"/>
      <c r="I623" s="98"/>
      <c r="J623" s="98"/>
      <c r="K623" s="98"/>
    </row>
    <row r="624" spans="3:11" ht="13.2">
      <c r="C624" s="98"/>
      <c r="D624" s="98"/>
      <c r="E624" s="98"/>
      <c r="F624" s="98"/>
      <c r="G624" s="98"/>
      <c r="H624" s="98"/>
      <c r="I624" s="98"/>
      <c r="J624" s="98"/>
      <c r="K624" s="98"/>
    </row>
    <row r="625" spans="3:11" ht="13.2">
      <c r="C625" s="98"/>
      <c r="D625" s="98"/>
      <c r="E625" s="98"/>
      <c r="F625" s="98"/>
      <c r="G625" s="98"/>
      <c r="H625" s="98"/>
      <c r="I625" s="98"/>
      <c r="J625" s="98"/>
      <c r="K625" s="98"/>
    </row>
    <row r="626" spans="3:11" ht="13.2">
      <c r="C626" s="98"/>
      <c r="D626" s="98"/>
      <c r="E626" s="98"/>
      <c r="F626" s="98"/>
      <c r="G626" s="98"/>
      <c r="H626" s="98"/>
      <c r="I626" s="98"/>
      <c r="J626" s="98"/>
      <c r="K626" s="98"/>
    </row>
    <row r="627" spans="3:11" ht="13.2">
      <c r="C627" s="98"/>
      <c r="D627" s="98"/>
      <c r="E627" s="98"/>
      <c r="F627" s="98"/>
      <c r="G627" s="98"/>
      <c r="H627" s="98"/>
      <c r="I627" s="98"/>
      <c r="J627" s="98"/>
      <c r="K627" s="98"/>
    </row>
    <row r="628" spans="3:11" ht="13.2">
      <c r="C628" s="98"/>
      <c r="D628" s="98"/>
      <c r="E628" s="98"/>
      <c r="F628" s="98"/>
      <c r="G628" s="98"/>
      <c r="H628" s="98"/>
      <c r="I628" s="98"/>
      <c r="J628" s="98"/>
      <c r="K628" s="98"/>
    </row>
    <row r="629" spans="3:11" ht="13.2">
      <c r="C629" s="98"/>
      <c r="D629" s="98"/>
      <c r="E629" s="98"/>
      <c r="F629" s="98"/>
      <c r="G629" s="98"/>
      <c r="H629" s="98"/>
      <c r="I629" s="98"/>
      <c r="J629" s="98"/>
      <c r="K629" s="98"/>
    </row>
    <row r="630" spans="3:11" ht="13.2">
      <c r="C630" s="98"/>
      <c r="D630" s="98"/>
      <c r="E630" s="98"/>
      <c r="F630" s="98"/>
      <c r="G630" s="98"/>
      <c r="H630" s="98"/>
      <c r="I630" s="98"/>
      <c r="J630" s="98"/>
      <c r="K630" s="98"/>
    </row>
    <row r="631" spans="3:11" ht="13.2">
      <c r="C631" s="98"/>
      <c r="D631" s="98"/>
      <c r="E631" s="98"/>
      <c r="F631" s="98"/>
      <c r="G631" s="98"/>
      <c r="H631" s="98"/>
      <c r="I631" s="98"/>
      <c r="J631" s="98"/>
      <c r="K631" s="98"/>
    </row>
    <row r="632" spans="3:11" ht="13.2">
      <c r="C632" s="98"/>
      <c r="D632" s="98"/>
      <c r="E632" s="98"/>
      <c r="F632" s="98"/>
      <c r="G632" s="98"/>
      <c r="H632" s="98"/>
      <c r="I632" s="98"/>
      <c r="J632" s="98"/>
      <c r="K632" s="98"/>
    </row>
    <row r="633" spans="3:11" ht="13.2">
      <c r="C633" s="98"/>
      <c r="D633" s="98"/>
      <c r="E633" s="98"/>
      <c r="F633" s="98"/>
      <c r="G633" s="98"/>
      <c r="H633" s="98"/>
      <c r="I633" s="98"/>
      <c r="J633" s="98"/>
      <c r="K633" s="98"/>
    </row>
    <row r="634" spans="3:11" ht="13.2">
      <c r="C634" s="98"/>
      <c r="D634" s="98"/>
      <c r="E634" s="98"/>
      <c r="F634" s="98"/>
      <c r="G634" s="98"/>
      <c r="H634" s="98"/>
      <c r="I634" s="98"/>
      <c r="J634" s="98"/>
      <c r="K634" s="98"/>
    </row>
    <row r="635" spans="3:11" ht="13.2">
      <c r="C635" s="98"/>
      <c r="D635" s="98"/>
      <c r="E635" s="98"/>
      <c r="F635" s="98"/>
      <c r="G635" s="98"/>
      <c r="H635" s="98"/>
      <c r="I635" s="98"/>
      <c r="J635" s="98"/>
      <c r="K635" s="98"/>
    </row>
    <row r="636" spans="3:11" ht="13.2">
      <c r="C636" s="98"/>
      <c r="D636" s="98"/>
      <c r="E636" s="98"/>
      <c r="F636" s="98"/>
      <c r="G636" s="98"/>
      <c r="H636" s="98"/>
      <c r="I636" s="98"/>
      <c r="J636" s="98"/>
      <c r="K636" s="98"/>
    </row>
    <row r="637" spans="3:11" ht="13.2">
      <c r="C637" s="98"/>
      <c r="D637" s="98"/>
      <c r="E637" s="98"/>
      <c r="F637" s="98"/>
      <c r="G637" s="98"/>
      <c r="H637" s="98"/>
      <c r="I637" s="98"/>
      <c r="J637" s="98"/>
      <c r="K637" s="98"/>
    </row>
    <row r="638" spans="3:11" ht="13.2">
      <c r="C638" s="98"/>
      <c r="D638" s="98"/>
      <c r="E638" s="98"/>
      <c r="F638" s="98"/>
      <c r="G638" s="98"/>
      <c r="H638" s="98"/>
      <c r="I638" s="98"/>
      <c r="J638" s="98"/>
      <c r="K638" s="98"/>
    </row>
    <row r="639" spans="3:11" ht="13.2">
      <c r="C639" s="98"/>
      <c r="D639" s="98"/>
      <c r="E639" s="98"/>
      <c r="F639" s="98"/>
      <c r="G639" s="98"/>
      <c r="H639" s="98"/>
      <c r="I639" s="98"/>
      <c r="J639" s="98"/>
      <c r="K639" s="98"/>
    </row>
    <row r="640" spans="3:11" ht="13.2">
      <c r="C640" s="98"/>
      <c r="D640" s="98"/>
      <c r="E640" s="98"/>
      <c r="F640" s="98"/>
      <c r="G640" s="98"/>
      <c r="H640" s="98"/>
      <c r="I640" s="98"/>
      <c r="J640" s="98"/>
      <c r="K640" s="98"/>
    </row>
    <row r="641" spans="3:11" ht="13.2">
      <c r="C641" s="98"/>
      <c r="D641" s="98"/>
      <c r="E641" s="98"/>
      <c r="F641" s="98"/>
      <c r="G641" s="98"/>
      <c r="H641" s="98"/>
      <c r="I641" s="98"/>
      <c r="J641" s="98"/>
      <c r="K641" s="98"/>
    </row>
    <row r="642" spans="3:11" ht="13.2">
      <c r="C642" s="98"/>
      <c r="D642" s="98"/>
      <c r="E642" s="98"/>
      <c r="F642" s="98"/>
      <c r="G642" s="98"/>
      <c r="H642" s="98"/>
      <c r="I642" s="98"/>
      <c r="J642" s="98"/>
      <c r="K642" s="98"/>
    </row>
    <row r="643" spans="3:11" ht="13.2">
      <c r="C643" s="98"/>
      <c r="D643" s="98"/>
      <c r="E643" s="98"/>
      <c r="F643" s="98"/>
      <c r="G643" s="98"/>
      <c r="H643" s="98"/>
      <c r="I643" s="98"/>
      <c r="J643" s="98"/>
      <c r="K643" s="98"/>
    </row>
    <row r="644" spans="3:11" ht="13.2">
      <c r="C644" s="98"/>
      <c r="D644" s="98"/>
      <c r="E644" s="98"/>
      <c r="F644" s="98"/>
      <c r="G644" s="98"/>
      <c r="H644" s="98"/>
      <c r="I644" s="98"/>
      <c r="J644" s="98"/>
      <c r="K644" s="98"/>
    </row>
    <row r="645" spans="3:11" ht="13.2">
      <c r="C645" s="98"/>
      <c r="D645" s="98"/>
      <c r="E645" s="98"/>
      <c r="F645" s="98"/>
      <c r="G645" s="98"/>
      <c r="H645" s="98"/>
      <c r="I645" s="98"/>
      <c r="J645" s="98"/>
      <c r="K645" s="98"/>
    </row>
    <row r="646" spans="3:11" ht="13.2">
      <c r="C646" s="98"/>
      <c r="D646" s="98"/>
      <c r="E646" s="98"/>
      <c r="F646" s="98"/>
      <c r="G646" s="98"/>
      <c r="H646" s="98"/>
      <c r="I646" s="98"/>
      <c r="J646" s="98"/>
      <c r="K646" s="98"/>
    </row>
    <row r="647" spans="3:11" ht="13.2">
      <c r="C647" s="98"/>
      <c r="D647" s="98"/>
      <c r="E647" s="98"/>
      <c r="F647" s="98"/>
      <c r="G647" s="98"/>
      <c r="H647" s="98"/>
      <c r="I647" s="98"/>
      <c r="J647" s="98"/>
      <c r="K647" s="98"/>
    </row>
    <row r="648" spans="3:11" ht="13.2">
      <c r="C648" s="98"/>
      <c r="D648" s="98"/>
      <c r="E648" s="98"/>
      <c r="F648" s="98"/>
      <c r="G648" s="98"/>
      <c r="H648" s="98"/>
      <c r="I648" s="98"/>
      <c r="J648" s="98"/>
      <c r="K648" s="98"/>
    </row>
    <row r="649" spans="3:11" ht="13.2">
      <c r="C649" s="98"/>
      <c r="D649" s="98"/>
      <c r="E649" s="98"/>
      <c r="F649" s="98"/>
      <c r="G649" s="98"/>
      <c r="H649" s="98"/>
      <c r="I649" s="98"/>
      <c r="J649" s="98"/>
      <c r="K649" s="98"/>
    </row>
    <row r="650" spans="3:11" ht="13.2">
      <c r="C650" s="98"/>
      <c r="D650" s="98"/>
      <c r="E650" s="98"/>
      <c r="F650" s="98"/>
      <c r="G650" s="98"/>
      <c r="H650" s="98"/>
      <c r="I650" s="98"/>
      <c r="J650" s="98"/>
      <c r="K650" s="98"/>
    </row>
    <row r="651" spans="3:11" ht="13.2">
      <c r="C651" s="98"/>
      <c r="D651" s="98"/>
      <c r="E651" s="98"/>
      <c r="F651" s="98"/>
      <c r="G651" s="98"/>
      <c r="H651" s="98"/>
      <c r="I651" s="98"/>
      <c r="J651" s="98"/>
      <c r="K651" s="98"/>
    </row>
    <row r="652" spans="3:11" ht="13.2">
      <c r="C652" s="98"/>
      <c r="D652" s="98"/>
      <c r="E652" s="98"/>
      <c r="F652" s="98"/>
      <c r="G652" s="98"/>
      <c r="H652" s="98"/>
      <c r="I652" s="98"/>
      <c r="J652" s="98"/>
      <c r="K652" s="98"/>
    </row>
    <row r="653" spans="3:11" ht="13.2">
      <c r="C653" s="98"/>
      <c r="D653" s="98"/>
      <c r="E653" s="98"/>
      <c r="F653" s="98"/>
      <c r="G653" s="98"/>
      <c r="H653" s="98"/>
      <c r="I653" s="98"/>
      <c r="J653" s="98"/>
      <c r="K653" s="98"/>
    </row>
    <row r="654" spans="3:11" ht="13.2">
      <c r="C654" s="98"/>
      <c r="D654" s="98"/>
      <c r="E654" s="98"/>
      <c r="F654" s="98"/>
      <c r="G654" s="98"/>
      <c r="H654" s="98"/>
      <c r="I654" s="98"/>
      <c r="J654" s="98"/>
      <c r="K654" s="98"/>
    </row>
    <row r="655" spans="3:11" ht="13.2">
      <c r="C655" s="98"/>
      <c r="D655" s="98"/>
      <c r="E655" s="98"/>
      <c r="F655" s="98"/>
      <c r="G655" s="98"/>
      <c r="H655" s="98"/>
      <c r="I655" s="98"/>
      <c r="J655" s="98"/>
      <c r="K655" s="98"/>
    </row>
    <row r="656" spans="3:11" ht="13.2">
      <c r="C656" s="98"/>
      <c r="D656" s="98"/>
      <c r="E656" s="98"/>
      <c r="F656" s="98"/>
      <c r="G656" s="98"/>
      <c r="H656" s="98"/>
      <c r="I656" s="98"/>
      <c r="J656" s="98"/>
      <c r="K656" s="98"/>
    </row>
    <row r="657" spans="3:11" ht="13.2">
      <c r="C657" s="98"/>
      <c r="D657" s="98"/>
      <c r="E657" s="98"/>
      <c r="F657" s="98"/>
      <c r="G657" s="98"/>
      <c r="H657" s="98"/>
      <c r="I657" s="98"/>
      <c r="J657" s="98"/>
      <c r="K657" s="98"/>
    </row>
    <row r="658" spans="3:11" ht="13.2">
      <c r="C658" s="98"/>
      <c r="D658" s="98"/>
      <c r="E658" s="98"/>
      <c r="F658" s="98"/>
      <c r="G658" s="98"/>
      <c r="H658" s="98"/>
      <c r="I658" s="98"/>
      <c r="J658" s="98"/>
      <c r="K658" s="98"/>
    </row>
    <row r="659" spans="3:11" ht="13.2">
      <c r="C659" s="98"/>
      <c r="D659" s="98"/>
      <c r="E659" s="98"/>
      <c r="F659" s="98"/>
      <c r="G659" s="98"/>
      <c r="H659" s="98"/>
      <c r="I659" s="98"/>
      <c r="J659" s="98"/>
      <c r="K659" s="98"/>
    </row>
    <row r="660" spans="3:11" ht="13.2">
      <c r="C660" s="98"/>
      <c r="D660" s="98"/>
      <c r="E660" s="98"/>
      <c r="F660" s="98"/>
      <c r="G660" s="98"/>
      <c r="H660" s="98"/>
      <c r="I660" s="98"/>
      <c r="J660" s="98"/>
      <c r="K660" s="98"/>
    </row>
    <row r="661" spans="3:11" ht="13.2">
      <c r="C661" s="98"/>
      <c r="D661" s="98"/>
      <c r="E661" s="98"/>
      <c r="F661" s="98"/>
      <c r="G661" s="98"/>
      <c r="H661" s="98"/>
      <c r="I661" s="98"/>
      <c r="J661" s="98"/>
      <c r="K661" s="98"/>
    </row>
    <row r="662" spans="3:11" ht="13.2">
      <c r="C662" s="98"/>
      <c r="D662" s="98"/>
      <c r="E662" s="98"/>
      <c r="F662" s="98"/>
      <c r="G662" s="98"/>
      <c r="H662" s="98"/>
      <c r="I662" s="98"/>
      <c r="J662" s="98"/>
      <c r="K662" s="98"/>
    </row>
    <row r="663" spans="3:11" ht="13.2">
      <c r="C663" s="98"/>
      <c r="D663" s="98"/>
      <c r="E663" s="98"/>
      <c r="F663" s="98"/>
      <c r="G663" s="98"/>
      <c r="H663" s="98"/>
      <c r="I663" s="98"/>
      <c r="J663" s="98"/>
      <c r="K663" s="98"/>
    </row>
    <row r="664" spans="3:11" ht="13.2">
      <c r="C664" s="98"/>
      <c r="D664" s="98"/>
      <c r="E664" s="98"/>
      <c r="F664" s="98"/>
      <c r="G664" s="98"/>
      <c r="H664" s="98"/>
      <c r="I664" s="98"/>
      <c r="J664" s="98"/>
      <c r="K664" s="98"/>
    </row>
    <row r="665" spans="3:11" ht="13.2">
      <c r="C665" s="98"/>
      <c r="D665" s="98"/>
      <c r="E665" s="98"/>
      <c r="F665" s="98"/>
      <c r="G665" s="98"/>
      <c r="H665" s="98"/>
      <c r="I665" s="98"/>
      <c r="J665" s="98"/>
      <c r="K665" s="98"/>
    </row>
    <row r="666" spans="3:11" ht="13.2">
      <c r="C666" s="98"/>
      <c r="D666" s="98"/>
      <c r="E666" s="98"/>
      <c r="F666" s="98"/>
      <c r="G666" s="98"/>
      <c r="H666" s="98"/>
      <c r="I666" s="98"/>
      <c r="J666" s="98"/>
      <c r="K666" s="98"/>
    </row>
    <row r="667" spans="3:11" ht="13.2">
      <c r="C667" s="98"/>
      <c r="D667" s="98"/>
      <c r="E667" s="98"/>
      <c r="F667" s="98"/>
      <c r="G667" s="98"/>
      <c r="H667" s="98"/>
      <c r="I667" s="98"/>
      <c r="J667" s="98"/>
      <c r="K667" s="98"/>
    </row>
    <row r="668" spans="3:11" ht="13.2">
      <c r="C668" s="98"/>
      <c r="D668" s="98"/>
      <c r="E668" s="98"/>
      <c r="F668" s="98"/>
      <c r="G668" s="98"/>
      <c r="H668" s="98"/>
      <c r="I668" s="98"/>
      <c r="J668" s="98"/>
      <c r="K668" s="98"/>
    </row>
    <row r="669" spans="3:11" ht="13.2">
      <c r="C669" s="98"/>
      <c r="D669" s="98"/>
      <c r="E669" s="98"/>
      <c r="F669" s="98"/>
      <c r="G669" s="98"/>
      <c r="H669" s="98"/>
      <c r="I669" s="98"/>
      <c r="J669" s="98"/>
      <c r="K669" s="98"/>
    </row>
    <row r="670" spans="3:11" ht="13.2">
      <c r="C670" s="98"/>
      <c r="D670" s="98"/>
      <c r="E670" s="98"/>
      <c r="F670" s="98"/>
      <c r="G670" s="98"/>
      <c r="H670" s="98"/>
      <c r="I670" s="98"/>
      <c r="J670" s="98"/>
      <c r="K670" s="98"/>
    </row>
    <row r="671" spans="3:11" ht="13.2">
      <c r="C671" s="98"/>
      <c r="D671" s="98"/>
      <c r="E671" s="98"/>
      <c r="F671" s="98"/>
      <c r="G671" s="98"/>
      <c r="H671" s="98"/>
      <c r="I671" s="98"/>
      <c r="J671" s="98"/>
      <c r="K671" s="98"/>
    </row>
    <row r="672" spans="3:11" ht="13.2">
      <c r="C672" s="98"/>
      <c r="D672" s="98"/>
      <c r="E672" s="98"/>
      <c r="F672" s="98"/>
      <c r="G672" s="98"/>
      <c r="H672" s="98"/>
      <c r="I672" s="98"/>
      <c r="J672" s="98"/>
      <c r="K672" s="98"/>
    </row>
    <row r="673" spans="3:11" ht="13.2">
      <c r="C673" s="98"/>
      <c r="D673" s="98"/>
      <c r="E673" s="98"/>
      <c r="F673" s="98"/>
      <c r="G673" s="98"/>
      <c r="H673" s="98"/>
      <c r="I673" s="98"/>
      <c r="J673" s="98"/>
      <c r="K673" s="98"/>
    </row>
    <row r="674" spans="3:11" ht="13.2">
      <c r="C674" s="98"/>
      <c r="D674" s="98"/>
      <c r="E674" s="98"/>
      <c r="F674" s="98"/>
      <c r="G674" s="98"/>
      <c r="H674" s="98"/>
      <c r="I674" s="98"/>
      <c r="J674" s="98"/>
      <c r="K674" s="98"/>
    </row>
    <row r="675" spans="3:11" ht="13.2">
      <c r="C675" s="98"/>
      <c r="D675" s="98"/>
      <c r="E675" s="98"/>
      <c r="F675" s="98"/>
      <c r="G675" s="98"/>
      <c r="H675" s="98"/>
      <c r="I675" s="98"/>
      <c r="J675" s="98"/>
      <c r="K675" s="98"/>
    </row>
    <row r="676" spans="3:11" ht="13.2">
      <c r="C676" s="98"/>
      <c r="D676" s="98"/>
      <c r="E676" s="98"/>
      <c r="F676" s="98"/>
      <c r="G676" s="98"/>
      <c r="H676" s="98"/>
      <c r="I676" s="98"/>
      <c r="J676" s="98"/>
      <c r="K676" s="98"/>
    </row>
    <row r="677" spans="3:11" ht="13.2">
      <c r="C677" s="98"/>
      <c r="D677" s="98"/>
      <c r="E677" s="98"/>
      <c r="F677" s="98"/>
      <c r="G677" s="98"/>
      <c r="H677" s="98"/>
      <c r="I677" s="98"/>
      <c r="J677" s="98"/>
      <c r="K677" s="98"/>
    </row>
    <row r="678" spans="3:11" ht="13.2">
      <c r="C678" s="98"/>
      <c r="D678" s="98"/>
      <c r="E678" s="98"/>
      <c r="F678" s="98"/>
      <c r="G678" s="98"/>
      <c r="H678" s="98"/>
      <c r="I678" s="98"/>
      <c r="J678" s="98"/>
      <c r="K678" s="98"/>
    </row>
    <row r="679" spans="3:11" ht="13.2">
      <c r="C679" s="98"/>
      <c r="D679" s="98"/>
      <c r="E679" s="98"/>
      <c r="F679" s="98"/>
      <c r="G679" s="98"/>
      <c r="H679" s="98"/>
      <c r="I679" s="98"/>
      <c r="J679" s="98"/>
      <c r="K679" s="98"/>
    </row>
    <row r="680" spans="3:11" ht="13.2">
      <c r="C680" s="98"/>
      <c r="D680" s="98"/>
      <c r="E680" s="98"/>
      <c r="F680" s="98"/>
      <c r="G680" s="98"/>
      <c r="H680" s="98"/>
      <c r="I680" s="98"/>
      <c r="J680" s="98"/>
      <c r="K680" s="98"/>
    </row>
    <row r="681" spans="3:11" ht="13.2">
      <c r="C681" s="98"/>
      <c r="D681" s="98"/>
      <c r="E681" s="98"/>
      <c r="F681" s="98"/>
      <c r="G681" s="98"/>
      <c r="H681" s="98"/>
      <c r="I681" s="98"/>
      <c r="J681" s="98"/>
      <c r="K681" s="98"/>
    </row>
    <row r="682" spans="3:11" ht="13.2">
      <c r="C682" s="98"/>
      <c r="D682" s="98"/>
      <c r="E682" s="98"/>
      <c r="F682" s="98"/>
      <c r="G682" s="98"/>
      <c r="H682" s="98"/>
      <c r="I682" s="98"/>
      <c r="J682" s="98"/>
      <c r="K682" s="98"/>
    </row>
    <row r="683" spans="3:11" ht="13.2">
      <c r="C683" s="98"/>
      <c r="D683" s="98"/>
      <c r="E683" s="98"/>
      <c r="F683" s="98"/>
      <c r="G683" s="98"/>
      <c r="H683" s="98"/>
      <c r="I683" s="98"/>
      <c r="J683" s="98"/>
      <c r="K683" s="98"/>
    </row>
    <row r="684" spans="3:11" ht="13.2">
      <c r="C684" s="98"/>
      <c r="D684" s="98"/>
      <c r="E684" s="98"/>
      <c r="F684" s="98"/>
      <c r="G684" s="98"/>
      <c r="H684" s="98"/>
      <c r="I684" s="98"/>
      <c r="J684" s="98"/>
      <c r="K684" s="98"/>
    </row>
    <row r="685" spans="3:11" ht="13.2">
      <c r="C685" s="98"/>
      <c r="D685" s="98"/>
      <c r="E685" s="98"/>
      <c r="F685" s="98"/>
      <c r="G685" s="98"/>
      <c r="H685" s="98"/>
      <c r="I685" s="98"/>
      <c r="J685" s="98"/>
      <c r="K685" s="98"/>
    </row>
    <row r="686" spans="3:11" ht="13.2">
      <c r="C686" s="98"/>
      <c r="D686" s="98"/>
      <c r="E686" s="98"/>
      <c r="F686" s="98"/>
      <c r="G686" s="98"/>
      <c r="H686" s="98"/>
      <c r="I686" s="98"/>
      <c r="J686" s="98"/>
      <c r="K686" s="98"/>
    </row>
    <row r="687" spans="3:11" ht="13.2">
      <c r="C687" s="98"/>
      <c r="D687" s="98"/>
      <c r="E687" s="98"/>
      <c r="F687" s="98"/>
      <c r="G687" s="98"/>
      <c r="H687" s="98"/>
      <c r="I687" s="98"/>
      <c r="J687" s="98"/>
      <c r="K687" s="98"/>
    </row>
    <row r="688" spans="3:11" ht="13.2">
      <c r="C688" s="98"/>
      <c r="D688" s="98"/>
      <c r="E688" s="98"/>
      <c r="F688" s="98"/>
      <c r="G688" s="98"/>
      <c r="H688" s="98"/>
      <c r="I688" s="98"/>
      <c r="J688" s="98"/>
      <c r="K688" s="98"/>
    </row>
    <row r="689" spans="3:11" ht="13.2">
      <c r="C689" s="98"/>
      <c r="D689" s="98"/>
      <c r="E689" s="98"/>
      <c r="F689" s="98"/>
      <c r="G689" s="98"/>
      <c r="H689" s="98"/>
      <c r="I689" s="98"/>
      <c r="J689" s="98"/>
      <c r="K689" s="98"/>
    </row>
    <row r="690" spans="3:11" ht="13.2">
      <c r="C690" s="98"/>
      <c r="D690" s="98"/>
      <c r="E690" s="98"/>
      <c r="F690" s="98"/>
      <c r="G690" s="98"/>
      <c r="H690" s="98"/>
      <c r="I690" s="98"/>
      <c r="J690" s="98"/>
      <c r="K690" s="98"/>
    </row>
    <row r="691" spans="3:11" ht="13.2">
      <c r="C691" s="98"/>
      <c r="D691" s="98"/>
      <c r="E691" s="98"/>
      <c r="F691" s="98"/>
      <c r="G691" s="98"/>
      <c r="H691" s="98"/>
      <c r="I691" s="98"/>
      <c r="J691" s="98"/>
      <c r="K691" s="98"/>
    </row>
    <row r="692" spans="3:11" ht="13.2">
      <c r="C692" s="98"/>
      <c r="D692" s="98"/>
      <c r="E692" s="98"/>
      <c r="F692" s="98"/>
      <c r="G692" s="98"/>
      <c r="H692" s="98"/>
      <c r="I692" s="98"/>
      <c r="J692" s="98"/>
      <c r="K692" s="98"/>
    </row>
    <row r="693" spans="3:11" ht="13.2">
      <c r="C693" s="98"/>
      <c r="D693" s="98"/>
      <c r="E693" s="98"/>
      <c r="F693" s="98"/>
      <c r="G693" s="98"/>
      <c r="H693" s="98"/>
      <c r="I693" s="98"/>
      <c r="J693" s="98"/>
      <c r="K693" s="98"/>
    </row>
    <row r="694" spans="3:11" ht="13.2">
      <c r="C694" s="98"/>
      <c r="D694" s="98"/>
      <c r="E694" s="98"/>
      <c r="F694" s="98"/>
      <c r="G694" s="98"/>
      <c r="H694" s="98"/>
      <c r="I694" s="98"/>
      <c r="J694" s="98"/>
      <c r="K694" s="98"/>
    </row>
    <row r="695" spans="3:11" ht="13.2">
      <c r="C695" s="98"/>
      <c r="D695" s="98"/>
      <c r="E695" s="98"/>
      <c r="F695" s="98"/>
      <c r="G695" s="98"/>
      <c r="H695" s="98"/>
      <c r="I695" s="98"/>
      <c r="J695" s="98"/>
      <c r="K695" s="98"/>
    </row>
    <row r="696" spans="3:11" ht="13.2">
      <c r="C696" s="98"/>
      <c r="D696" s="98"/>
      <c r="E696" s="98"/>
      <c r="F696" s="98"/>
      <c r="G696" s="98"/>
      <c r="H696" s="98"/>
      <c r="I696" s="98"/>
      <c r="J696" s="98"/>
      <c r="K696" s="98"/>
    </row>
    <row r="697" spans="3:11" ht="13.2">
      <c r="C697" s="98"/>
      <c r="D697" s="98"/>
      <c r="E697" s="98"/>
      <c r="F697" s="98"/>
      <c r="G697" s="98"/>
      <c r="H697" s="98"/>
      <c r="I697" s="98"/>
      <c r="J697" s="98"/>
      <c r="K697" s="98"/>
    </row>
    <row r="698" spans="3:11" ht="13.2">
      <c r="C698" s="98"/>
      <c r="D698" s="98"/>
      <c r="E698" s="98"/>
      <c r="F698" s="98"/>
      <c r="G698" s="98"/>
      <c r="H698" s="98"/>
      <c r="I698" s="98"/>
      <c r="J698" s="98"/>
      <c r="K698" s="98"/>
    </row>
    <row r="699" spans="3:11" ht="13.2">
      <c r="C699" s="98"/>
      <c r="D699" s="98"/>
      <c r="E699" s="98"/>
      <c r="F699" s="98"/>
      <c r="G699" s="98"/>
      <c r="H699" s="98"/>
      <c r="I699" s="98"/>
      <c r="J699" s="98"/>
      <c r="K699" s="98"/>
    </row>
    <row r="700" spans="3:11" ht="13.2">
      <c r="C700" s="98"/>
      <c r="D700" s="98"/>
      <c r="E700" s="98"/>
      <c r="F700" s="98"/>
      <c r="G700" s="98"/>
      <c r="H700" s="98"/>
      <c r="I700" s="98"/>
      <c r="J700" s="98"/>
      <c r="K700" s="98"/>
    </row>
    <row r="701" spans="3:11" ht="13.2">
      <c r="C701" s="98"/>
      <c r="D701" s="98"/>
      <c r="E701" s="98"/>
      <c r="F701" s="98"/>
      <c r="G701" s="98"/>
      <c r="H701" s="98"/>
      <c r="I701" s="98"/>
      <c r="J701" s="98"/>
      <c r="K701" s="98"/>
    </row>
    <row r="702" spans="3:11" ht="13.2">
      <c r="C702" s="98"/>
      <c r="D702" s="98"/>
      <c r="E702" s="98"/>
      <c r="F702" s="98"/>
      <c r="G702" s="98"/>
      <c r="H702" s="98"/>
      <c r="I702" s="98"/>
      <c r="J702" s="98"/>
      <c r="K702" s="98"/>
    </row>
    <row r="703" spans="3:11" ht="13.2">
      <c r="C703" s="98"/>
      <c r="D703" s="98"/>
      <c r="E703" s="98"/>
      <c r="F703" s="98"/>
      <c r="G703" s="98"/>
      <c r="H703" s="98"/>
      <c r="I703" s="98"/>
      <c r="J703" s="98"/>
      <c r="K703" s="98"/>
    </row>
    <row r="704" spans="3:11" ht="13.2">
      <c r="C704" s="98"/>
      <c r="D704" s="98"/>
      <c r="E704" s="98"/>
      <c r="F704" s="98"/>
      <c r="G704" s="98"/>
      <c r="H704" s="98"/>
      <c r="I704" s="98"/>
      <c r="J704" s="98"/>
      <c r="K704" s="98"/>
    </row>
    <row r="705" spans="3:11" ht="13.2">
      <c r="C705" s="98"/>
      <c r="D705" s="98"/>
      <c r="E705" s="98"/>
      <c r="F705" s="98"/>
      <c r="G705" s="98"/>
      <c r="H705" s="98"/>
      <c r="I705" s="98"/>
      <c r="J705" s="98"/>
      <c r="K705" s="98"/>
    </row>
    <row r="706" spans="3:11" ht="13.2">
      <c r="C706" s="98"/>
      <c r="D706" s="98"/>
      <c r="E706" s="98"/>
      <c r="F706" s="98"/>
      <c r="G706" s="98"/>
      <c r="H706" s="98"/>
      <c r="I706" s="98"/>
      <c r="J706" s="98"/>
      <c r="K706" s="98"/>
    </row>
    <row r="707" spans="3:11" ht="13.2">
      <c r="C707" s="98"/>
      <c r="D707" s="98"/>
      <c r="E707" s="98"/>
      <c r="F707" s="98"/>
      <c r="G707" s="98"/>
      <c r="H707" s="98"/>
      <c r="I707" s="98"/>
      <c r="J707" s="98"/>
      <c r="K707" s="98"/>
    </row>
    <row r="708" spans="3:11" ht="13.2">
      <c r="C708" s="98"/>
      <c r="D708" s="98"/>
      <c r="E708" s="98"/>
      <c r="F708" s="98"/>
      <c r="G708" s="98"/>
      <c r="H708" s="98"/>
      <c r="I708" s="98"/>
      <c r="J708" s="98"/>
      <c r="K708" s="98"/>
    </row>
    <row r="709" spans="3:11" ht="13.2">
      <c r="C709" s="98"/>
      <c r="D709" s="98"/>
      <c r="E709" s="98"/>
      <c r="F709" s="98"/>
      <c r="G709" s="98"/>
      <c r="H709" s="98"/>
      <c r="I709" s="98"/>
      <c r="J709" s="98"/>
      <c r="K709" s="98"/>
    </row>
    <row r="710" spans="3:11" ht="13.2">
      <c r="C710" s="98"/>
      <c r="D710" s="98"/>
      <c r="E710" s="98"/>
      <c r="F710" s="98"/>
      <c r="G710" s="98"/>
      <c r="H710" s="98"/>
      <c r="I710" s="98"/>
      <c r="J710" s="98"/>
      <c r="K710" s="98"/>
    </row>
    <row r="711" spans="3:11" ht="13.2">
      <c r="C711" s="98"/>
      <c r="D711" s="98"/>
      <c r="E711" s="98"/>
      <c r="F711" s="98"/>
      <c r="G711" s="98"/>
      <c r="H711" s="98"/>
      <c r="I711" s="98"/>
      <c r="J711" s="98"/>
      <c r="K711" s="98"/>
    </row>
    <row r="712" spans="3:11" ht="13.2">
      <c r="C712" s="98"/>
      <c r="D712" s="98"/>
      <c r="E712" s="98"/>
      <c r="F712" s="98"/>
      <c r="G712" s="98"/>
      <c r="H712" s="98"/>
      <c r="I712" s="98"/>
      <c r="J712" s="98"/>
      <c r="K712" s="98"/>
    </row>
    <row r="713" spans="3:11" ht="13.2">
      <c r="C713" s="98"/>
      <c r="D713" s="98"/>
      <c r="E713" s="98"/>
      <c r="F713" s="98"/>
      <c r="G713" s="98"/>
      <c r="H713" s="98"/>
      <c r="I713" s="98"/>
      <c r="J713" s="98"/>
      <c r="K713" s="98"/>
    </row>
    <row r="714" spans="3:11" ht="13.2">
      <c r="C714" s="98"/>
      <c r="D714" s="98"/>
      <c r="E714" s="98"/>
      <c r="F714" s="98"/>
      <c r="G714" s="98"/>
      <c r="H714" s="98"/>
      <c r="I714" s="98"/>
      <c r="J714" s="98"/>
      <c r="K714" s="98"/>
    </row>
    <row r="715" spans="3:11" ht="13.2">
      <c r="C715" s="98"/>
      <c r="D715" s="98"/>
      <c r="E715" s="98"/>
      <c r="F715" s="98"/>
      <c r="G715" s="98"/>
      <c r="H715" s="98"/>
      <c r="I715" s="98"/>
      <c r="J715" s="98"/>
      <c r="K715" s="98"/>
    </row>
    <row r="716" spans="3:11" ht="13.2">
      <c r="C716" s="98"/>
      <c r="D716" s="98"/>
      <c r="E716" s="98"/>
      <c r="F716" s="98"/>
      <c r="G716" s="98"/>
      <c r="H716" s="98"/>
      <c r="I716" s="98"/>
      <c r="J716" s="98"/>
      <c r="K716" s="98"/>
    </row>
    <row r="717" spans="3:11" ht="13.2">
      <c r="C717" s="98"/>
      <c r="D717" s="98"/>
      <c r="E717" s="98"/>
      <c r="F717" s="98"/>
      <c r="G717" s="98"/>
      <c r="H717" s="98"/>
      <c r="I717" s="98"/>
      <c r="J717" s="98"/>
      <c r="K717" s="98"/>
    </row>
    <row r="718" spans="3:11" ht="13.2">
      <c r="C718" s="98"/>
      <c r="D718" s="98"/>
      <c r="E718" s="98"/>
      <c r="F718" s="98"/>
      <c r="G718" s="98"/>
      <c r="H718" s="98"/>
      <c r="I718" s="98"/>
      <c r="J718" s="98"/>
      <c r="K718" s="98"/>
    </row>
    <row r="719" spans="3:11" ht="13.2">
      <c r="C719" s="98"/>
      <c r="D719" s="98"/>
      <c r="E719" s="98"/>
      <c r="F719" s="98"/>
      <c r="G719" s="98"/>
      <c r="H719" s="98"/>
      <c r="I719" s="98"/>
      <c r="J719" s="98"/>
      <c r="K719" s="98"/>
    </row>
    <row r="720" spans="3:11" ht="13.2">
      <c r="C720" s="98"/>
      <c r="D720" s="98"/>
      <c r="E720" s="98"/>
      <c r="F720" s="98"/>
      <c r="G720" s="98"/>
      <c r="H720" s="98"/>
      <c r="I720" s="98"/>
      <c r="J720" s="98"/>
      <c r="K720" s="98"/>
    </row>
    <row r="721" spans="3:11" ht="13.2">
      <c r="C721" s="98"/>
      <c r="D721" s="98"/>
      <c r="E721" s="98"/>
      <c r="F721" s="98"/>
      <c r="G721" s="98"/>
      <c r="H721" s="98"/>
      <c r="I721" s="98"/>
      <c r="J721" s="98"/>
      <c r="K721" s="98"/>
    </row>
    <row r="722" spans="3:11" ht="13.2">
      <c r="C722" s="98"/>
      <c r="D722" s="98"/>
      <c r="E722" s="98"/>
      <c r="F722" s="98"/>
      <c r="G722" s="98"/>
      <c r="H722" s="98"/>
      <c r="I722" s="98"/>
      <c r="J722" s="98"/>
      <c r="K722" s="98"/>
    </row>
    <row r="723" spans="3:11" ht="13.2">
      <c r="C723" s="98"/>
      <c r="D723" s="98"/>
      <c r="E723" s="98"/>
      <c r="F723" s="98"/>
      <c r="G723" s="98"/>
      <c r="H723" s="98"/>
      <c r="I723" s="98"/>
      <c r="J723" s="98"/>
      <c r="K723" s="98"/>
    </row>
    <row r="724" spans="3:11" ht="13.2">
      <c r="C724" s="98"/>
      <c r="D724" s="98"/>
      <c r="E724" s="98"/>
      <c r="F724" s="98"/>
      <c r="G724" s="98"/>
      <c r="H724" s="98"/>
      <c r="I724" s="98"/>
      <c r="J724" s="98"/>
      <c r="K724" s="98"/>
    </row>
    <row r="725" spans="3:11" ht="13.2">
      <c r="C725" s="98"/>
      <c r="D725" s="98"/>
      <c r="E725" s="98"/>
      <c r="F725" s="98"/>
      <c r="G725" s="98"/>
      <c r="H725" s="98"/>
      <c r="I725" s="98"/>
      <c r="J725" s="98"/>
      <c r="K725" s="98"/>
    </row>
    <row r="726" spans="3:11" ht="13.2">
      <c r="C726" s="98"/>
      <c r="D726" s="98"/>
      <c r="E726" s="98"/>
      <c r="F726" s="98"/>
      <c r="G726" s="98"/>
      <c r="H726" s="98"/>
      <c r="I726" s="98"/>
      <c r="J726" s="98"/>
      <c r="K726" s="98"/>
    </row>
    <row r="727" spans="3:11" ht="13.2">
      <c r="C727" s="98"/>
      <c r="D727" s="98"/>
      <c r="E727" s="98"/>
      <c r="F727" s="98"/>
      <c r="G727" s="98"/>
      <c r="H727" s="98"/>
      <c r="I727" s="98"/>
      <c r="J727" s="98"/>
      <c r="K727" s="98"/>
    </row>
    <row r="728" spans="3:11" ht="13.2">
      <c r="C728" s="98"/>
      <c r="D728" s="98"/>
      <c r="E728" s="98"/>
      <c r="F728" s="98"/>
      <c r="G728" s="98"/>
      <c r="H728" s="98"/>
      <c r="I728" s="98"/>
      <c r="J728" s="98"/>
      <c r="K728" s="98"/>
    </row>
    <row r="729" spans="3:11" ht="13.2">
      <c r="C729" s="98"/>
      <c r="D729" s="98"/>
      <c r="E729" s="98"/>
      <c r="F729" s="98"/>
      <c r="G729" s="98"/>
      <c r="H729" s="98"/>
      <c r="I729" s="98"/>
      <c r="J729" s="98"/>
      <c r="K729" s="98"/>
    </row>
    <row r="730" spans="3:11" ht="13.2">
      <c r="C730" s="98"/>
      <c r="D730" s="98"/>
      <c r="E730" s="98"/>
      <c r="F730" s="98"/>
      <c r="G730" s="98"/>
      <c r="H730" s="98"/>
      <c r="I730" s="98"/>
      <c r="J730" s="98"/>
      <c r="K730" s="98"/>
    </row>
    <row r="731" spans="3:11" ht="13.2">
      <c r="C731" s="98"/>
      <c r="D731" s="98"/>
      <c r="E731" s="98"/>
      <c r="F731" s="98"/>
      <c r="G731" s="98"/>
      <c r="H731" s="98"/>
      <c r="I731" s="98"/>
      <c r="J731" s="98"/>
      <c r="K731" s="98"/>
    </row>
    <row r="732" spans="3:11" ht="13.2">
      <c r="C732" s="98"/>
      <c r="D732" s="98"/>
      <c r="E732" s="98"/>
      <c r="F732" s="98"/>
      <c r="G732" s="98"/>
      <c r="H732" s="98"/>
      <c r="I732" s="98"/>
      <c r="J732" s="98"/>
      <c r="K732" s="98"/>
    </row>
    <row r="733" spans="3:11" ht="13.2">
      <c r="C733" s="98"/>
      <c r="D733" s="98"/>
      <c r="E733" s="98"/>
      <c r="F733" s="98"/>
      <c r="G733" s="98"/>
      <c r="H733" s="98"/>
      <c r="I733" s="98"/>
      <c r="J733" s="98"/>
      <c r="K733" s="98"/>
    </row>
    <row r="734" spans="3:11" ht="13.2">
      <c r="C734" s="98"/>
      <c r="D734" s="98"/>
      <c r="E734" s="98"/>
      <c r="F734" s="98"/>
      <c r="G734" s="98"/>
      <c r="H734" s="98"/>
      <c r="I734" s="98"/>
      <c r="J734" s="98"/>
      <c r="K734" s="98"/>
    </row>
    <row r="735" spans="3:11" ht="13.2">
      <c r="C735" s="98"/>
      <c r="D735" s="98"/>
      <c r="E735" s="98"/>
      <c r="F735" s="98"/>
      <c r="G735" s="98"/>
      <c r="H735" s="98"/>
      <c r="I735" s="98"/>
      <c r="J735" s="98"/>
      <c r="K735" s="98"/>
    </row>
    <row r="736" spans="3:11" ht="13.2">
      <c r="C736" s="98"/>
      <c r="D736" s="98"/>
      <c r="E736" s="98"/>
      <c r="F736" s="98"/>
      <c r="G736" s="98"/>
      <c r="H736" s="98"/>
      <c r="I736" s="98"/>
      <c r="J736" s="98"/>
      <c r="K736" s="98"/>
    </row>
    <row r="737" spans="3:11" ht="13.2">
      <c r="C737" s="98"/>
      <c r="D737" s="98"/>
      <c r="E737" s="98"/>
      <c r="F737" s="98"/>
      <c r="G737" s="98"/>
      <c r="H737" s="98"/>
      <c r="I737" s="98"/>
      <c r="J737" s="98"/>
      <c r="K737" s="98"/>
    </row>
    <row r="738" spans="3:11" ht="13.2">
      <c r="C738" s="98"/>
      <c r="D738" s="98"/>
      <c r="E738" s="98"/>
      <c r="F738" s="98"/>
      <c r="G738" s="98"/>
      <c r="H738" s="98"/>
      <c r="I738" s="98"/>
      <c r="J738" s="98"/>
      <c r="K738" s="98"/>
    </row>
    <row r="739" spans="3:11" ht="13.2">
      <c r="C739" s="98"/>
      <c r="D739" s="98"/>
      <c r="E739" s="98"/>
      <c r="F739" s="98"/>
      <c r="G739" s="98"/>
      <c r="H739" s="98"/>
      <c r="I739" s="98"/>
      <c r="J739" s="98"/>
      <c r="K739" s="98"/>
    </row>
    <row r="740" spans="3:11" ht="13.2">
      <c r="C740" s="98"/>
      <c r="D740" s="98"/>
      <c r="E740" s="98"/>
      <c r="F740" s="98"/>
      <c r="G740" s="98"/>
      <c r="H740" s="98"/>
      <c r="I740" s="98"/>
      <c r="J740" s="98"/>
      <c r="K740" s="98"/>
    </row>
    <row r="741" spans="3:11" ht="13.2">
      <c r="C741" s="98"/>
      <c r="D741" s="98"/>
      <c r="E741" s="98"/>
      <c r="F741" s="98"/>
      <c r="G741" s="98"/>
      <c r="H741" s="98"/>
      <c r="I741" s="98"/>
      <c r="J741" s="98"/>
      <c r="K741" s="98"/>
    </row>
    <row r="742" spans="3:11" ht="13.2">
      <c r="C742" s="98"/>
      <c r="D742" s="98"/>
      <c r="E742" s="98"/>
      <c r="F742" s="98"/>
      <c r="G742" s="98"/>
      <c r="H742" s="98"/>
      <c r="I742" s="98"/>
      <c r="J742" s="98"/>
      <c r="K742" s="98"/>
    </row>
    <row r="743" spans="3:11" ht="13.2">
      <c r="C743" s="98"/>
      <c r="D743" s="98"/>
      <c r="E743" s="98"/>
      <c r="F743" s="98"/>
      <c r="G743" s="98"/>
      <c r="H743" s="98"/>
      <c r="I743" s="98"/>
      <c r="J743" s="98"/>
      <c r="K743" s="98"/>
    </row>
    <row r="744" spans="3:11" ht="13.2">
      <c r="C744" s="98"/>
      <c r="D744" s="98"/>
      <c r="E744" s="98"/>
      <c r="F744" s="98"/>
      <c r="G744" s="98"/>
      <c r="H744" s="98"/>
      <c r="I744" s="98"/>
      <c r="J744" s="98"/>
      <c r="K744" s="98"/>
    </row>
    <row r="745" spans="3:11" ht="13.2">
      <c r="C745" s="98"/>
      <c r="D745" s="98"/>
      <c r="E745" s="98"/>
      <c r="F745" s="98"/>
      <c r="G745" s="98"/>
      <c r="H745" s="98"/>
      <c r="I745" s="98"/>
      <c r="J745" s="98"/>
      <c r="K745" s="98"/>
    </row>
    <row r="746" spans="3:11" ht="13.2">
      <c r="C746" s="98"/>
      <c r="D746" s="98"/>
      <c r="E746" s="98"/>
      <c r="F746" s="98"/>
      <c r="G746" s="98"/>
      <c r="H746" s="98"/>
      <c r="I746" s="98"/>
      <c r="J746" s="98"/>
      <c r="K746" s="98"/>
    </row>
    <row r="747" spans="3:11" ht="13.2">
      <c r="C747" s="98"/>
      <c r="D747" s="98"/>
      <c r="E747" s="98"/>
      <c r="F747" s="98"/>
      <c r="G747" s="98"/>
      <c r="H747" s="98"/>
      <c r="I747" s="98"/>
      <c r="J747" s="98"/>
      <c r="K747" s="98"/>
    </row>
    <row r="748" spans="3:11" ht="13.2">
      <c r="C748" s="98"/>
      <c r="D748" s="98"/>
      <c r="E748" s="98"/>
      <c r="F748" s="98"/>
      <c r="G748" s="98"/>
      <c r="H748" s="98"/>
      <c r="I748" s="98"/>
      <c r="J748" s="98"/>
      <c r="K748" s="98"/>
    </row>
    <row r="749" spans="3:11" ht="13.2">
      <c r="C749" s="98"/>
      <c r="D749" s="98"/>
      <c r="E749" s="98"/>
      <c r="F749" s="98"/>
      <c r="G749" s="98"/>
      <c r="H749" s="98"/>
      <c r="I749" s="98"/>
      <c r="J749" s="98"/>
      <c r="K749" s="98"/>
    </row>
    <row r="750" spans="3:11" ht="13.2">
      <c r="C750" s="98"/>
      <c r="D750" s="98"/>
      <c r="E750" s="98"/>
      <c r="F750" s="98"/>
      <c r="G750" s="98"/>
      <c r="H750" s="98"/>
      <c r="I750" s="98"/>
      <c r="J750" s="98"/>
      <c r="K750" s="98"/>
    </row>
    <row r="751" spans="3:11" ht="13.2">
      <c r="C751" s="98"/>
      <c r="D751" s="98"/>
      <c r="E751" s="98"/>
      <c r="F751" s="98"/>
      <c r="G751" s="98"/>
      <c r="H751" s="98"/>
      <c r="I751" s="98"/>
      <c r="J751" s="98"/>
      <c r="K751" s="98"/>
    </row>
    <row r="752" spans="3:11" ht="13.2">
      <c r="C752" s="98"/>
      <c r="D752" s="98"/>
      <c r="E752" s="98"/>
      <c r="F752" s="98"/>
      <c r="G752" s="98"/>
      <c r="H752" s="98"/>
      <c r="I752" s="98"/>
      <c r="J752" s="98"/>
      <c r="K752" s="98"/>
    </row>
    <row r="753" spans="3:11" ht="13.2">
      <c r="C753" s="98"/>
      <c r="D753" s="98"/>
      <c r="E753" s="98"/>
      <c r="F753" s="98"/>
      <c r="G753" s="98"/>
      <c r="H753" s="98"/>
      <c r="I753" s="98"/>
      <c r="J753" s="98"/>
      <c r="K753" s="98"/>
    </row>
    <row r="754" spans="3:11" ht="13.2">
      <c r="C754" s="98"/>
      <c r="D754" s="98"/>
      <c r="E754" s="98"/>
      <c r="F754" s="98"/>
      <c r="G754" s="98"/>
      <c r="H754" s="98"/>
      <c r="I754" s="98"/>
      <c r="J754" s="98"/>
      <c r="K754" s="98"/>
    </row>
    <row r="755" spans="3:11" ht="13.2">
      <c r="C755" s="98"/>
      <c r="D755" s="98"/>
      <c r="E755" s="98"/>
      <c r="F755" s="98"/>
      <c r="G755" s="98"/>
      <c r="H755" s="98"/>
      <c r="I755" s="98"/>
      <c r="J755" s="98"/>
      <c r="K755" s="98"/>
    </row>
    <row r="756" spans="3:11" ht="13.2">
      <c r="C756" s="98"/>
      <c r="D756" s="98"/>
      <c r="E756" s="98"/>
      <c r="F756" s="98"/>
      <c r="G756" s="98"/>
      <c r="H756" s="98"/>
      <c r="I756" s="98"/>
      <c r="J756" s="98"/>
      <c r="K756" s="98"/>
    </row>
    <row r="757" spans="3:11" ht="13.2">
      <c r="C757" s="98"/>
      <c r="D757" s="98"/>
      <c r="E757" s="98"/>
      <c r="F757" s="98"/>
      <c r="G757" s="98"/>
      <c r="H757" s="98"/>
      <c r="I757" s="98"/>
      <c r="J757" s="98"/>
      <c r="K757" s="98"/>
    </row>
    <row r="758" spans="3:11" ht="13.2">
      <c r="C758" s="98"/>
      <c r="D758" s="98"/>
      <c r="E758" s="98"/>
      <c r="F758" s="98"/>
      <c r="G758" s="98"/>
      <c r="H758" s="98"/>
      <c r="I758" s="98"/>
      <c r="J758" s="98"/>
      <c r="K758" s="98"/>
    </row>
    <row r="759" spans="3:11" ht="13.2">
      <c r="C759" s="98"/>
      <c r="D759" s="98"/>
      <c r="E759" s="98"/>
      <c r="F759" s="98"/>
      <c r="G759" s="98"/>
      <c r="H759" s="98"/>
      <c r="I759" s="98"/>
      <c r="J759" s="98"/>
      <c r="K759" s="98"/>
    </row>
    <row r="760" spans="3:11" ht="13.2">
      <c r="C760" s="98"/>
      <c r="D760" s="98"/>
      <c r="E760" s="98"/>
      <c r="F760" s="98"/>
      <c r="G760" s="98"/>
      <c r="H760" s="98"/>
      <c r="I760" s="98"/>
      <c r="J760" s="98"/>
      <c r="K760" s="98"/>
    </row>
    <row r="761" spans="3:11" ht="13.2">
      <c r="C761" s="98"/>
      <c r="D761" s="98"/>
      <c r="E761" s="98"/>
      <c r="F761" s="98"/>
      <c r="G761" s="98"/>
      <c r="H761" s="98"/>
      <c r="I761" s="98"/>
      <c r="J761" s="98"/>
      <c r="K761" s="98"/>
    </row>
    <row r="762" spans="3:11" ht="13.2">
      <c r="C762" s="98"/>
      <c r="D762" s="98"/>
      <c r="E762" s="98"/>
      <c r="F762" s="98"/>
      <c r="G762" s="98"/>
      <c r="H762" s="98"/>
      <c r="I762" s="98"/>
      <c r="J762" s="98"/>
      <c r="K762" s="98"/>
    </row>
    <row r="763" spans="3:11" ht="13.2">
      <c r="C763" s="98"/>
      <c r="D763" s="98"/>
      <c r="E763" s="98"/>
      <c r="F763" s="98"/>
      <c r="G763" s="98"/>
      <c r="H763" s="98"/>
      <c r="I763" s="98"/>
      <c r="J763" s="98"/>
      <c r="K763" s="98"/>
    </row>
    <row r="764" spans="3:11" ht="13.2">
      <c r="C764" s="98"/>
      <c r="D764" s="98"/>
      <c r="E764" s="98"/>
      <c r="F764" s="98"/>
      <c r="G764" s="98"/>
      <c r="H764" s="98"/>
      <c r="I764" s="98"/>
      <c r="J764" s="98"/>
      <c r="K764" s="98"/>
    </row>
    <row r="765" spans="3:11" ht="13.2">
      <c r="C765" s="98"/>
      <c r="D765" s="98"/>
      <c r="E765" s="98"/>
      <c r="F765" s="98"/>
      <c r="G765" s="98"/>
      <c r="H765" s="98"/>
      <c r="I765" s="98"/>
      <c r="J765" s="98"/>
      <c r="K765" s="98"/>
    </row>
    <row r="766" spans="3:11" ht="13.2">
      <c r="C766" s="98"/>
      <c r="D766" s="98"/>
      <c r="E766" s="98"/>
      <c r="F766" s="98"/>
      <c r="G766" s="98"/>
      <c r="H766" s="98"/>
      <c r="I766" s="98"/>
      <c r="J766" s="98"/>
      <c r="K766" s="98"/>
    </row>
    <row r="767" spans="3:11" ht="13.2">
      <c r="C767" s="98"/>
      <c r="D767" s="98"/>
      <c r="E767" s="98"/>
      <c r="F767" s="98"/>
      <c r="G767" s="98"/>
      <c r="H767" s="98"/>
      <c r="I767" s="98"/>
      <c r="J767" s="98"/>
      <c r="K767" s="98"/>
    </row>
    <row r="768" spans="3:11" ht="13.2">
      <c r="C768" s="98"/>
      <c r="D768" s="98"/>
      <c r="E768" s="98"/>
      <c r="F768" s="98"/>
      <c r="G768" s="98"/>
      <c r="H768" s="98"/>
      <c r="I768" s="98"/>
      <c r="J768" s="98"/>
      <c r="K768" s="98"/>
    </row>
    <row r="769" spans="3:11" ht="13.2">
      <c r="C769" s="98"/>
      <c r="D769" s="98"/>
      <c r="E769" s="98"/>
      <c r="F769" s="98"/>
      <c r="G769" s="98"/>
      <c r="H769" s="98"/>
      <c r="I769" s="98"/>
      <c r="J769" s="98"/>
      <c r="K769" s="98"/>
    </row>
    <row r="770" spans="3:11" ht="13.2">
      <c r="C770" s="98"/>
      <c r="D770" s="98"/>
      <c r="E770" s="98"/>
      <c r="F770" s="98"/>
      <c r="G770" s="98"/>
      <c r="H770" s="98"/>
      <c r="I770" s="98"/>
      <c r="J770" s="98"/>
      <c r="K770" s="98"/>
    </row>
    <row r="771" spans="3:11" ht="13.2">
      <c r="C771" s="98"/>
      <c r="D771" s="98"/>
      <c r="E771" s="98"/>
      <c r="F771" s="98"/>
      <c r="G771" s="98"/>
      <c r="H771" s="98"/>
      <c r="I771" s="98"/>
      <c r="J771" s="98"/>
      <c r="K771" s="98"/>
    </row>
    <row r="772" spans="3:11" ht="13.2">
      <c r="C772" s="98"/>
      <c r="D772" s="98"/>
      <c r="E772" s="98"/>
      <c r="F772" s="98"/>
      <c r="G772" s="98"/>
      <c r="H772" s="98"/>
      <c r="I772" s="98"/>
      <c r="J772" s="98"/>
      <c r="K772" s="98"/>
    </row>
    <row r="773" spans="3:11" ht="13.2">
      <c r="C773" s="98"/>
      <c r="D773" s="98"/>
      <c r="E773" s="98"/>
      <c r="F773" s="98"/>
      <c r="G773" s="98"/>
      <c r="H773" s="98"/>
      <c r="I773" s="98"/>
      <c r="J773" s="98"/>
      <c r="K773" s="98"/>
    </row>
    <row r="774" spans="3:11" ht="13.2">
      <c r="C774" s="98"/>
      <c r="D774" s="98"/>
      <c r="E774" s="98"/>
      <c r="F774" s="98"/>
      <c r="G774" s="98"/>
      <c r="H774" s="98"/>
      <c r="I774" s="98"/>
      <c r="J774" s="98"/>
      <c r="K774" s="98"/>
    </row>
    <row r="775" spans="3:11" ht="13.2">
      <c r="C775" s="98"/>
      <c r="D775" s="98"/>
      <c r="E775" s="98"/>
      <c r="F775" s="98"/>
      <c r="G775" s="98"/>
      <c r="H775" s="98"/>
      <c r="I775" s="98"/>
      <c r="J775" s="98"/>
      <c r="K775" s="98"/>
    </row>
    <row r="776" spans="3:11" ht="13.2">
      <c r="C776" s="98"/>
      <c r="D776" s="98"/>
      <c r="E776" s="98"/>
      <c r="F776" s="98"/>
      <c r="G776" s="98"/>
      <c r="H776" s="98"/>
      <c r="I776" s="98"/>
      <c r="J776" s="98"/>
      <c r="K776" s="98"/>
    </row>
    <row r="777" spans="3:11" ht="13.2">
      <c r="C777" s="98"/>
      <c r="D777" s="98"/>
      <c r="E777" s="98"/>
      <c r="F777" s="98"/>
      <c r="G777" s="98"/>
      <c r="H777" s="98"/>
      <c r="I777" s="98"/>
      <c r="J777" s="98"/>
      <c r="K777" s="98"/>
    </row>
    <row r="778" spans="3:11" ht="13.2">
      <c r="C778" s="98"/>
      <c r="D778" s="98"/>
      <c r="E778" s="98"/>
      <c r="F778" s="98"/>
      <c r="G778" s="98"/>
      <c r="H778" s="98"/>
      <c r="I778" s="98"/>
      <c r="J778" s="98"/>
      <c r="K778" s="98"/>
    </row>
    <row r="779" spans="3:11" ht="13.2">
      <c r="C779" s="98"/>
      <c r="D779" s="98"/>
      <c r="E779" s="98"/>
      <c r="F779" s="98"/>
      <c r="G779" s="98"/>
      <c r="H779" s="98"/>
      <c r="I779" s="98"/>
      <c r="J779" s="98"/>
      <c r="K779" s="98"/>
    </row>
    <row r="780" spans="3:11" ht="13.2">
      <c r="C780" s="98"/>
      <c r="D780" s="98"/>
      <c r="E780" s="98"/>
      <c r="F780" s="98"/>
      <c r="G780" s="98"/>
      <c r="H780" s="98"/>
      <c r="I780" s="98"/>
      <c r="J780" s="98"/>
      <c r="K780" s="98"/>
    </row>
    <row r="781" spans="3:11" ht="13.2">
      <c r="C781" s="98"/>
      <c r="D781" s="98"/>
      <c r="E781" s="98"/>
      <c r="F781" s="98"/>
      <c r="G781" s="98"/>
      <c r="H781" s="98"/>
      <c r="I781" s="98"/>
      <c r="J781" s="98"/>
      <c r="K781" s="98"/>
    </row>
    <row r="782" spans="3:11" ht="13.2">
      <c r="C782" s="98"/>
      <c r="D782" s="98"/>
      <c r="E782" s="98"/>
      <c r="F782" s="98"/>
      <c r="G782" s="98"/>
      <c r="H782" s="98"/>
      <c r="I782" s="98"/>
      <c r="J782" s="98"/>
      <c r="K782" s="98"/>
    </row>
    <row r="783" spans="3:11" ht="13.2">
      <c r="C783" s="98"/>
      <c r="D783" s="98"/>
      <c r="E783" s="98"/>
      <c r="F783" s="98"/>
      <c r="G783" s="98"/>
      <c r="H783" s="98"/>
      <c r="I783" s="98"/>
      <c r="J783" s="98"/>
      <c r="K783" s="98"/>
    </row>
    <row r="784" spans="3:11" ht="13.2">
      <c r="C784" s="98"/>
      <c r="D784" s="98"/>
      <c r="E784" s="98"/>
      <c r="F784" s="98"/>
      <c r="G784" s="98"/>
      <c r="H784" s="98"/>
      <c r="I784" s="98"/>
      <c r="J784" s="98"/>
      <c r="K784" s="98"/>
    </row>
    <row r="785" spans="3:11" ht="13.2">
      <c r="C785" s="98"/>
      <c r="D785" s="98"/>
      <c r="E785" s="98"/>
      <c r="F785" s="98"/>
      <c r="G785" s="98"/>
      <c r="H785" s="98"/>
      <c r="I785" s="98"/>
      <c r="J785" s="98"/>
      <c r="K785" s="98"/>
    </row>
    <row r="786" spans="3:11" ht="13.2">
      <c r="C786" s="98"/>
      <c r="D786" s="98"/>
      <c r="E786" s="98"/>
      <c r="F786" s="98"/>
      <c r="G786" s="98"/>
      <c r="H786" s="98"/>
      <c r="I786" s="98"/>
      <c r="J786" s="98"/>
      <c r="K786" s="98"/>
    </row>
    <row r="787" spans="3:11" ht="13.2">
      <c r="C787" s="98"/>
      <c r="D787" s="98"/>
      <c r="E787" s="98"/>
      <c r="F787" s="98"/>
      <c r="G787" s="98"/>
      <c r="H787" s="98"/>
      <c r="I787" s="98"/>
      <c r="J787" s="98"/>
      <c r="K787" s="98"/>
    </row>
    <row r="788" spans="3:11" ht="13.2">
      <c r="C788" s="98"/>
      <c r="D788" s="98"/>
      <c r="E788" s="98"/>
      <c r="F788" s="98"/>
      <c r="G788" s="98"/>
      <c r="H788" s="98"/>
      <c r="I788" s="98"/>
      <c r="J788" s="98"/>
      <c r="K788" s="98"/>
    </row>
    <row r="789" spans="3:11" ht="13.2">
      <c r="C789" s="98"/>
      <c r="D789" s="98"/>
      <c r="E789" s="98"/>
      <c r="F789" s="98"/>
      <c r="G789" s="98"/>
      <c r="H789" s="98"/>
      <c r="I789" s="98"/>
      <c r="J789" s="98"/>
      <c r="K789" s="98"/>
    </row>
    <row r="790" spans="3:11" ht="13.2">
      <c r="C790" s="98"/>
      <c r="D790" s="98"/>
      <c r="E790" s="98"/>
      <c r="F790" s="98"/>
      <c r="G790" s="98"/>
      <c r="H790" s="98"/>
      <c r="I790" s="98"/>
      <c r="J790" s="98"/>
      <c r="K790" s="98"/>
    </row>
    <row r="791" spans="3:11" ht="13.2">
      <c r="C791" s="98"/>
      <c r="D791" s="98"/>
      <c r="E791" s="98"/>
      <c r="F791" s="98"/>
      <c r="G791" s="98"/>
      <c r="H791" s="98"/>
      <c r="I791" s="98"/>
      <c r="J791" s="98"/>
      <c r="K791" s="98"/>
    </row>
    <row r="792" spans="3:11" ht="13.2">
      <c r="C792" s="98"/>
      <c r="D792" s="98"/>
      <c r="E792" s="98"/>
      <c r="F792" s="98"/>
      <c r="G792" s="98"/>
      <c r="H792" s="98"/>
      <c r="I792" s="98"/>
      <c r="J792" s="98"/>
      <c r="K792" s="98"/>
    </row>
    <row r="793" spans="3:11" ht="13.2">
      <c r="C793" s="98"/>
      <c r="D793" s="98"/>
      <c r="E793" s="98"/>
      <c r="F793" s="98"/>
      <c r="G793" s="98"/>
      <c r="H793" s="98"/>
      <c r="I793" s="98"/>
      <c r="J793" s="98"/>
      <c r="K793" s="98"/>
    </row>
    <row r="794" spans="3:11" ht="13.2">
      <c r="C794" s="98"/>
      <c r="D794" s="98"/>
      <c r="E794" s="98"/>
      <c r="F794" s="98"/>
      <c r="G794" s="98"/>
      <c r="H794" s="98"/>
      <c r="I794" s="98"/>
      <c r="J794" s="98"/>
      <c r="K794" s="98"/>
    </row>
    <row r="795" spans="3:11" ht="13.2">
      <c r="C795" s="98"/>
      <c r="D795" s="98"/>
      <c r="E795" s="98"/>
      <c r="F795" s="98"/>
      <c r="G795" s="98"/>
      <c r="H795" s="98"/>
      <c r="I795" s="98"/>
      <c r="J795" s="98"/>
      <c r="K795" s="98"/>
    </row>
    <row r="796" spans="3:11" ht="13.2">
      <c r="C796" s="98"/>
      <c r="D796" s="98"/>
      <c r="E796" s="98"/>
      <c r="F796" s="98"/>
      <c r="G796" s="98"/>
      <c r="H796" s="98"/>
      <c r="I796" s="98"/>
      <c r="J796" s="98"/>
      <c r="K796" s="98"/>
    </row>
    <row r="797" spans="3:11" ht="13.2">
      <c r="C797" s="98"/>
      <c r="D797" s="98"/>
      <c r="E797" s="98"/>
      <c r="F797" s="98"/>
      <c r="G797" s="98"/>
      <c r="H797" s="98"/>
      <c r="I797" s="98"/>
      <c r="J797" s="98"/>
      <c r="K797" s="98"/>
    </row>
    <row r="798" spans="3:11" ht="13.2">
      <c r="C798" s="98"/>
      <c r="D798" s="98"/>
      <c r="E798" s="98"/>
      <c r="F798" s="98"/>
      <c r="G798" s="98"/>
      <c r="H798" s="98"/>
      <c r="I798" s="98"/>
      <c r="J798" s="98"/>
      <c r="K798" s="98"/>
    </row>
    <row r="799" spans="3:11" ht="13.2">
      <c r="C799" s="98"/>
      <c r="D799" s="98"/>
      <c r="E799" s="98"/>
      <c r="F799" s="98"/>
      <c r="G799" s="98"/>
      <c r="H799" s="98"/>
      <c r="I799" s="98"/>
      <c r="J799" s="98"/>
      <c r="K799" s="98"/>
    </row>
    <row r="800" spans="3:11" ht="13.2">
      <c r="C800" s="98"/>
      <c r="D800" s="98"/>
      <c r="E800" s="98"/>
      <c r="F800" s="98"/>
      <c r="G800" s="98"/>
      <c r="H800" s="98"/>
      <c r="I800" s="98"/>
      <c r="J800" s="98"/>
      <c r="K800" s="98"/>
    </row>
    <row r="801" spans="3:11" ht="13.2">
      <c r="C801" s="98"/>
      <c r="D801" s="98"/>
      <c r="E801" s="98"/>
      <c r="F801" s="98"/>
      <c r="G801" s="98"/>
      <c r="H801" s="98"/>
      <c r="I801" s="98"/>
      <c r="J801" s="98"/>
      <c r="K801" s="98"/>
    </row>
    <row r="802" spans="3:11" ht="13.2">
      <c r="C802" s="98"/>
      <c r="D802" s="98"/>
      <c r="E802" s="98"/>
      <c r="F802" s="98"/>
      <c r="G802" s="98"/>
      <c r="H802" s="98"/>
      <c r="I802" s="98"/>
      <c r="J802" s="98"/>
      <c r="K802" s="98"/>
    </row>
    <row r="803" spans="3:11" ht="13.2">
      <c r="C803" s="98"/>
      <c r="D803" s="98"/>
      <c r="E803" s="98"/>
      <c r="F803" s="98"/>
      <c r="G803" s="98"/>
      <c r="H803" s="98"/>
      <c r="I803" s="98"/>
      <c r="J803" s="98"/>
      <c r="K803" s="98"/>
    </row>
    <row r="804" spans="3:11" ht="13.2">
      <c r="C804" s="98"/>
      <c r="D804" s="98"/>
      <c r="E804" s="98"/>
      <c r="F804" s="98"/>
      <c r="G804" s="98"/>
      <c r="H804" s="98"/>
      <c r="I804" s="98"/>
      <c r="J804" s="98"/>
      <c r="K804" s="98"/>
    </row>
    <row r="805" spans="3:11" ht="13.2">
      <c r="C805" s="98"/>
      <c r="D805" s="98"/>
      <c r="E805" s="98"/>
      <c r="F805" s="98"/>
      <c r="G805" s="98"/>
      <c r="H805" s="98"/>
      <c r="I805" s="98"/>
      <c r="J805" s="98"/>
      <c r="K805" s="98"/>
    </row>
    <row r="806" spans="3:11" ht="13.2">
      <c r="C806" s="98"/>
      <c r="D806" s="98"/>
      <c r="E806" s="98"/>
      <c r="F806" s="98"/>
      <c r="G806" s="98"/>
      <c r="H806" s="98"/>
      <c r="I806" s="98"/>
      <c r="J806" s="98"/>
      <c r="K806" s="98"/>
    </row>
    <row r="807" spans="3:11" ht="13.2">
      <c r="C807" s="98"/>
      <c r="D807" s="98"/>
      <c r="E807" s="98"/>
      <c r="F807" s="98"/>
      <c r="G807" s="98"/>
      <c r="H807" s="98"/>
      <c r="I807" s="98"/>
      <c r="J807" s="98"/>
      <c r="K807" s="98"/>
    </row>
    <row r="808" spans="3:11" ht="13.2">
      <c r="C808" s="98"/>
      <c r="D808" s="98"/>
      <c r="E808" s="98"/>
      <c r="F808" s="98"/>
      <c r="G808" s="98"/>
      <c r="H808" s="98"/>
      <c r="I808" s="98"/>
      <c r="J808" s="98"/>
      <c r="K808" s="98"/>
    </row>
    <row r="809" spans="3:11" ht="13.2">
      <c r="C809" s="98"/>
      <c r="D809" s="98"/>
      <c r="E809" s="98"/>
      <c r="F809" s="98"/>
      <c r="G809" s="98"/>
      <c r="H809" s="98"/>
      <c r="I809" s="98"/>
      <c r="J809" s="98"/>
      <c r="K809" s="98"/>
    </row>
    <row r="810" spans="3:11" ht="13.2">
      <c r="C810" s="98"/>
      <c r="D810" s="98"/>
      <c r="E810" s="98"/>
      <c r="F810" s="98"/>
      <c r="G810" s="98"/>
      <c r="H810" s="98"/>
      <c r="I810" s="98"/>
      <c r="J810" s="98"/>
      <c r="K810" s="98"/>
    </row>
    <row r="811" spans="3:11" ht="13.2">
      <c r="C811" s="98"/>
      <c r="D811" s="98"/>
      <c r="E811" s="98"/>
      <c r="F811" s="98"/>
      <c r="G811" s="98"/>
      <c r="H811" s="98"/>
      <c r="I811" s="98"/>
      <c r="J811" s="98"/>
      <c r="K811" s="98"/>
    </row>
    <row r="812" spans="3:11" ht="13.2">
      <c r="C812" s="98"/>
      <c r="D812" s="98"/>
      <c r="E812" s="98"/>
      <c r="F812" s="98"/>
      <c r="G812" s="98"/>
      <c r="H812" s="98"/>
      <c r="I812" s="98"/>
      <c r="J812" s="98"/>
      <c r="K812" s="98"/>
    </row>
    <row r="813" spans="3:11" ht="13.2">
      <c r="C813" s="98"/>
      <c r="D813" s="98"/>
      <c r="E813" s="98"/>
      <c r="F813" s="98"/>
      <c r="G813" s="98"/>
      <c r="H813" s="98"/>
      <c r="I813" s="98"/>
      <c r="J813" s="98"/>
      <c r="K813" s="98"/>
    </row>
    <row r="814" spans="3:11" ht="13.2">
      <c r="C814" s="98"/>
      <c r="D814" s="98"/>
      <c r="E814" s="98"/>
      <c r="F814" s="98"/>
      <c r="G814" s="98"/>
      <c r="H814" s="98"/>
      <c r="I814" s="98"/>
      <c r="J814" s="98"/>
      <c r="K814" s="98"/>
    </row>
    <row r="815" spans="3:11" ht="13.2">
      <c r="C815" s="98"/>
      <c r="D815" s="98"/>
      <c r="E815" s="98"/>
      <c r="F815" s="98"/>
      <c r="G815" s="98"/>
      <c r="H815" s="98"/>
      <c r="I815" s="98"/>
      <c r="J815" s="98"/>
      <c r="K815" s="98"/>
    </row>
    <row r="816" spans="3:11" ht="13.2">
      <c r="C816" s="98"/>
      <c r="D816" s="98"/>
      <c r="E816" s="98"/>
      <c r="F816" s="98"/>
      <c r="G816" s="98"/>
      <c r="H816" s="98"/>
      <c r="I816" s="98"/>
      <c r="J816" s="98"/>
      <c r="K816" s="98"/>
    </row>
    <row r="817" spans="3:11" ht="13.2">
      <c r="C817" s="98"/>
      <c r="D817" s="98"/>
      <c r="E817" s="98"/>
      <c r="F817" s="98"/>
      <c r="G817" s="98"/>
      <c r="H817" s="98"/>
      <c r="I817" s="98"/>
      <c r="J817" s="98"/>
      <c r="K817" s="98"/>
    </row>
    <row r="818" spans="3:11" ht="13.2">
      <c r="C818" s="98"/>
      <c r="D818" s="98"/>
      <c r="E818" s="98"/>
      <c r="F818" s="98"/>
      <c r="G818" s="98"/>
      <c r="H818" s="98"/>
      <c r="I818" s="98"/>
      <c r="J818" s="98"/>
      <c r="K818" s="98"/>
    </row>
    <row r="819" spans="3:11" ht="13.2">
      <c r="C819" s="98"/>
      <c r="D819" s="98"/>
      <c r="E819" s="98"/>
      <c r="F819" s="98"/>
      <c r="G819" s="98"/>
      <c r="H819" s="98"/>
      <c r="I819" s="98"/>
      <c r="J819" s="98"/>
      <c r="K819" s="98"/>
    </row>
    <row r="820" spans="3:11" ht="13.2">
      <c r="C820" s="98"/>
      <c r="D820" s="98"/>
      <c r="E820" s="98"/>
      <c r="F820" s="98"/>
      <c r="G820" s="98"/>
      <c r="H820" s="98"/>
      <c r="I820" s="98"/>
      <c r="J820" s="98"/>
      <c r="K820" s="98"/>
    </row>
    <row r="821" spans="3:11" ht="13.2">
      <c r="C821" s="98"/>
      <c r="D821" s="98"/>
      <c r="E821" s="98"/>
      <c r="F821" s="98"/>
      <c r="G821" s="98"/>
      <c r="H821" s="98"/>
      <c r="I821" s="98"/>
      <c r="J821" s="98"/>
      <c r="K821" s="98"/>
    </row>
    <row r="822" spans="3:11" ht="13.2">
      <c r="C822" s="98"/>
      <c r="D822" s="98"/>
      <c r="E822" s="98"/>
      <c r="F822" s="98"/>
      <c r="G822" s="98"/>
      <c r="H822" s="98"/>
      <c r="I822" s="98"/>
      <c r="J822" s="98"/>
      <c r="K822" s="98"/>
    </row>
    <row r="823" spans="3:11" ht="13.2">
      <c r="C823" s="98"/>
      <c r="D823" s="98"/>
      <c r="E823" s="98"/>
      <c r="F823" s="98"/>
      <c r="G823" s="98"/>
      <c r="H823" s="98"/>
      <c r="I823" s="98"/>
      <c r="J823" s="98"/>
      <c r="K823" s="98"/>
    </row>
    <row r="824" spans="3:11" ht="13.2">
      <c r="C824" s="98"/>
      <c r="D824" s="98"/>
      <c r="E824" s="98"/>
      <c r="F824" s="98"/>
      <c r="G824" s="98"/>
      <c r="H824" s="98"/>
      <c r="I824" s="98"/>
      <c r="J824" s="98"/>
      <c r="K824" s="98"/>
    </row>
    <row r="825" spans="3:11" ht="13.2">
      <c r="C825" s="98"/>
      <c r="D825" s="98"/>
      <c r="E825" s="98"/>
      <c r="F825" s="98"/>
      <c r="G825" s="98"/>
      <c r="H825" s="98"/>
      <c r="I825" s="98"/>
      <c r="J825" s="98"/>
      <c r="K825" s="98"/>
    </row>
    <row r="826" spans="3:11" ht="13.2">
      <c r="C826" s="98"/>
      <c r="D826" s="98"/>
      <c r="E826" s="98"/>
      <c r="F826" s="98"/>
      <c r="G826" s="98"/>
      <c r="H826" s="98"/>
      <c r="I826" s="98"/>
      <c r="J826" s="98"/>
      <c r="K826" s="98"/>
    </row>
    <row r="827" spans="3:11" ht="13.2">
      <c r="C827" s="98"/>
      <c r="D827" s="98"/>
      <c r="E827" s="98"/>
      <c r="F827" s="98"/>
      <c r="G827" s="98"/>
      <c r="H827" s="98"/>
      <c r="I827" s="98"/>
      <c r="J827" s="98"/>
      <c r="K827" s="98"/>
    </row>
    <row r="828" spans="3:11" ht="13.2">
      <c r="C828" s="98"/>
      <c r="D828" s="98"/>
      <c r="E828" s="98"/>
      <c r="F828" s="98"/>
      <c r="G828" s="98"/>
      <c r="H828" s="98"/>
      <c r="I828" s="98"/>
      <c r="J828" s="98"/>
      <c r="K828" s="98"/>
    </row>
    <row r="829" spans="3:11" ht="13.2">
      <c r="C829" s="98"/>
      <c r="D829" s="98"/>
      <c r="E829" s="98"/>
      <c r="F829" s="98"/>
      <c r="G829" s="98"/>
      <c r="H829" s="98"/>
      <c r="I829" s="98"/>
      <c r="J829" s="98"/>
      <c r="K829" s="98"/>
    </row>
    <row r="830" spans="3:11" ht="13.2">
      <c r="C830" s="98"/>
      <c r="D830" s="98"/>
      <c r="E830" s="98"/>
      <c r="F830" s="98"/>
      <c r="G830" s="98"/>
      <c r="H830" s="98"/>
      <c r="I830" s="98"/>
      <c r="J830" s="98"/>
      <c r="K830" s="98"/>
    </row>
    <row r="831" spans="3:11" ht="13.2">
      <c r="C831" s="98"/>
      <c r="D831" s="98"/>
      <c r="E831" s="98"/>
      <c r="F831" s="98"/>
      <c r="G831" s="98"/>
      <c r="H831" s="98"/>
      <c r="I831" s="98"/>
      <c r="J831" s="98"/>
      <c r="K831" s="98"/>
    </row>
    <row r="832" spans="3:11" ht="13.2">
      <c r="C832" s="98"/>
      <c r="D832" s="98"/>
      <c r="E832" s="98"/>
      <c r="F832" s="98"/>
      <c r="G832" s="98"/>
      <c r="H832" s="98"/>
      <c r="I832" s="98"/>
      <c r="J832" s="98"/>
      <c r="K832" s="98"/>
    </row>
    <row r="833" spans="3:11" ht="13.2">
      <c r="C833" s="98"/>
      <c r="D833" s="98"/>
      <c r="E833" s="98"/>
      <c r="F833" s="98"/>
      <c r="G833" s="98"/>
      <c r="H833" s="98"/>
      <c r="I833" s="98"/>
      <c r="J833" s="98"/>
      <c r="K833" s="98"/>
    </row>
    <row r="834" spans="3:11" ht="13.2">
      <c r="C834" s="98"/>
      <c r="D834" s="98"/>
      <c r="E834" s="98"/>
      <c r="F834" s="98"/>
      <c r="G834" s="98"/>
      <c r="H834" s="98"/>
      <c r="I834" s="98"/>
      <c r="J834" s="98"/>
      <c r="K834" s="98"/>
    </row>
    <row r="835" spans="3:11" ht="13.2">
      <c r="C835" s="98"/>
      <c r="D835" s="98"/>
      <c r="E835" s="98"/>
      <c r="F835" s="98"/>
      <c r="G835" s="98"/>
      <c r="H835" s="98"/>
      <c r="I835" s="98"/>
      <c r="J835" s="98"/>
      <c r="K835" s="98"/>
    </row>
    <row r="836" spans="3:11" ht="13.2">
      <c r="C836" s="98"/>
      <c r="D836" s="98"/>
      <c r="E836" s="98"/>
      <c r="F836" s="98"/>
      <c r="G836" s="98"/>
      <c r="H836" s="98"/>
      <c r="I836" s="98"/>
      <c r="J836" s="98"/>
      <c r="K836" s="98"/>
    </row>
    <row r="837" spans="3:11" ht="13.2">
      <c r="C837" s="98"/>
      <c r="D837" s="98"/>
      <c r="E837" s="98"/>
      <c r="F837" s="98"/>
      <c r="G837" s="98"/>
      <c r="H837" s="98"/>
      <c r="I837" s="98"/>
      <c r="J837" s="98"/>
      <c r="K837" s="98"/>
    </row>
    <row r="838" spans="3:11" ht="13.2">
      <c r="C838" s="98"/>
      <c r="D838" s="98"/>
      <c r="E838" s="98"/>
      <c r="F838" s="98"/>
      <c r="G838" s="98"/>
      <c r="H838" s="98"/>
      <c r="I838" s="98"/>
      <c r="J838" s="98"/>
      <c r="K838" s="98"/>
    </row>
    <row r="839" spans="3:11" ht="13.2">
      <c r="C839" s="98"/>
      <c r="D839" s="98"/>
      <c r="E839" s="98"/>
      <c r="F839" s="98"/>
      <c r="G839" s="98"/>
      <c r="H839" s="98"/>
      <c r="I839" s="98"/>
      <c r="J839" s="98"/>
      <c r="K839" s="98"/>
    </row>
    <row r="840" spans="3:11" ht="13.2">
      <c r="C840" s="98"/>
      <c r="D840" s="98"/>
      <c r="E840" s="98"/>
      <c r="F840" s="98"/>
      <c r="G840" s="98"/>
      <c r="H840" s="98"/>
      <c r="I840" s="98"/>
      <c r="J840" s="98"/>
      <c r="K840" s="98"/>
    </row>
    <row r="841" spans="3:11" ht="13.2">
      <c r="C841" s="98"/>
      <c r="D841" s="98"/>
      <c r="E841" s="98"/>
      <c r="F841" s="98"/>
      <c r="G841" s="98"/>
      <c r="H841" s="98"/>
      <c r="I841" s="98"/>
      <c r="J841" s="98"/>
      <c r="K841" s="98"/>
    </row>
    <row r="842" spans="3:11" ht="13.2">
      <c r="C842" s="98"/>
      <c r="D842" s="98"/>
      <c r="E842" s="98"/>
      <c r="F842" s="98"/>
      <c r="G842" s="98"/>
      <c r="H842" s="98"/>
      <c r="I842" s="98"/>
      <c r="J842" s="98"/>
      <c r="K842" s="98"/>
    </row>
    <row r="843" spans="3:11" ht="13.2">
      <c r="C843" s="98"/>
      <c r="D843" s="98"/>
      <c r="E843" s="98"/>
      <c r="F843" s="98"/>
      <c r="G843" s="98"/>
      <c r="H843" s="98"/>
      <c r="I843" s="98"/>
      <c r="J843" s="98"/>
      <c r="K843" s="98"/>
    </row>
    <row r="844" spans="3:11" ht="13.2">
      <c r="C844" s="98"/>
      <c r="D844" s="98"/>
      <c r="E844" s="98"/>
      <c r="F844" s="98"/>
      <c r="G844" s="98"/>
      <c r="H844" s="98"/>
      <c r="I844" s="98"/>
      <c r="J844" s="98"/>
      <c r="K844" s="98"/>
    </row>
    <row r="845" spans="3:11" ht="13.2">
      <c r="C845" s="98"/>
      <c r="D845" s="98"/>
      <c r="E845" s="98"/>
      <c r="F845" s="98"/>
      <c r="G845" s="98"/>
      <c r="H845" s="98"/>
      <c r="I845" s="98"/>
      <c r="J845" s="98"/>
      <c r="K845" s="98"/>
    </row>
    <row r="846" spans="3:11" ht="13.2">
      <c r="C846" s="98"/>
      <c r="D846" s="98"/>
      <c r="E846" s="98"/>
      <c r="F846" s="98"/>
      <c r="G846" s="98"/>
      <c r="H846" s="98"/>
      <c r="I846" s="98"/>
      <c r="J846" s="98"/>
      <c r="K846" s="98"/>
    </row>
    <row r="847" spans="3:11" ht="13.2">
      <c r="C847" s="98"/>
      <c r="D847" s="98"/>
      <c r="E847" s="98"/>
      <c r="F847" s="98"/>
      <c r="G847" s="98"/>
      <c r="H847" s="98"/>
      <c r="I847" s="98"/>
      <c r="J847" s="98"/>
      <c r="K847" s="98"/>
    </row>
    <row r="848" spans="3:11" ht="13.2">
      <c r="C848" s="98"/>
      <c r="D848" s="98"/>
      <c r="E848" s="98"/>
      <c r="F848" s="98"/>
      <c r="G848" s="98"/>
      <c r="H848" s="98"/>
      <c r="I848" s="98"/>
      <c r="J848" s="98"/>
      <c r="K848" s="98"/>
    </row>
    <row r="849" spans="3:11" ht="13.2">
      <c r="C849" s="98"/>
      <c r="D849" s="98"/>
      <c r="E849" s="98"/>
      <c r="F849" s="98"/>
      <c r="G849" s="98"/>
      <c r="H849" s="98"/>
      <c r="I849" s="98"/>
      <c r="J849" s="98"/>
      <c r="K849" s="98"/>
    </row>
    <row r="850" spans="3:11" ht="13.2">
      <c r="C850" s="98"/>
      <c r="D850" s="98"/>
      <c r="E850" s="98"/>
      <c r="F850" s="98"/>
      <c r="G850" s="98"/>
      <c r="H850" s="98"/>
      <c r="I850" s="98"/>
      <c r="J850" s="98"/>
      <c r="K850" s="98"/>
    </row>
    <row r="851" spans="3:11" ht="13.2">
      <c r="C851" s="98"/>
      <c r="D851" s="98"/>
      <c r="E851" s="98"/>
      <c r="F851" s="98"/>
      <c r="G851" s="98"/>
      <c r="H851" s="98"/>
      <c r="I851" s="98"/>
      <c r="J851" s="98"/>
      <c r="K851" s="98"/>
    </row>
    <row r="852" spans="3:11" ht="13.2">
      <c r="C852" s="98"/>
      <c r="D852" s="98"/>
      <c r="E852" s="98"/>
      <c r="F852" s="98"/>
      <c r="G852" s="98"/>
      <c r="H852" s="98"/>
      <c r="I852" s="98"/>
      <c r="J852" s="98"/>
      <c r="K852" s="98"/>
    </row>
    <row r="853" spans="3:11" ht="13.2">
      <c r="C853" s="98"/>
      <c r="D853" s="98"/>
      <c r="E853" s="98"/>
      <c r="F853" s="98"/>
      <c r="G853" s="98"/>
      <c r="H853" s="98"/>
      <c r="I853" s="98"/>
      <c r="J853" s="98"/>
      <c r="K853" s="98"/>
    </row>
    <row r="854" spans="3:11" ht="13.2">
      <c r="C854" s="98"/>
      <c r="D854" s="98"/>
      <c r="E854" s="98"/>
      <c r="F854" s="98"/>
      <c r="G854" s="98"/>
      <c r="H854" s="98"/>
      <c r="I854" s="98"/>
      <c r="J854" s="98"/>
      <c r="K854" s="98"/>
    </row>
    <row r="855" spans="3:11" ht="13.2">
      <c r="C855" s="98"/>
      <c r="D855" s="98"/>
      <c r="E855" s="98"/>
      <c r="F855" s="98"/>
      <c r="G855" s="98"/>
      <c r="H855" s="98"/>
      <c r="I855" s="98"/>
      <c r="J855" s="98"/>
      <c r="K855" s="98"/>
    </row>
    <row r="856" spans="3:11" ht="13.2">
      <c r="C856" s="98"/>
      <c r="D856" s="98"/>
      <c r="E856" s="98"/>
      <c r="F856" s="98"/>
      <c r="G856" s="98"/>
      <c r="H856" s="98"/>
      <c r="I856" s="98"/>
      <c r="J856" s="98"/>
      <c r="K856" s="98"/>
    </row>
    <row r="857" spans="3:11" ht="13.2">
      <c r="C857" s="98"/>
      <c r="D857" s="98"/>
      <c r="E857" s="98"/>
      <c r="F857" s="98"/>
      <c r="G857" s="98"/>
      <c r="H857" s="98"/>
      <c r="I857" s="98"/>
      <c r="J857" s="98"/>
      <c r="K857" s="98"/>
    </row>
    <row r="858" spans="3:11" ht="13.2">
      <c r="C858" s="98"/>
      <c r="D858" s="98"/>
      <c r="E858" s="98"/>
      <c r="F858" s="98"/>
      <c r="G858" s="98"/>
      <c r="H858" s="98"/>
      <c r="I858" s="98"/>
      <c r="J858" s="98"/>
      <c r="K858" s="98"/>
    </row>
    <row r="859" spans="3:11" ht="13.2">
      <c r="C859" s="98"/>
      <c r="D859" s="98"/>
      <c r="E859" s="98"/>
      <c r="F859" s="98"/>
      <c r="G859" s="98"/>
      <c r="H859" s="98"/>
      <c r="I859" s="98"/>
      <c r="J859" s="98"/>
      <c r="K859" s="98"/>
    </row>
    <row r="860" spans="3:11" ht="13.2">
      <c r="C860" s="98"/>
      <c r="D860" s="98"/>
      <c r="E860" s="98"/>
      <c r="F860" s="98"/>
      <c r="G860" s="98"/>
      <c r="H860" s="98"/>
      <c r="I860" s="98"/>
      <c r="J860" s="98"/>
      <c r="K860" s="98"/>
    </row>
    <row r="861" spans="3:11" ht="13.2">
      <c r="C861" s="98"/>
      <c r="D861" s="98"/>
      <c r="E861" s="98"/>
      <c r="F861" s="98"/>
      <c r="G861" s="98"/>
      <c r="H861" s="98"/>
      <c r="I861" s="98"/>
      <c r="J861" s="98"/>
      <c r="K861" s="98"/>
    </row>
    <row r="862" spans="3:11" ht="13.2">
      <c r="C862" s="98"/>
      <c r="D862" s="98"/>
      <c r="E862" s="98"/>
      <c r="F862" s="98"/>
      <c r="G862" s="98"/>
      <c r="H862" s="98"/>
      <c r="I862" s="98"/>
      <c r="J862" s="98"/>
      <c r="K862" s="98"/>
    </row>
    <row r="863" spans="3:11" ht="13.2">
      <c r="C863" s="98"/>
      <c r="D863" s="98"/>
      <c r="E863" s="98"/>
      <c r="F863" s="98"/>
      <c r="G863" s="98"/>
      <c r="H863" s="98"/>
      <c r="I863" s="98"/>
      <c r="J863" s="98"/>
      <c r="K863" s="98"/>
    </row>
    <row r="864" spans="3:11" ht="13.2">
      <c r="C864" s="98"/>
      <c r="D864" s="98"/>
      <c r="E864" s="98"/>
      <c r="F864" s="98"/>
      <c r="G864" s="98"/>
      <c r="H864" s="98"/>
      <c r="I864" s="98"/>
      <c r="J864" s="98"/>
      <c r="K864" s="98"/>
    </row>
    <row r="865" spans="3:11" ht="13.2">
      <c r="C865" s="98"/>
      <c r="D865" s="98"/>
      <c r="E865" s="98"/>
      <c r="F865" s="98"/>
      <c r="G865" s="98"/>
      <c r="H865" s="98"/>
      <c r="I865" s="98"/>
      <c r="J865" s="98"/>
      <c r="K865" s="98"/>
    </row>
    <row r="866" spans="3:11" ht="13.2">
      <c r="C866" s="98"/>
      <c r="D866" s="98"/>
      <c r="E866" s="98"/>
      <c r="F866" s="98"/>
      <c r="G866" s="98"/>
      <c r="H866" s="98"/>
      <c r="I866" s="98"/>
      <c r="J866" s="98"/>
      <c r="K866" s="98"/>
    </row>
    <row r="867" spans="3:11" ht="13.2">
      <c r="C867" s="98"/>
      <c r="D867" s="98"/>
      <c r="E867" s="98"/>
      <c r="F867" s="98"/>
      <c r="G867" s="98"/>
      <c r="H867" s="98"/>
      <c r="I867" s="98"/>
      <c r="J867" s="98"/>
      <c r="K867" s="98"/>
    </row>
    <row r="868" spans="3:11" ht="13.2">
      <c r="C868" s="98"/>
      <c r="D868" s="98"/>
      <c r="E868" s="98"/>
      <c r="F868" s="98"/>
      <c r="G868" s="98"/>
      <c r="H868" s="98"/>
      <c r="I868" s="98"/>
      <c r="J868" s="98"/>
      <c r="K868" s="98"/>
    </row>
    <row r="869" spans="3:11" ht="13.2">
      <c r="C869" s="98"/>
      <c r="D869" s="98"/>
      <c r="E869" s="98"/>
      <c r="F869" s="98"/>
      <c r="G869" s="98"/>
      <c r="H869" s="98"/>
      <c r="I869" s="98"/>
      <c r="J869" s="98"/>
      <c r="K869" s="98"/>
    </row>
    <row r="870" spans="3:11" ht="13.2">
      <c r="C870" s="98"/>
      <c r="D870" s="98"/>
      <c r="E870" s="98"/>
      <c r="F870" s="98"/>
      <c r="G870" s="98"/>
      <c r="H870" s="98"/>
      <c r="I870" s="98"/>
      <c r="J870" s="98"/>
      <c r="K870" s="98"/>
    </row>
    <row r="871" spans="3:11" ht="13.2">
      <c r="C871" s="98"/>
      <c r="D871" s="98"/>
      <c r="E871" s="98"/>
      <c r="F871" s="98"/>
      <c r="G871" s="98"/>
      <c r="H871" s="98"/>
      <c r="I871" s="98"/>
      <c r="J871" s="98"/>
      <c r="K871" s="98"/>
    </row>
    <row r="872" spans="3:11" ht="13.2">
      <c r="C872" s="98"/>
      <c r="D872" s="98"/>
      <c r="E872" s="98"/>
      <c r="F872" s="98"/>
      <c r="G872" s="98"/>
      <c r="H872" s="98"/>
      <c r="I872" s="98"/>
      <c r="J872" s="98"/>
      <c r="K872" s="98"/>
    </row>
    <row r="873" spans="3:11" ht="13.2">
      <c r="C873" s="98"/>
      <c r="D873" s="98"/>
      <c r="E873" s="98"/>
      <c r="F873" s="98"/>
      <c r="G873" s="98"/>
      <c r="H873" s="98"/>
      <c r="I873" s="98"/>
      <c r="J873" s="98"/>
      <c r="K873" s="98"/>
    </row>
    <row r="874" spans="3:11" ht="13.2">
      <c r="C874" s="98"/>
      <c r="D874" s="98"/>
      <c r="E874" s="98"/>
      <c r="F874" s="98"/>
      <c r="G874" s="98"/>
      <c r="H874" s="98"/>
      <c r="I874" s="98"/>
      <c r="J874" s="98"/>
      <c r="K874" s="98"/>
    </row>
    <row r="875" spans="3:11" ht="13.2">
      <c r="C875" s="98"/>
      <c r="D875" s="98"/>
      <c r="E875" s="98"/>
      <c r="F875" s="98"/>
      <c r="G875" s="98"/>
      <c r="H875" s="98"/>
      <c r="I875" s="98"/>
      <c r="J875" s="98"/>
      <c r="K875" s="98"/>
    </row>
    <row r="876" spans="3:11" ht="13.2">
      <c r="C876" s="98"/>
      <c r="D876" s="98"/>
      <c r="E876" s="98"/>
      <c r="F876" s="98"/>
      <c r="G876" s="98"/>
      <c r="H876" s="98"/>
      <c r="I876" s="98"/>
      <c r="J876" s="98"/>
      <c r="K876" s="98"/>
    </row>
    <row r="877" spans="3:11" ht="13.2">
      <c r="C877" s="98"/>
      <c r="D877" s="98"/>
      <c r="E877" s="98"/>
      <c r="F877" s="98"/>
      <c r="G877" s="98"/>
      <c r="H877" s="98"/>
      <c r="I877" s="98"/>
      <c r="J877" s="98"/>
      <c r="K877" s="98"/>
    </row>
    <row r="878" spans="3:11" ht="13.2">
      <c r="C878" s="98"/>
      <c r="D878" s="98"/>
      <c r="E878" s="98"/>
      <c r="F878" s="98"/>
      <c r="G878" s="98"/>
      <c r="H878" s="98"/>
      <c r="I878" s="98"/>
      <c r="J878" s="98"/>
      <c r="K878" s="98"/>
    </row>
    <row r="879" spans="3:11" ht="13.2">
      <c r="C879" s="98"/>
      <c r="D879" s="98"/>
      <c r="E879" s="98"/>
      <c r="F879" s="98"/>
      <c r="G879" s="98"/>
      <c r="H879" s="98"/>
      <c r="I879" s="98"/>
      <c r="J879" s="98"/>
      <c r="K879" s="98"/>
    </row>
    <row r="880" spans="3:11" ht="13.2">
      <c r="C880" s="98"/>
      <c r="D880" s="98"/>
      <c r="E880" s="98"/>
      <c r="F880" s="98"/>
      <c r="G880" s="98"/>
      <c r="H880" s="98"/>
      <c r="I880" s="98"/>
      <c r="J880" s="98"/>
      <c r="K880" s="98"/>
    </row>
    <row r="881" spans="3:11" ht="13.2">
      <c r="C881" s="98"/>
      <c r="D881" s="98"/>
      <c r="E881" s="98"/>
      <c r="F881" s="98"/>
      <c r="G881" s="98"/>
      <c r="H881" s="98"/>
      <c r="I881" s="98"/>
      <c r="J881" s="98"/>
      <c r="K881" s="98"/>
    </row>
    <row r="882" spans="3:11" ht="13.2">
      <c r="C882" s="98"/>
      <c r="D882" s="98"/>
      <c r="E882" s="98"/>
      <c r="F882" s="98"/>
      <c r="G882" s="98"/>
      <c r="H882" s="98"/>
      <c r="I882" s="98"/>
      <c r="J882" s="98"/>
      <c r="K882" s="98"/>
    </row>
    <row r="883" spans="3:11" ht="13.2">
      <c r="C883" s="98"/>
      <c r="D883" s="98"/>
      <c r="E883" s="98"/>
      <c r="F883" s="98"/>
      <c r="G883" s="98"/>
      <c r="H883" s="98"/>
      <c r="I883" s="98"/>
      <c r="J883" s="98"/>
      <c r="K883" s="98"/>
    </row>
    <row r="884" spans="3:11" ht="13.2">
      <c r="C884" s="98"/>
      <c r="D884" s="98"/>
      <c r="E884" s="98"/>
      <c r="F884" s="98"/>
      <c r="G884" s="98"/>
      <c r="H884" s="98"/>
      <c r="I884" s="98"/>
      <c r="J884" s="98"/>
      <c r="K884" s="98"/>
    </row>
    <row r="885" spans="3:11" ht="13.2">
      <c r="C885" s="98"/>
      <c r="D885" s="98"/>
      <c r="E885" s="98"/>
      <c r="F885" s="98"/>
      <c r="G885" s="98"/>
      <c r="H885" s="98"/>
      <c r="I885" s="98"/>
      <c r="J885" s="98"/>
      <c r="K885" s="98"/>
    </row>
    <row r="886" spans="3:11" ht="13.2">
      <c r="C886" s="98"/>
      <c r="D886" s="98"/>
      <c r="E886" s="98"/>
      <c r="F886" s="98"/>
      <c r="G886" s="98"/>
      <c r="H886" s="98"/>
      <c r="I886" s="98"/>
      <c r="J886" s="98"/>
      <c r="K886" s="98"/>
    </row>
    <row r="887" spans="3:11" ht="13.2">
      <c r="C887" s="98"/>
      <c r="D887" s="98"/>
      <c r="E887" s="98"/>
      <c r="F887" s="98"/>
      <c r="G887" s="98"/>
      <c r="H887" s="98"/>
      <c r="I887" s="98"/>
      <c r="J887" s="98"/>
      <c r="K887" s="98"/>
    </row>
    <row r="888" spans="3:11" ht="13.2">
      <c r="C888" s="98"/>
      <c r="D888" s="98"/>
      <c r="E888" s="98"/>
      <c r="F888" s="98"/>
      <c r="G888" s="98"/>
      <c r="H888" s="98"/>
      <c r="I888" s="98"/>
      <c r="J888" s="98"/>
      <c r="K888" s="98"/>
    </row>
    <row r="889" spans="3:11" ht="13.2">
      <c r="C889" s="98"/>
      <c r="D889" s="98"/>
      <c r="E889" s="98"/>
      <c r="F889" s="98"/>
      <c r="G889" s="98"/>
      <c r="H889" s="98"/>
      <c r="I889" s="98"/>
      <c r="J889" s="98"/>
      <c r="K889" s="98"/>
    </row>
    <row r="890" spans="3:11" ht="13.2">
      <c r="C890" s="98"/>
      <c r="D890" s="98"/>
      <c r="E890" s="98"/>
      <c r="F890" s="98"/>
      <c r="G890" s="98"/>
      <c r="H890" s="98"/>
      <c r="I890" s="98"/>
      <c r="J890" s="98"/>
      <c r="K890" s="98"/>
    </row>
    <row r="891" spans="3:11" ht="13.2">
      <c r="C891" s="98"/>
      <c r="D891" s="98"/>
      <c r="E891" s="98"/>
      <c r="F891" s="98"/>
      <c r="G891" s="98"/>
      <c r="H891" s="98"/>
      <c r="I891" s="98"/>
      <c r="J891" s="98"/>
      <c r="K891" s="98"/>
    </row>
    <row r="892" spans="3:11" ht="13.2">
      <c r="C892" s="98"/>
      <c r="D892" s="98"/>
      <c r="E892" s="98"/>
      <c r="F892" s="98"/>
      <c r="G892" s="98"/>
      <c r="H892" s="98"/>
      <c r="I892" s="98"/>
      <c r="J892" s="98"/>
      <c r="K892" s="98"/>
    </row>
    <row r="893" spans="3:11" ht="13.2">
      <c r="C893" s="98"/>
      <c r="D893" s="98"/>
      <c r="E893" s="98"/>
      <c r="F893" s="98"/>
      <c r="G893" s="98"/>
      <c r="H893" s="98"/>
      <c r="I893" s="98"/>
      <c r="J893" s="98"/>
      <c r="K893" s="98"/>
    </row>
    <row r="894" spans="3:11" ht="13.2">
      <c r="C894" s="98"/>
      <c r="D894" s="98"/>
      <c r="E894" s="98"/>
      <c r="F894" s="98"/>
      <c r="G894" s="98"/>
      <c r="H894" s="98"/>
      <c r="I894" s="98"/>
      <c r="J894" s="98"/>
      <c r="K894" s="98"/>
    </row>
    <row r="895" spans="3:11" ht="13.2">
      <c r="C895" s="98"/>
      <c r="D895" s="98"/>
      <c r="E895" s="98"/>
      <c r="F895" s="98"/>
      <c r="G895" s="98"/>
      <c r="H895" s="98"/>
      <c r="I895" s="98"/>
      <c r="J895" s="98"/>
      <c r="K895" s="98"/>
    </row>
    <row r="896" spans="3:11" ht="13.2">
      <c r="C896" s="98"/>
      <c r="D896" s="98"/>
      <c r="E896" s="98"/>
      <c r="F896" s="98"/>
      <c r="G896" s="98"/>
      <c r="H896" s="98"/>
      <c r="I896" s="98"/>
      <c r="J896" s="98"/>
      <c r="K896" s="98"/>
    </row>
    <row r="897" spans="3:11" ht="13.2">
      <c r="C897" s="98"/>
      <c r="D897" s="98"/>
      <c r="E897" s="98"/>
      <c r="F897" s="98"/>
      <c r="G897" s="98"/>
      <c r="H897" s="98"/>
      <c r="I897" s="98"/>
      <c r="J897" s="98"/>
      <c r="K897" s="98"/>
    </row>
    <row r="898" spans="3:11" ht="13.2">
      <c r="C898" s="98"/>
      <c r="D898" s="98"/>
      <c r="E898" s="98"/>
      <c r="F898" s="98"/>
      <c r="G898" s="98"/>
      <c r="H898" s="98"/>
      <c r="I898" s="98"/>
      <c r="J898" s="98"/>
      <c r="K898" s="98"/>
    </row>
    <row r="899" spans="3:11" ht="13.2">
      <c r="C899" s="98"/>
      <c r="D899" s="98"/>
      <c r="E899" s="98"/>
      <c r="F899" s="98"/>
      <c r="G899" s="98"/>
      <c r="H899" s="98"/>
      <c r="I899" s="98"/>
      <c r="J899" s="98"/>
      <c r="K899" s="98"/>
    </row>
    <row r="900" spans="3:11" ht="13.2">
      <c r="C900" s="98"/>
      <c r="D900" s="98"/>
      <c r="E900" s="98"/>
      <c r="F900" s="98"/>
      <c r="G900" s="98"/>
      <c r="H900" s="98"/>
      <c r="I900" s="98"/>
      <c r="J900" s="98"/>
      <c r="K900" s="98"/>
    </row>
    <row r="901" spans="3:11" ht="13.2">
      <c r="C901" s="98"/>
      <c r="D901" s="98"/>
      <c r="E901" s="98"/>
      <c r="F901" s="98"/>
      <c r="G901" s="98"/>
      <c r="H901" s="98"/>
      <c r="I901" s="98"/>
      <c r="J901" s="98"/>
      <c r="K901" s="98"/>
    </row>
    <row r="902" spans="3:11" ht="13.2">
      <c r="C902" s="98"/>
      <c r="D902" s="98"/>
      <c r="E902" s="98"/>
      <c r="F902" s="98"/>
      <c r="G902" s="98"/>
      <c r="H902" s="98"/>
      <c r="I902" s="98"/>
      <c r="J902" s="98"/>
      <c r="K902" s="98"/>
    </row>
    <row r="903" spans="3:11" ht="13.2">
      <c r="C903" s="98"/>
      <c r="D903" s="98"/>
      <c r="E903" s="98"/>
      <c r="F903" s="98"/>
      <c r="G903" s="98"/>
      <c r="H903" s="98"/>
      <c r="I903" s="98"/>
      <c r="J903" s="98"/>
      <c r="K903" s="98"/>
    </row>
    <row r="904" spans="3:11" ht="13.2">
      <c r="C904" s="98"/>
      <c r="D904" s="98"/>
      <c r="E904" s="98"/>
      <c r="F904" s="98"/>
      <c r="G904" s="98"/>
      <c r="H904" s="98"/>
      <c r="I904" s="98"/>
      <c r="J904" s="98"/>
      <c r="K904" s="98"/>
    </row>
    <row r="905" spans="3:11" ht="13.2">
      <c r="C905" s="98"/>
      <c r="D905" s="98"/>
      <c r="E905" s="98"/>
      <c r="F905" s="98"/>
      <c r="G905" s="98"/>
      <c r="H905" s="98"/>
      <c r="I905" s="98"/>
      <c r="J905" s="98"/>
      <c r="K905" s="98"/>
    </row>
    <row r="906" spans="3:11" ht="13.2">
      <c r="C906" s="98"/>
      <c r="D906" s="98"/>
      <c r="E906" s="98"/>
      <c r="F906" s="98"/>
      <c r="G906" s="98"/>
      <c r="H906" s="98"/>
      <c r="I906" s="98"/>
      <c r="J906" s="98"/>
      <c r="K906" s="98"/>
    </row>
    <row r="907" spans="3:11" ht="13.2">
      <c r="C907" s="98"/>
      <c r="D907" s="98"/>
      <c r="E907" s="98"/>
      <c r="F907" s="98"/>
      <c r="G907" s="98"/>
      <c r="H907" s="98"/>
      <c r="I907" s="98"/>
      <c r="J907" s="98"/>
      <c r="K907" s="98"/>
    </row>
    <row r="908" spans="3:11" ht="13.2">
      <c r="C908" s="98"/>
      <c r="D908" s="98"/>
      <c r="E908" s="98"/>
      <c r="F908" s="98"/>
      <c r="G908" s="98"/>
      <c r="H908" s="98"/>
      <c r="I908" s="98"/>
      <c r="J908" s="98"/>
      <c r="K908" s="98"/>
    </row>
    <row r="909" spans="3:11" ht="13.2">
      <c r="C909" s="98"/>
      <c r="D909" s="98"/>
      <c r="E909" s="98"/>
      <c r="F909" s="98"/>
      <c r="G909" s="98"/>
      <c r="H909" s="98"/>
      <c r="I909" s="98"/>
      <c r="J909" s="98"/>
      <c r="K909" s="98"/>
    </row>
    <row r="910" spans="3:11" ht="13.2">
      <c r="C910" s="98"/>
      <c r="D910" s="98"/>
      <c r="E910" s="98"/>
      <c r="F910" s="98"/>
      <c r="G910" s="98"/>
      <c r="H910" s="98"/>
      <c r="I910" s="98"/>
      <c r="J910" s="98"/>
      <c r="K910" s="98"/>
    </row>
    <row r="911" spans="3:11" ht="13.2">
      <c r="C911" s="98"/>
      <c r="D911" s="98"/>
      <c r="E911" s="98"/>
      <c r="F911" s="98"/>
      <c r="G911" s="98"/>
      <c r="H911" s="98"/>
      <c r="I911" s="98"/>
      <c r="J911" s="98"/>
      <c r="K911" s="98"/>
    </row>
    <row r="912" spans="3:11" ht="13.2">
      <c r="C912" s="98"/>
      <c r="D912" s="98"/>
      <c r="E912" s="98"/>
      <c r="F912" s="98"/>
      <c r="G912" s="98"/>
      <c r="H912" s="98"/>
      <c r="I912" s="98"/>
      <c r="J912" s="98"/>
      <c r="K912" s="98"/>
    </row>
    <row r="913" spans="3:11" ht="13.2">
      <c r="C913" s="98"/>
      <c r="D913" s="98"/>
      <c r="E913" s="98"/>
      <c r="F913" s="98"/>
      <c r="G913" s="98"/>
      <c r="H913" s="98"/>
      <c r="I913" s="98"/>
      <c r="J913" s="98"/>
      <c r="K913" s="98"/>
    </row>
    <row r="914" spans="3:11" ht="13.2">
      <c r="C914" s="98"/>
      <c r="D914" s="98"/>
      <c r="E914" s="98"/>
      <c r="F914" s="98"/>
      <c r="G914" s="98"/>
      <c r="H914" s="98"/>
      <c r="I914" s="98"/>
      <c r="J914" s="98"/>
      <c r="K914" s="98"/>
    </row>
    <row r="915" spans="3:11" ht="13.2">
      <c r="C915" s="98"/>
      <c r="D915" s="98"/>
      <c r="E915" s="98"/>
      <c r="F915" s="98"/>
      <c r="G915" s="98"/>
      <c r="H915" s="98"/>
      <c r="I915" s="98"/>
      <c r="J915" s="98"/>
      <c r="K915" s="98"/>
    </row>
    <row r="916" spans="3:11" ht="13.2">
      <c r="C916" s="98"/>
      <c r="D916" s="98"/>
      <c r="E916" s="98"/>
      <c r="F916" s="98"/>
      <c r="G916" s="98"/>
      <c r="H916" s="98"/>
      <c r="I916" s="98"/>
      <c r="J916" s="98"/>
      <c r="K916" s="98"/>
    </row>
    <row r="917" spans="3:11" ht="13.2">
      <c r="C917" s="98"/>
      <c r="D917" s="98"/>
      <c r="E917" s="98"/>
      <c r="F917" s="98"/>
      <c r="G917" s="98"/>
      <c r="H917" s="98"/>
      <c r="I917" s="98"/>
      <c r="J917" s="98"/>
      <c r="K917" s="98"/>
    </row>
    <row r="918" spans="3:11" ht="13.2">
      <c r="C918" s="98"/>
      <c r="D918" s="98"/>
      <c r="E918" s="98"/>
      <c r="F918" s="98"/>
      <c r="G918" s="98"/>
      <c r="H918" s="98"/>
      <c r="I918" s="98"/>
      <c r="J918" s="98"/>
      <c r="K918" s="98"/>
    </row>
    <row r="919" spans="3:11" ht="13.2">
      <c r="C919" s="98"/>
      <c r="D919" s="98"/>
      <c r="E919" s="98"/>
      <c r="F919" s="98"/>
      <c r="G919" s="98"/>
      <c r="H919" s="98"/>
      <c r="I919" s="98"/>
      <c r="J919" s="98"/>
      <c r="K919" s="98"/>
    </row>
    <row r="920" spans="3:11" ht="13.2">
      <c r="C920" s="98"/>
      <c r="D920" s="98"/>
      <c r="E920" s="98"/>
      <c r="F920" s="98"/>
      <c r="G920" s="98"/>
      <c r="H920" s="98"/>
      <c r="I920" s="98"/>
      <c r="J920" s="98"/>
      <c r="K920" s="98"/>
    </row>
    <row r="921" spans="3:11" ht="13.2">
      <c r="C921" s="98"/>
      <c r="D921" s="98"/>
      <c r="E921" s="98"/>
      <c r="F921" s="98"/>
      <c r="G921" s="98"/>
      <c r="H921" s="98"/>
      <c r="I921" s="98"/>
      <c r="J921" s="98"/>
      <c r="K921" s="98"/>
    </row>
    <row r="922" spans="3:11" ht="13.2">
      <c r="C922" s="98"/>
      <c r="D922" s="98"/>
      <c r="E922" s="98"/>
      <c r="F922" s="98"/>
      <c r="G922" s="98"/>
      <c r="H922" s="98"/>
      <c r="I922" s="98"/>
      <c r="J922" s="98"/>
      <c r="K922" s="98"/>
    </row>
    <row r="923" spans="3:11" ht="13.2">
      <c r="C923" s="98"/>
      <c r="D923" s="98"/>
      <c r="E923" s="98"/>
      <c r="F923" s="98"/>
      <c r="G923" s="98"/>
      <c r="H923" s="98"/>
      <c r="I923" s="98"/>
      <c r="J923" s="98"/>
      <c r="K923" s="98"/>
    </row>
    <row r="924" spans="3:11" ht="13.2">
      <c r="C924" s="98"/>
      <c r="D924" s="98"/>
      <c r="E924" s="98"/>
      <c r="F924" s="98"/>
      <c r="G924" s="98"/>
      <c r="H924" s="98"/>
      <c r="I924" s="98"/>
      <c r="J924" s="98"/>
      <c r="K924" s="98"/>
    </row>
    <row r="925" spans="3:11" ht="13.2">
      <c r="C925" s="98"/>
      <c r="D925" s="98"/>
      <c r="E925" s="98"/>
      <c r="F925" s="98"/>
      <c r="G925" s="98"/>
      <c r="H925" s="98"/>
      <c r="I925" s="98"/>
      <c r="J925" s="98"/>
      <c r="K925" s="98"/>
    </row>
    <row r="926" spans="3:11" ht="13.2">
      <c r="C926" s="98"/>
      <c r="D926" s="98"/>
      <c r="E926" s="98"/>
      <c r="F926" s="98"/>
      <c r="G926" s="98"/>
      <c r="H926" s="98"/>
      <c r="I926" s="98"/>
      <c r="J926" s="98"/>
      <c r="K926" s="98"/>
    </row>
    <row r="927" spans="3:11" ht="13.2">
      <c r="C927" s="98"/>
      <c r="D927" s="98"/>
      <c r="E927" s="98"/>
      <c r="F927" s="98"/>
      <c r="G927" s="98"/>
      <c r="H927" s="98"/>
      <c r="I927" s="98"/>
      <c r="J927" s="98"/>
      <c r="K927" s="98"/>
    </row>
    <row r="928" spans="3:11" ht="13.2">
      <c r="C928" s="98"/>
      <c r="D928" s="98"/>
      <c r="E928" s="98"/>
      <c r="F928" s="98"/>
      <c r="G928" s="98"/>
      <c r="H928" s="98"/>
      <c r="I928" s="98"/>
      <c r="J928" s="98"/>
      <c r="K928" s="98"/>
    </row>
    <row r="929" spans="3:11" ht="13.2">
      <c r="C929" s="98"/>
      <c r="D929" s="98"/>
      <c r="E929" s="98"/>
      <c r="F929" s="98"/>
      <c r="G929" s="98"/>
      <c r="H929" s="98"/>
      <c r="I929" s="98"/>
      <c r="J929" s="98"/>
      <c r="K929" s="98"/>
    </row>
    <row r="930" spans="3:11" ht="13.2">
      <c r="C930" s="98"/>
      <c r="D930" s="98"/>
      <c r="E930" s="98"/>
      <c r="F930" s="98"/>
      <c r="G930" s="98"/>
      <c r="H930" s="98"/>
      <c r="I930" s="98"/>
      <c r="J930" s="98"/>
      <c r="K930" s="98"/>
    </row>
    <row r="931" spans="3:11" ht="13.2">
      <c r="C931" s="98"/>
      <c r="D931" s="98"/>
      <c r="E931" s="98"/>
      <c r="F931" s="98"/>
      <c r="G931" s="98"/>
      <c r="H931" s="98"/>
      <c r="I931" s="98"/>
      <c r="J931" s="98"/>
      <c r="K931" s="98"/>
    </row>
    <row r="932" spans="3:11" ht="13.2">
      <c r="C932" s="98"/>
      <c r="D932" s="98"/>
      <c r="E932" s="98"/>
      <c r="F932" s="98"/>
      <c r="G932" s="98"/>
      <c r="H932" s="98"/>
      <c r="I932" s="98"/>
      <c r="J932" s="98"/>
      <c r="K932" s="98"/>
    </row>
    <row r="933" spans="3:11" ht="13.2">
      <c r="C933" s="98"/>
      <c r="D933" s="98"/>
      <c r="E933" s="98"/>
      <c r="F933" s="98"/>
      <c r="G933" s="98"/>
      <c r="H933" s="98"/>
      <c r="I933" s="98"/>
      <c r="J933" s="98"/>
      <c r="K933" s="98"/>
    </row>
    <row r="934" spans="3:11" ht="13.2">
      <c r="C934" s="98"/>
      <c r="D934" s="98"/>
      <c r="E934" s="98"/>
      <c r="F934" s="98"/>
      <c r="G934" s="98"/>
      <c r="H934" s="98"/>
      <c r="I934" s="98"/>
      <c r="J934" s="98"/>
      <c r="K934" s="98"/>
    </row>
    <row r="935" spans="3:11" ht="13.2">
      <c r="C935" s="98"/>
      <c r="D935" s="98"/>
      <c r="E935" s="98"/>
      <c r="F935" s="98"/>
      <c r="G935" s="98"/>
      <c r="H935" s="98"/>
      <c r="I935" s="98"/>
      <c r="J935" s="98"/>
      <c r="K935" s="98"/>
    </row>
    <row r="936" spans="3:11" ht="13.2">
      <c r="C936" s="98"/>
      <c r="D936" s="98"/>
      <c r="E936" s="98"/>
      <c r="F936" s="98"/>
      <c r="G936" s="98"/>
      <c r="H936" s="98"/>
      <c r="I936" s="98"/>
      <c r="J936" s="98"/>
      <c r="K936" s="98"/>
    </row>
    <row r="937" spans="3:11" ht="13.2">
      <c r="C937" s="98"/>
      <c r="D937" s="98"/>
      <c r="E937" s="98"/>
      <c r="F937" s="98"/>
      <c r="G937" s="98"/>
      <c r="H937" s="98"/>
      <c r="I937" s="98"/>
      <c r="J937" s="98"/>
      <c r="K937" s="98"/>
    </row>
    <row r="938" spans="3:11" ht="13.2">
      <c r="C938" s="98"/>
      <c r="D938" s="98"/>
      <c r="E938" s="98"/>
      <c r="F938" s="98"/>
      <c r="G938" s="98"/>
      <c r="H938" s="98"/>
      <c r="I938" s="98"/>
      <c r="J938" s="98"/>
      <c r="K938" s="98"/>
    </row>
    <row r="939" spans="3:11" ht="13.2">
      <c r="C939" s="98"/>
      <c r="D939" s="98"/>
      <c r="E939" s="98"/>
      <c r="F939" s="98"/>
      <c r="G939" s="98"/>
      <c r="H939" s="98"/>
      <c r="I939" s="98"/>
      <c r="J939" s="98"/>
      <c r="K939" s="98"/>
    </row>
    <row r="940" spans="3:11" ht="13.2">
      <c r="C940" s="98"/>
      <c r="D940" s="98"/>
      <c r="E940" s="98"/>
      <c r="F940" s="98"/>
      <c r="G940" s="98"/>
      <c r="H940" s="98"/>
      <c r="I940" s="98"/>
      <c r="J940" s="98"/>
      <c r="K940" s="98"/>
    </row>
    <row r="941" spans="3:11" ht="13.2">
      <c r="C941" s="98"/>
      <c r="D941" s="98"/>
      <c r="E941" s="98"/>
      <c r="F941" s="98"/>
      <c r="G941" s="98"/>
      <c r="H941" s="98"/>
      <c r="I941" s="98"/>
      <c r="J941" s="98"/>
      <c r="K941" s="98"/>
    </row>
    <row r="942" spans="3:11" ht="13.2">
      <c r="C942" s="98"/>
      <c r="D942" s="98"/>
      <c r="E942" s="98"/>
      <c r="F942" s="98"/>
      <c r="G942" s="98"/>
      <c r="H942" s="98"/>
      <c r="I942" s="98"/>
      <c r="J942" s="98"/>
      <c r="K942" s="98"/>
    </row>
    <row r="943" spans="3:11" ht="13.2">
      <c r="C943" s="98"/>
      <c r="D943" s="98"/>
      <c r="E943" s="98"/>
      <c r="F943" s="98"/>
      <c r="G943" s="98"/>
      <c r="H943" s="98"/>
      <c r="I943" s="98"/>
      <c r="J943" s="98"/>
      <c r="K943" s="98"/>
    </row>
    <row r="944" spans="3:11" ht="13.2">
      <c r="C944" s="98"/>
      <c r="D944" s="98"/>
      <c r="E944" s="98"/>
      <c r="F944" s="98"/>
      <c r="G944" s="98"/>
      <c r="H944" s="98"/>
      <c r="I944" s="98"/>
      <c r="J944" s="98"/>
      <c r="K944" s="98"/>
    </row>
    <row r="945" spans="3:11" ht="13.2">
      <c r="C945" s="98"/>
      <c r="D945" s="98"/>
      <c r="E945" s="98"/>
      <c r="F945" s="98"/>
      <c r="G945" s="98"/>
      <c r="H945" s="98"/>
      <c r="I945" s="98"/>
      <c r="J945" s="98"/>
      <c r="K945" s="98"/>
    </row>
    <row r="946" spans="3:11" ht="13.2">
      <c r="C946" s="98"/>
      <c r="D946" s="98"/>
      <c r="E946" s="98"/>
      <c r="F946" s="98"/>
      <c r="G946" s="98"/>
      <c r="H946" s="98"/>
      <c r="I946" s="98"/>
      <c r="J946" s="98"/>
      <c r="K946" s="98"/>
    </row>
    <row r="947" spans="3:11" ht="13.2">
      <c r="C947" s="98"/>
      <c r="D947" s="98"/>
      <c r="E947" s="98"/>
      <c r="F947" s="98"/>
      <c r="G947" s="98"/>
      <c r="H947" s="98"/>
      <c r="I947" s="98"/>
      <c r="J947" s="98"/>
      <c r="K947" s="98"/>
    </row>
    <row r="948" spans="3:11" ht="13.2">
      <c r="C948" s="98"/>
      <c r="D948" s="98"/>
      <c r="E948" s="98"/>
      <c r="F948" s="98"/>
      <c r="G948" s="98"/>
      <c r="H948" s="98"/>
      <c r="I948" s="98"/>
      <c r="J948" s="98"/>
      <c r="K948" s="98"/>
    </row>
    <row r="949" spans="3:11" ht="13.2">
      <c r="C949" s="98"/>
      <c r="D949" s="98"/>
      <c r="E949" s="98"/>
      <c r="F949" s="98"/>
      <c r="G949" s="98"/>
      <c r="H949" s="98"/>
      <c r="I949" s="98"/>
      <c r="J949" s="98"/>
      <c r="K949" s="98"/>
    </row>
    <row r="950" spans="3:11" ht="13.2">
      <c r="C950" s="98"/>
      <c r="D950" s="98"/>
      <c r="E950" s="98"/>
      <c r="F950" s="98"/>
      <c r="G950" s="98"/>
      <c r="H950" s="98"/>
      <c r="I950" s="98"/>
      <c r="J950" s="98"/>
      <c r="K950" s="98"/>
    </row>
    <row r="951" spans="3:11" ht="13.2">
      <c r="C951" s="98"/>
      <c r="D951" s="98"/>
      <c r="E951" s="98"/>
      <c r="F951" s="98"/>
      <c r="G951" s="98"/>
      <c r="H951" s="98"/>
      <c r="I951" s="98"/>
      <c r="J951" s="98"/>
      <c r="K951" s="98"/>
    </row>
    <row r="952" spans="3:11" ht="13.2">
      <c r="C952" s="98"/>
      <c r="D952" s="98"/>
      <c r="E952" s="98"/>
      <c r="F952" s="98"/>
      <c r="G952" s="98"/>
      <c r="H952" s="98"/>
      <c r="I952" s="98"/>
      <c r="J952" s="98"/>
      <c r="K952" s="98"/>
    </row>
    <row r="953" spans="3:11" ht="13.2">
      <c r="C953" s="98"/>
      <c r="D953" s="98"/>
      <c r="E953" s="98"/>
      <c r="F953" s="98"/>
      <c r="G953" s="98"/>
      <c r="H953" s="98"/>
      <c r="I953" s="98"/>
      <c r="J953" s="98"/>
      <c r="K953" s="98"/>
    </row>
    <row r="954" spans="3:11" ht="13.2">
      <c r="C954" s="98"/>
      <c r="D954" s="98"/>
      <c r="E954" s="98"/>
      <c r="F954" s="98"/>
      <c r="G954" s="98"/>
      <c r="H954" s="98"/>
      <c r="I954" s="98"/>
      <c r="J954" s="98"/>
      <c r="K954" s="98"/>
    </row>
    <row r="955" spans="3:11" ht="13.2">
      <c r="C955" s="98"/>
      <c r="D955" s="98"/>
      <c r="E955" s="98"/>
      <c r="F955" s="98"/>
      <c r="G955" s="98"/>
      <c r="H955" s="98"/>
      <c r="I955" s="98"/>
      <c r="J955" s="98"/>
      <c r="K955" s="98"/>
    </row>
    <row r="956" spans="3:11" ht="13.2">
      <c r="C956" s="98"/>
      <c r="D956" s="98"/>
      <c r="E956" s="98"/>
      <c r="F956" s="98"/>
      <c r="G956" s="98"/>
      <c r="H956" s="98"/>
      <c r="I956" s="98"/>
      <c r="J956" s="98"/>
      <c r="K956" s="98"/>
    </row>
    <row r="957" spans="3:11" ht="13.2">
      <c r="C957" s="98"/>
      <c r="D957" s="98"/>
      <c r="E957" s="98"/>
      <c r="F957" s="98"/>
      <c r="G957" s="98"/>
      <c r="H957" s="98"/>
      <c r="I957" s="98"/>
      <c r="J957" s="98"/>
      <c r="K957" s="98"/>
    </row>
    <row r="958" spans="3:11" ht="13.2">
      <c r="C958" s="98"/>
      <c r="D958" s="98"/>
      <c r="E958" s="98"/>
      <c r="F958" s="98"/>
      <c r="G958" s="98"/>
      <c r="H958" s="98"/>
      <c r="I958" s="98"/>
      <c r="J958" s="98"/>
      <c r="K958" s="98"/>
    </row>
    <row r="959" spans="3:11" ht="13.2">
      <c r="C959" s="98"/>
      <c r="D959" s="98"/>
      <c r="E959" s="98"/>
      <c r="F959" s="98"/>
      <c r="G959" s="98"/>
      <c r="H959" s="98"/>
      <c r="I959" s="98"/>
      <c r="J959" s="98"/>
      <c r="K959" s="98"/>
    </row>
    <row r="960" spans="3:11" ht="13.2">
      <c r="C960" s="98"/>
      <c r="D960" s="98"/>
      <c r="E960" s="98"/>
      <c r="F960" s="98"/>
      <c r="G960" s="98"/>
      <c r="H960" s="98"/>
      <c r="I960" s="98"/>
      <c r="J960" s="98"/>
      <c r="K960" s="98"/>
    </row>
    <row r="961" spans="3:11" ht="13.2">
      <c r="C961" s="98"/>
      <c r="D961" s="98"/>
      <c r="E961" s="98"/>
      <c r="F961" s="98"/>
      <c r="G961" s="98"/>
      <c r="H961" s="98"/>
      <c r="I961" s="98"/>
      <c r="J961" s="98"/>
      <c r="K961" s="98"/>
    </row>
    <row r="962" spans="3:11" ht="13.2">
      <c r="C962" s="98"/>
      <c r="D962" s="98"/>
      <c r="E962" s="98"/>
      <c r="F962" s="98"/>
      <c r="G962" s="98"/>
      <c r="H962" s="98"/>
      <c r="I962" s="98"/>
      <c r="J962" s="98"/>
      <c r="K962" s="98"/>
    </row>
    <row r="963" spans="3:11" ht="13.2">
      <c r="C963" s="98"/>
      <c r="D963" s="98"/>
      <c r="E963" s="98"/>
      <c r="F963" s="98"/>
      <c r="G963" s="98"/>
      <c r="H963" s="98"/>
      <c r="I963" s="98"/>
      <c r="J963" s="98"/>
      <c r="K963" s="98"/>
    </row>
    <row r="964" spans="3:11" ht="13.2">
      <c r="C964" s="98"/>
      <c r="D964" s="98"/>
      <c r="E964" s="98"/>
      <c r="F964" s="98"/>
      <c r="G964" s="98"/>
      <c r="H964" s="98"/>
      <c r="I964" s="98"/>
      <c r="J964" s="98"/>
      <c r="K964" s="98"/>
    </row>
    <row r="965" spans="3:11" ht="13.2">
      <c r="C965" s="98"/>
      <c r="D965" s="98"/>
      <c r="E965" s="98"/>
      <c r="F965" s="98"/>
      <c r="G965" s="98"/>
      <c r="H965" s="98"/>
      <c r="I965" s="98"/>
      <c r="J965" s="98"/>
      <c r="K965" s="98"/>
    </row>
    <row r="966" spans="3:11" ht="13.2">
      <c r="C966" s="98"/>
      <c r="D966" s="98"/>
      <c r="E966" s="98"/>
      <c r="F966" s="98"/>
      <c r="G966" s="98"/>
      <c r="H966" s="98"/>
      <c r="I966" s="98"/>
      <c r="J966" s="98"/>
      <c r="K966" s="98"/>
    </row>
    <row r="967" spans="3:11" ht="13.2">
      <c r="C967" s="98"/>
      <c r="D967" s="98"/>
      <c r="E967" s="98"/>
      <c r="F967" s="98"/>
      <c r="G967" s="98"/>
      <c r="H967" s="98"/>
      <c r="I967" s="98"/>
      <c r="J967" s="98"/>
      <c r="K967" s="98"/>
    </row>
    <row r="968" spans="3:11" ht="13.2">
      <c r="C968" s="98"/>
      <c r="D968" s="98"/>
      <c r="E968" s="98"/>
      <c r="F968" s="98"/>
      <c r="G968" s="98"/>
      <c r="H968" s="98"/>
      <c r="I968" s="98"/>
      <c r="J968" s="98"/>
      <c r="K968" s="98"/>
    </row>
    <row r="969" spans="3:11" ht="13.2">
      <c r="C969" s="98"/>
      <c r="D969" s="98"/>
      <c r="E969" s="98"/>
      <c r="F969" s="98"/>
      <c r="G969" s="98"/>
      <c r="H969" s="98"/>
      <c r="I969" s="98"/>
      <c r="J969" s="98"/>
      <c r="K969" s="98"/>
    </row>
    <row r="970" spans="3:11" ht="13.2">
      <c r="C970" s="98"/>
      <c r="D970" s="98"/>
      <c r="E970" s="98"/>
      <c r="F970" s="98"/>
      <c r="G970" s="98"/>
      <c r="H970" s="98"/>
      <c r="I970" s="98"/>
      <c r="J970" s="98"/>
      <c r="K970" s="98"/>
    </row>
    <row r="971" spans="3:11" ht="13.2">
      <c r="C971" s="98"/>
      <c r="D971" s="98"/>
      <c r="E971" s="98"/>
      <c r="F971" s="98"/>
      <c r="G971" s="98"/>
      <c r="H971" s="98"/>
      <c r="I971" s="98"/>
      <c r="J971" s="98"/>
      <c r="K971" s="98"/>
    </row>
    <row r="972" spans="3:11" ht="13.2">
      <c r="C972" s="98"/>
      <c r="D972" s="98"/>
      <c r="E972" s="98"/>
      <c r="F972" s="98"/>
      <c r="G972" s="98"/>
      <c r="H972" s="98"/>
      <c r="I972" s="98"/>
      <c r="J972" s="98"/>
      <c r="K972" s="98"/>
    </row>
    <row r="973" spans="3:11" ht="13.2">
      <c r="C973" s="98"/>
      <c r="D973" s="98"/>
      <c r="E973" s="98"/>
      <c r="F973" s="98"/>
      <c r="G973" s="98"/>
      <c r="H973" s="98"/>
      <c r="I973" s="98"/>
      <c r="J973" s="98"/>
      <c r="K973" s="98"/>
    </row>
    <row r="974" spans="3:11" ht="13.2">
      <c r="C974" s="98"/>
      <c r="D974" s="98"/>
      <c r="E974" s="98"/>
      <c r="F974" s="98"/>
      <c r="G974" s="98"/>
      <c r="H974" s="98"/>
      <c r="I974" s="98"/>
      <c r="J974" s="98"/>
      <c r="K974" s="98"/>
    </row>
    <row r="975" spans="3:11" ht="13.2">
      <c r="C975" s="98"/>
      <c r="D975" s="98"/>
      <c r="E975" s="98"/>
      <c r="F975" s="98"/>
      <c r="G975" s="98"/>
      <c r="H975" s="98"/>
      <c r="I975" s="98"/>
      <c r="J975" s="98"/>
      <c r="K975" s="98"/>
    </row>
    <row r="976" spans="3:11" ht="13.2">
      <c r="C976" s="98"/>
      <c r="D976" s="98"/>
      <c r="E976" s="98"/>
      <c r="F976" s="98"/>
      <c r="G976" s="98"/>
      <c r="H976" s="98"/>
      <c r="I976" s="98"/>
      <c r="J976" s="98"/>
      <c r="K976" s="98"/>
    </row>
    <row r="977" spans="3:11" ht="13.2">
      <c r="C977" s="98"/>
      <c r="D977" s="98"/>
      <c r="E977" s="98"/>
      <c r="F977" s="98"/>
      <c r="G977" s="98"/>
      <c r="H977" s="98"/>
      <c r="I977" s="98"/>
      <c r="J977" s="98"/>
      <c r="K977" s="98"/>
    </row>
    <row r="978" spans="3:11" ht="13.2">
      <c r="C978" s="98"/>
      <c r="D978" s="98"/>
      <c r="E978" s="98"/>
      <c r="F978" s="98"/>
      <c r="G978" s="98"/>
      <c r="H978" s="98"/>
      <c r="I978" s="98"/>
      <c r="J978" s="98"/>
      <c r="K978" s="98"/>
    </row>
    <row r="979" spans="3:11" ht="13.2">
      <c r="C979" s="98"/>
      <c r="D979" s="98"/>
      <c r="E979" s="98"/>
      <c r="F979" s="98"/>
      <c r="G979" s="98"/>
      <c r="H979" s="98"/>
      <c r="I979" s="98"/>
      <c r="J979" s="98"/>
      <c r="K979" s="98"/>
    </row>
    <row r="980" spans="3:11" ht="13.2">
      <c r="C980" s="98"/>
      <c r="D980" s="98"/>
      <c r="E980" s="98"/>
      <c r="F980" s="98"/>
      <c r="G980" s="98"/>
      <c r="H980" s="98"/>
      <c r="I980" s="98"/>
      <c r="J980" s="98"/>
      <c r="K980" s="98"/>
    </row>
    <row r="981" spans="3:11" ht="13.2">
      <c r="C981" s="98"/>
      <c r="D981" s="98"/>
      <c r="E981" s="98"/>
      <c r="F981" s="98"/>
      <c r="G981" s="98"/>
      <c r="H981" s="98"/>
      <c r="I981" s="98"/>
      <c r="J981" s="98"/>
      <c r="K981" s="98"/>
    </row>
    <row r="982" spans="3:11" ht="13.2">
      <c r="C982" s="98"/>
      <c r="D982" s="98"/>
      <c r="E982" s="98"/>
      <c r="F982" s="98"/>
      <c r="G982" s="98"/>
      <c r="H982" s="98"/>
      <c r="I982" s="98"/>
      <c r="J982" s="98"/>
      <c r="K982" s="98"/>
    </row>
    <row r="983" spans="3:11" ht="13.2">
      <c r="C983" s="98"/>
      <c r="D983" s="98"/>
      <c r="E983" s="98"/>
      <c r="F983" s="98"/>
      <c r="G983" s="98"/>
      <c r="H983" s="98"/>
      <c r="I983" s="98"/>
      <c r="J983" s="98"/>
      <c r="K983" s="98"/>
    </row>
    <row r="984" spans="3:11" ht="13.2">
      <c r="C984" s="98"/>
      <c r="D984" s="98"/>
      <c r="E984" s="98"/>
      <c r="F984" s="98"/>
      <c r="G984" s="98"/>
      <c r="H984" s="98"/>
      <c r="I984" s="98"/>
      <c r="J984" s="98"/>
      <c r="K984" s="98"/>
    </row>
    <row r="985" spans="3:11" ht="13.2">
      <c r="C985" s="98"/>
      <c r="D985" s="98"/>
      <c r="E985" s="98"/>
      <c r="F985" s="98"/>
      <c r="G985" s="98"/>
      <c r="H985" s="98"/>
      <c r="I985" s="98"/>
      <c r="J985" s="98"/>
      <c r="K985" s="98"/>
    </row>
    <row r="986" spans="3:11" ht="13.2">
      <c r="C986" s="98"/>
      <c r="D986" s="98"/>
      <c r="E986" s="98"/>
      <c r="F986" s="98"/>
      <c r="G986" s="98"/>
      <c r="H986" s="98"/>
      <c r="I986" s="98"/>
      <c r="J986" s="98"/>
      <c r="K986" s="98"/>
    </row>
    <row r="987" spans="3:11" ht="13.2">
      <c r="C987" s="98"/>
      <c r="D987" s="98"/>
      <c r="E987" s="98"/>
      <c r="F987" s="98"/>
      <c r="G987" s="98"/>
      <c r="H987" s="98"/>
      <c r="I987" s="98"/>
      <c r="J987" s="98"/>
      <c r="K987" s="98"/>
    </row>
    <row r="988" spans="3:11" ht="13.2">
      <c r="C988" s="98"/>
      <c r="D988" s="98"/>
      <c r="E988" s="98"/>
      <c r="F988" s="98"/>
      <c r="G988" s="98"/>
      <c r="H988" s="98"/>
      <c r="I988" s="98"/>
      <c r="J988" s="98"/>
      <c r="K988" s="98"/>
    </row>
    <row r="989" spans="3:11" ht="13.2">
      <c r="C989" s="98"/>
      <c r="D989" s="98"/>
      <c r="E989" s="98"/>
      <c r="F989" s="98"/>
      <c r="G989" s="98"/>
      <c r="H989" s="98"/>
      <c r="I989" s="98"/>
      <c r="J989" s="98"/>
      <c r="K989" s="98"/>
    </row>
    <row r="990" spans="3:11" ht="13.2">
      <c r="C990" s="98"/>
      <c r="D990" s="98"/>
      <c r="E990" s="98"/>
      <c r="F990" s="98"/>
      <c r="G990" s="98"/>
      <c r="H990" s="98"/>
      <c r="I990" s="98"/>
      <c r="J990" s="98"/>
      <c r="K990" s="98"/>
    </row>
    <row r="991" spans="3:11" ht="13.2">
      <c r="C991" s="98"/>
      <c r="D991" s="98"/>
      <c r="E991" s="98"/>
      <c r="F991" s="98"/>
      <c r="G991" s="98"/>
      <c r="H991" s="98"/>
      <c r="I991" s="98"/>
      <c r="J991" s="98"/>
      <c r="K991" s="98"/>
    </row>
    <row r="992" spans="3:11" ht="13.2">
      <c r="C992" s="98"/>
      <c r="D992" s="98"/>
      <c r="E992" s="98"/>
      <c r="F992" s="98"/>
      <c r="G992" s="98"/>
      <c r="H992" s="98"/>
      <c r="I992" s="98"/>
      <c r="J992" s="98"/>
      <c r="K992" s="98"/>
    </row>
    <row r="993" spans="3:11" ht="13.2">
      <c r="C993" s="98"/>
      <c r="D993" s="98"/>
      <c r="E993" s="98"/>
      <c r="F993" s="98"/>
      <c r="G993" s="98"/>
      <c r="H993" s="98"/>
      <c r="I993" s="98"/>
      <c r="J993" s="98"/>
      <c r="K993" s="98"/>
    </row>
    <row r="994" spans="3:11" ht="13.2">
      <c r="C994" s="98"/>
      <c r="D994" s="98"/>
      <c r="E994" s="98"/>
      <c r="F994" s="98"/>
      <c r="G994" s="98"/>
      <c r="H994" s="98"/>
      <c r="I994" s="98"/>
      <c r="J994" s="98"/>
      <c r="K994" s="98"/>
    </row>
    <row r="995" spans="3:11" ht="13.2">
      <c r="C995" s="98"/>
      <c r="D995" s="98"/>
      <c r="E995" s="98"/>
      <c r="F995" s="98"/>
      <c r="G995" s="98"/>
      <c r="H995" s="98"/>
      <c r="I995" s="98"/>
      <c r="J995" s="98"/>
      <c r="K995" s="98"/>
    </row>
    <row r="996" spans="3:11" ht="13.2">
      <c r="C996" s="98"/>
      <c r="D996" s="98"/>
      <c r="E996" s="98"/>
      <c r="F996" s="98"/>
      <c r="G996" s="98"/>
      <c r="H996" s="98"/>
      <c r="I996" s="98"/>
      <c r="J996" s="98"/>
      <c r="K996" s="98"/>
    </row>
    <row r="997" spans="3:11" ht="13.2">
      <c r="C997" s="98"/>
      <c r="D997" s="98"/>
      <c r="E997" s="98"/>
      <c r="F997" s="98"/>
      <c r="G997" s="98"/>
      <c r="H997" s="98"/>
      <c r="I997" s="98"/>
      <c r="J997" s="98"/>
      <c r="K997" s="98"/>
    </row>
    <row r="998" spans="3:11" ht="13.2">
      <c r="C998" s="98"/>
      <c r="D998" s="98"/>
      <c r="E998" s="98"/>
      <c r="F998" s="98"/>
      <c r="G998" s="98"/>
      <c r="H998" s="98"/>
      <c r="I998" s="98"/>
      <c r="J998" s="98"/>
      <c r="K998" s="98"/>
    </row>
    <row r="999" spans="3:11" ht="13.2">
      <c r="C999" s="98"/>
      <c r="D999" s="98"/>
      <c r="E999" s="98"/>
      <c r="F999" s="98"/>
      <c r="G999" s="98"/>
      <c r="H999" s="98"/>
      <c r="I999" s="98"/>
      <c r="J999" s="98"/>
      <c r="K999" s="98"/>
    </row>
    <row r="1000" spans="3:11" ht="13.2">
      <c r="C1000" s="98"/>
      <c r="D1000" s="98"/>
      <c r="E1000" s="98"/>
      <c r="F1000" s="98"/>
      <c r="G1000" s="98"/>
      <c r="H1000" s="98"/>
      <c r="I1000" s="98"/>
      <c r="J1000" s="98"/>
      <c r="K1000" s="98"/>
    </row>
    <row r="1001" spans="3:11" ht="13.2">
      <c r="C1001" s="98"/>
      <c r="D1001" s="98"/>
      <c r="E1001" s="98"/>
      <c r="F1001" s="98"/>
      <c r="G1001" s="98"/>
      <c r="H1001" s="98"/>
      <c r="I1001" s="98"/>
      <c r="J1001" s="98"/>
      <c r="K1001" s="98"/>
    </row>
    <row r="1002" spans="3:11" ht="13.2">
      <c r="C1002" s="98"/>
      <c r="D1002" s="98"/>
      <c r="E1002" s="98"/>
      <c r="F1002" s="98"/>
      <c r="G1002" s="98"/>
      <c r="H1002" s="98"/>
      <c r="I1002" s="98"/>
      <c r="J1002" s="98"/>
      <c r="K1002" s="98"/>
    </row>
    <row r="1003" spans="3:11" ht="13.2">
      <c r="C1003" s="98"/>
      <c r="D1003" s="98"/>
      <c r="E1003" s="98"/>
      <c r="F1003" s="98"/>
      <c r="G1003" s="98"/>
      <c r="H1003" s="98"/>
      <c r="I1003" s="98"/>
      <c r="J1003" s="98"/>
      <c r="K1003" s="98"/>
    </row>
    <row r="1004" spans="3:11" ht="13.2">
      <c r="C1004" s="98"/>
      <c r="D1004" s="98"/>
      <c r="E1004" s="98"/>
      <c r="F1004" s="98"/>
      <c r="G1004" s="98"/>
      <c r="H1004" s="98"/>
      <c r="I1004" s="98"/>
      <c r="J1004" s="98"/>
      <c r="K1004" s="98"/>
    </row>
    <row r="1005" spans="3:11" ht="13.2">
      <c r="C1005" s="98"/>
      <c r="D1005" s="98"/>
      <c r="E1005" s="98"/>
      <c r="F1005" s="98"/>
      <c r="G1005" s="98"/>
      <c r="H1005" s="98"/>
      <c r="I1005" s="98"/>
      <c r="J1005" s="98"/>
      <c r="K1005" s="98"/>
    </row>
    <row r="1006" spans="3:11" ht="13.2">
      <c r="C1006" s="98"/>
      <c r="D1006" s="98"/>
      <c r="E1006" s="98"/>
      <c r="F1006" s="98"/>
      <c r="G1006" s="98"/>
      <c r="H1006" s="98"/>
      <c r="I1006" s="98"/>
      <c r="J1006" s="98"/>
      <c r="K1006" s="98"/>
    </row>
    <row r="1007" spans="3:11" ht="13.2">
      <c r="C1007" s="98"/>
      <c r="D1007" s="98"/>
      <c r="E1007" s="98"/>
      <c r="F1007" s="98"/>
      <c r="G1007" s="98"/>
      <c r="H1007" s="98"/>
      <c r="I1007" s="98"/>
      <c r="J1007" s="98"/>
      <c r="K1007" s="98"/>
    </row>
    <row r="1008" spans="3:11" ht="13.2">
      <c r="C1008" s="98"/>
      <c r="D1008" s="98"/>
      <c r="E1008" s="98"/>
      <c r="F1008" s="98"/>
      <c r="G1008" s="98"/>
      <c r="H1008" s="98"/>
      <c r="I1008" s="98"/>
      <c r="J1008" s="98"/>
      <c r="K1008" s="98"/>
    </row>
    <row r="1009" spans="3:11" ht="13.2">
      <c r="C1009" s="98"/>
      <c r="D1009" s="98"/>
      <c r="E1009" s="98"/>
      <c r="F1009" s="98"/>
      <c r="G1009" s="98"/>
      <c r="H1009" s="98"/>
      <c r="I1009" s="98"/>
      <c r="J1009" s="98"/>
      <c r="K1009" s="98"/>
    </row>
    <row r="1010" spans="3:11" ht="13.2">
      <c r="C1010" s="98"/>
      <c r="D1010" s="98"/>
      <c r="E1010" s="98"/>
      <c r="F1010" s="98"/>
      <c r="G1010" s="98"/>
      <c r="H1010" s="98"/>
      <c r="I1010" s="98"/>
      <c r="J1010" s="98"/>
      <c r="K1010" s="98"/>
    </row>
    <row r="1011" spans="3:11" ht="13.2">
      <c r="C1011" s="98"/>
      <c r="D1011" s="98"/>
      <c r="E1011" s="98"/>
      <c r="F1011" s="98"/>
      <c r="G1011" s="98"/>
      <c r="H1011" s="98"/>
      <c r="I1011" s="98"/>
      <c r="J1011" s="98"/>
      <c r="K1011" s="98"/>
    </row>
    <row r="1012" spans="3:11" ht="13.2">
      <c r="C1012" s="98"/>
      <c r="D1012" s="98"/>
      <c r="E1012" s="98"/>
      <c r="F1012" s="98"/>
      <c r="G1012" s="98"/>
      <c r="H1012" s="98"/>
      <c r="I1012" s="98"/>
      <c r="J1012" s="98"/>
      <c r="K1012" s="98"/>
    </row>
    <row r="1013" spans="3:11" ht="13.2">
      <c r="C1013" s="98"/>
      <c r="D1013" s="98"/>
      <c r="E1013" s="98"/>
      <c r="F1013" s="98"/>
      <c r="G1013" s="98"/>
      <c r="H1013" s="98"/>
      <c r="I1013" s="98"/>
      <c r="J1013" s="98"/>
      <c r="K1013" s="98"/>
    </row>
    <row r="1014" spans="3:11" ht="13.2">
      <c r="C1014" s="98"/>
      <c r="D1014" s="98"/>
      <c r="E1014" s="98"/>
      <c r="F1014" s="98"/>
      <c r="G1014" s="98"/>
      <c r="H1014" s="98"/>
      <c r="I1014" s="98"/>
      <c r="J1014" s="98"/>
      <c r="K1014" s="98"/>
    </row>
    <row r="1015" spans="3:11" ht="13.2">
      <c r="C1015" s="98"/>
      <c r="D1015" s="98"/>
      <c r="E1015" s="98"/>
      <c r="F1015" s="98"/>
      <c r="G1015" s="98"/>
      <c r="H1015" s="98"/>
      <c r="I1015" s="98"/>
      <c r="J1015" s="98"/>
      <c r="K1015" s="98"/>
    </row>
    <row r="1016" spans="3:11" ht="13.2">
      <c r="C1016" s="98"/>
      <c r="D1016" s="98"/>
      <c r="E1016" s="98"/>
      <c r="F1016" s="98"/>
      <c r="G1016" s="98"/>
      <c r="H1016" s="98"/>
      <c r="I1016" s="98"/>
      <c r="J1016" s="98"/>
      <c r="K1016" s="98"/>
    </row>
    <row r="1017" spans="3:11" ht="13.2">
      <c r="C1017" s="98"/>
      <c r="D1017" s="98"/>
      <c r="E1017" s="98"/>
      <c r="F1017" s="98"/>
      <c r="G1017" s="98"/>
      <c r="H1017" s="98"/>
      <c r="I1017" s="98"/>
      <c r="J1017" s="98"/>
      <c r="K1017" s="98"/>
    </row>
    <row r="1018" spans="3:11" ht="13.2">
      <c r="C1018" s="98"/>
      <c r="D1018" s="98"/>
      <c r="E1018" s="98"/>
      <c r="F1018" s="98"/>
      <c r="G1018" s="98"/>
      <c r="H1018" s="98"/>
      <c r="I1018" s="98"/>
      <c r="J1018" s="98"/>
      <c r="K1018" s="98"/>
    </row>
    <row r="1019" spans="3:11" ht="13.2">
      <c r="C1019" s="98"/>
      <c r="D1019" s="98"/>
      <c r="E1019" s="98"/>
      <c r="F1019" s="98"/>
      <c r="G1019" s="98"/>
      <c r="H1019" s="98"/>
      <c r="I1019" s="98"/>
      <c r="J1019" s="98"/>
      <c r="K1019" s="98"/>
    </row>
    <row r="1020" spans="3:11" ht="13.2">
      <c r="C1020" s="98"/>
      <c r="D1020" s="98"/>
      <c r="E1020" s="98"/>
      <c r="F1020" s="98"/>
      <c r="G1020" s="98"/>
      <c r="H1020" s="98"/>
      <c r="I1020" s="98"/>
      <c r="J1020" s="98"/>
      <c r="K1020" s="98"/>
    </row>
    <row r="1021" spans="3:11" ht="13.2">
      <c r="C1021" s="98"/>
      <c r="D1021" s="98"/>
      <c r="E1021" s="98"/>
      <c r="F1021" s="98"/>
      <c r="G1021" s="98"/>
      <c r="H1021" s="98"/>
      <c r="I1021" s="98"/>
      <c r="J1021" s="98"/>
      <c r="K1021" s="98"/>
    </row>
    <row r="1022" spans="3:11" ht="13.2">
      <c r="C1022" s="98"/>
      <c r="D1022" s="98"/>
      <c r="E1022" s="98"/>
      <c r="F1022" s="98"/>
      <c r="G1022" s="98"/>
      <c r="H1022" s="98"/>
      <c r="I1022" s="98"/>
      <c r="J1022" s="98"/>
      <c r="K1022" s="98"/>
    </row>
    <row r="1023" spans="3:11" ht="13.2">
      <c r="C1023" s="98"/>
      <c r="D1023" s="98"/>
      <c r="E1023" s="98"/>
      <c r="F1023" s="98"/>
      <c r="G1023" s="98"/>
      <c r="H1023" s="98"/>
      <c r="I1023" s="98"/>
      <c r="J1023" s="98"/>
      <c r="K1023" s="98"/>
    </row>
    <row r="1024" spans="3:11" ht="13.2">
      <c r="C1024" s="98"/>
      <c r="D1024" s="98"/>
      <c r="E1024" s="98"/>
      <c r="F1024" s="98"/>
      <c r="G1024" s="98"/>
      <c r="H1024" s="98"/>
      <c r="I1024" s="98"/>
      <c r="J1024" s="98"/>
      <c r="K1024" s="98"/>
    </row>
    <row r="1025" spans="3:11" ht="13.2">
      <c r="C1025" s="98"/>
      <c r="D1025" s="98"/>
      <c r="E1025" s="98"/>
      <c r="F1025" s="98"/>
      <c r="G1025" s="98"/>
      <c r="H1025" s="98"/>
      <c r="I1025" s="98"/>
      <c r="J1025" s="98"/>
      <c r="K1025" s="98"/>
    </row>
    <row r="1026" spans="3:11" ht="13.2">
      <c r="C1026" s="98"/>
      <c r="D1026" s="98"/>
      <c r="E1026" s="98"/>
      <c r="F1026" s="98"/>
      <c r="G1026" s="98"/>
      <c r="H1026" s="98"/>
      <c r="I1026" s="98"/>
      <c r="J1026" s="98"/>
      <c r="K1026" s="98"/>
    </row>
    <row r="1027" spans="3:11" ht="13.2">
      <c r="C1027" s="98"/>
      <c r="D1027" s="98"/>
      <c r="E1027" s="98"/>
      <c r="F1027" s="98"/>
      <c r="G1027" s="98"/>
      <c r="H1027" s="98"/>
      <c r="I1027" s="98"/>
      <c r="J1027" s="98"/>
      <c r="K1027" s="98"/>
    </row>
    <row r="1028" spans="3:11" ht="13.2">
      <c r="C1028" s="98"/>
      <c r="D1028" s="98"/>
      <c r="E1028" s="98"/>
      <c r="F1028" s="98"/>
      <c r="G1028" s="98"/>
      <c r="H1028" s="98"/>
      <c r="I1028" s="98"/>
      <c r="J1028" s="98"/>
      <c r="K1028" s="98"/>
    </row>
    <row r="1029" spans="3:11" ht="13.2">
      <c r="C1029" s="98"/>
      <c r="D1029" s="98"/>
      <c r="E1029" s="98"/>
      <c r="F1029" s="98"/>
      <c r="G1029" s="98"/>
      <c r="H1029" s="98"/>
      <c r="I1029" s="98"/>
      <c r="J1029" s="98"/>
      <c r="K1029" s="98"/>
    </row>
    <row r="1030" spans="3:11" ht="13.2">
      <c r="C1030" s="98"/>
      <c r="D1030" s="98"/>
      <c r="E1030" s="98"/>
      <c r="F1030" s="98"/>
      <c r="G1030" s="98"/>
      <c r="H1030" s="98"/>
      <c r="I1030" s="98"/>
      <c r="J1030" s="98"/>
      <c r="K1030" s="98"/>
    </row>
    <row r="1031" spans="3:11" ht="13.2">
      <c r="C1031" s="98"/>
      <c r="D1031" s="98"/>
      <c r="E1031" s="98"/>
      <c r="F1031" s="98"/>
      <c r="G1031" s="98"/>
      <c r="H1031" s="98"/>
      <c r="I1031" s="98"/>
      <c r="J1031" s="98"/>
      <c r="K1031" s="98"/>
    </row>
    <row r="1032" spans="3:11" ht="13.2">
      <c r="C1032" s="98"/>
      <c r="D1032" s="98"/>
      <c r="E1032" s="98"/>
      <c r="F1032" s="98"/>
      <c r="G1032" s="98"/>
      <c r="H1032" s="98"/>
      <c r="I1032" s="98"/>
      <c r="J1032" s="98"/>
      <c r="K1032" s="98"/>
    </row>
  </sheetData>
  <mergeCells count="48">
    <mergeCell ref="B1:K1"/>
    <mergeCell ref="C2:D2"/>
    <mergeCell ref="E2:F2"/>
    <mergeCell ref="G2:H2"/>
    <mergeCell ref="I2:K2"/>
    <mergeCell ref="C5:D5"/>
    <mergeCell ref="E5:F5"/>
    <mergeCell ref="G5:H5"/>
    <mergeCell ref="I5:K5"/>
    <mergeCell ref="C22:D22"/>
    <mergeCell ref="E22:F22"/>
    <mergeCell ref="G22:H22"/>
    <mergeCell ref="I22:K22"/>
    <mergeCell ref="B81:K81"/>
    <mergeCell ref="B83:C83"/>
    <mergeCell ref="E83:K83"/>
    <mergeCell ref="E84:F84"/>
    <mergeCell ref="H84:I84"/>
    <mergeCell ref="E85:F85"/>
    <mergeCell ref="H85:I85"/>
    <mergeCell ref="H86:I86"/>
    <mergeCell ref="E86:F86"/>
    <mergeCell ref="E87:F87"/>
    <mergeCell ref="H87:I87"/>
    <mergeCell ref="E88:F88"/>
    <mergeCell ref="H88:I88"/>
    <mergeCell ref="E89:F89"/>
    <mergeCell ref="H89:I89"/>
    <mergeCell ref="E92:G92"/>
    <mergeCell ref="I92:K92"/>
    <mergeCell ref="E93:F93"/>
    <mergeCell ref="I93:J93"/>
    <mergeCell ref="E94:F94"/>
    <mergeCell ref="E95:F95"/>
    <mergeCell ref="E96:F96"/>
    <mergeCell ref="B103:C103"/>
    <mergeCell ref="E103:G103"/>
    <mergeCell ref="F104:G104"/>
    <mergeCell ref="F105:G105"/>
    <mergeCell ref="F106:G106"/>
    <mergeCell ref="I103:K103"/>
    <mergeCell ref="I104:K104"/>
    <mergeCell ref="F109:G109"/>
    <mergeCell ref="E97:F97"/>
    <mergeCell ref="E98:F98"/>
    <mergeCell ref="E99:F99"/>
    <mergeCell ref="F107:G107"/>
    <mergeCell ref="F108:G108"/>
  </mergeCells>
  <hyperlinks>
    <hyperlink ref="B75" r:id="rId1" xr:uid="{00000000-0004-0000-12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6BBA-2356-DD40-8B45-4549ECF14059}">
  <dimension ref="A1:S59"/>
  <sheetViews>
    <sheetView tabSelected="1" zoomScale="70" zoomScaleNormal="70" workbookViewId="0">
      <selection activeCell="A53" sqref="A53"/>
    </sheetView>
  </sheetViews>
  <sheetFormatPr defaultColWidth="11.5546875" defaultRowHeight="13.2"/>
  <cols>
    <col min="1" max="1" width="64.77734375" customWidth="1"/>
    <col min="2" max="4" width="35.6640625" style="214" bestFit="1" customWidth="1"/>
    <col min="5" max="7" width="43.6640625" style="214" bestFit="1" customWidth="1"/>
    <col min="8" max="10" width="34.109375" style="214" bestFit="1" customWidth="1"/>
    <col min="11" max="13" width="41.33203125" style="214" bestFit="1" customWidth="1"/>
    <col min="14" max="16" width="34.109375" style="214" bestFit="1" customWidth="1"/>
    <col min="17" max="19" width="41.6640625" style="214" bestFit="1" customWidth="1"/>
  </cols>
  <sheetData>
    <row r="1" spans="1:19" ht="15">
      <c r="A1" s="213" t="s">
        <v>500</v>
      </c>
      <c r="B1" s="292" t="s">
        <v>231</v>
      </c>
      <c r="C1" s="293"/>
      <c r="D1" s="294"/>
      <c r="E1" s="292" t="s">
        <v>232</v>
      </c>
      <c r="F1" s="293"/>
      <c r="G1" s="294"/>
      <c r="H1" s="292" t="s">
        <v>304</v>
      </c>
      <c r="I1" s="293"/>
      <c r="J1" s="294"/>
      <c r="K1" s="292" t="s">
        <v>501</v>
      </c>
      <c r="L1" s="293"/>
      <c r="M1" s="294"/>
      <c r="N1" s="292" t="s">
        <v>502</v>
      </c>
      <c r="O1" s="293"/>
      <c r="P1" s="294"/>
      <c r="Q1" s="292" t="s">
        <v>503</v>
      </c>
      <c r="R1" s="293"/>
      <c r="S1" s="293"/>
    </row>
    <row r="2" spans="1:19" ht="15.6">
      <c r="B2" s="222" t="s">
        <v>504</v>
      </c>
      <c r="C2" s="222" t="s">
        <v>505</v>
      </c>
      <c r="D2" s="222" t="s">
        <v>506</v>
      </c>
      <c r="E2" s="223" t="s">
        <v>507</v>
      </c>
      <c r="F2" s="223" t="s">
        <v>508</v>
      </c>
      <c r="G2" s="223" t="s">
        <v>509</v>
      </c>
      <c r="H2" s="223" t="s">
        <v>510</v>
      </c>
      <c r="I2" s="223" t="s">
        <v>511</v>
      </c>
      <c r="J2" s="223" t="s">
        <v>512</v>
      </c>
      <c r="K2" s="223" t="s">
        <v>513</v>
      </c>
      <c r="L2" s="223" t="s">
        <v>514</v>
      </c>
      <c r="M2" s="223" t="s">
        <v>515</v>
      </c>
      <c r="N2" s="223" t="s">
        <v>516</v>
      </c>
      <c r="O2" s="223" t="s">
        <v>517</v>
      </c>
      <c r="P2" s="223" t="s">
        <v>518</v>
      </c>
      <c r="Q2" s="223" t="s">
        <v>519</v>
      </c>
      <c r="R2" s="223" t="s">
        <v>520</v>
      </c>
      <c r="S2" s="223" t="s">
        <v>521</v>
      </c>
    </row>
    <row r="3" spans="1:19" ht="15">
      <c r="A3" s="215" t="s">
        <v>522</v>
      </c>
      <c r="B3" s="216">
        <v>5</v>
      </c>
      <c r="C3" s="216">
        <v>20</v>
      </c>
      <c r="D3" s="216">
        <v>20</v>
      </c>
      <c r="E3" s="217">
        <v>10</v>
      </c>
      <c r="F3" s="217">
        <v>40</v>
      </c>
      <c r="G3" s="217">
        <v>40</v>
      </c>
      <c r="H3" s="218">
        <v>20</v>
      </c>
      <c r="I3" s="218" t="b">
        <v>1</v>
      </c>
      <c r="J3" s="218" t="b">
        <v>1</v>
      </c>
      <c r="K3" s="219">
        <v>40</v>
      </c>
      <c r="L3" s="219" t="b">
        <v>1</v>
      </c>
      <c r="M3" s="219" t="b">
        <v>1</v>
      </c>
      <c r="N3" s="220" t="b">
        <v>0</v>
      </c>
      <c r="O3" s="220" t="b">
        <v>0</v>
      </c>
      <c r="P3" s="220" t="b">
        <v>0</v>
      </c>
      <c r="Q3" s="221" t="b">
        <v>0</v>
      </c>
      <c r="R3" s="221" t="b">
        <v>0</v>
      </c>
      <c r="S3" s="221" t="b">
        <v>0</v>
      </c>
    </row>
    <row r="4" spans="1:19" ht="15">
      <c r="A4" s="215" t="s">
        <v>523</v>
      </c>
      <c r="B4" s="216" t="b">
        <v>0</v>
      </c>
      <c r="C4" s="216" t="b">
        <v>0</v>
      </c>
      <c r="D4" s="216" t="b">
        <v>0</v>
      </c>
      <c r="E4" s="217" t="b">
        <v>0</v>
      </c>
      <c r="F4" s="217" t="b">
        <v>0</v>
      </c>
      <c r="G4" s="217" t="b">
        <v>0</v>
      </c>
      <c r="H4" s="218" t="b">
        <v>0</v>
      </c>
      <c r="I4" s="218" t="b">
        <v>0</v>
      </c>
      <c r="J4" s="218" t="b">
        <v>0</v>
      </c>
      <c r="K4" s="219" t="b">
        <v>1</v>
      </c>
      <c r="L4" s="219" t="b">
        <v>1</v>
      </c>
      <c r="M4" s="219" t="b">
        <v>1</v>
      </c>
      <c r="N4" s="220" t="b">
        <v>0</v>
      </c>
      <c r="O4" s="220" t="b">
        <v>0</v>
      </c>
      <c r="P4" s="220" t="b">
        <v>0</v>
      </c>
      <c r="Q4" s="221" t="b">
        <v>0</v>
      </c>
      <c r="R4" s="221" t="b">
        <v>0</v>
      </c>
      <c r="S4" s="221" t="b">
        <v>0</v>
      </c>
    </row>
    <row r="5" spans="1:19" ht="15">
      <c r="A5" s="215" t="s">
        <v>524</v>
      </c>
      <c r="B5" s="216">
        <v>100</v>
      </c>
      <c r="C5" s="216">
        <v>200</v>
      </c>
      <c r="D5" s="216">
        <v>200</v>
      </c>
      <c r="E5" s="217">
        <v>150</v>
      </c>
      <c r="F5" s="217">
        <v>300</v>
      </c>
      <c r="G5" s="217">
        <v>300</v>
      </c>
      <c r="H5" s="218">
        <v>250</v>
      </c>
      <c r="I5" s="218">
        <v>500</v>
      </c>
      <c r="J5" s="218">
        <v>500</v>
      </c>
      <c r="K5" s="219" t="b">
        <v>1</v>
      </c>
      <c r="L5" s="219" t="b">
        <v>1</v>
      </c>
      <c r="M5" s="219" t="b">
        <v>1</v>
      </c>
      <c r="N5" s="220" t="b">
        <v>1</v>
      </c>
      <c r="O5" s="220" t="b">
        <v>1</v>
      </c>
      <c r="P5" s="220" t="b">
        <v>1</v>
      </c>
      <c r="Q5" s="221" t="b">
        <v>1</v>
      </c>
      <c r="R5" s="221" t="b">
        <v>1</v>
      </c>
      <c r="S5" s="221" t="b">
        <v>1</v>
      </c>
    </row>
    <row r="6" spans="1:19" ht="15">
      <c r="A6" s="215" t="s">
        <v>525</v>
      </c>
      <c r="B6" s="216" t="b">
        <v>0</v>
      </c>
      <c r="C6" s="216" t="b">
        <v>0</v>
      </c>
      <c r="D6" s="216" t="b">
        <v>0</v>
      </c>
      <c r="E6" s="217" t="b">
        <v>1</v>
      </c>
      <c r="F6" s="217" t="b">
        <v>1</v>
      </c>
      <c r="G6" s="217" t="b">
        <v>1</v>
      </c>
      <c r="H6" s="218" t="b">
        <v>1</v>
      </c>
      <c r="I6" s="218" t="b">
        <v>1</v>
      </c>
      <c r="J6" s="218" t="b">
        <v>1</v>
      </c>
      <c r="K6" s="219" t="b">
        <v>1</v>
      </c>
      <c r="L6" s="219" t="b">
        <v>1</v>
      </c>
      <c r="M6" s="219" t="b">
        <v>1</v>
      </c>
      <c r="N6" s="220" t="b">
        <v>1</v>
      </c>
      <c r="O6" s="220" t="b">
        <v>1</v>
      </c>
      <c r="P6" s="220" t="b">
        <v>1</v>
      </c>
      <c r="Q6" s="221" t="b">
        <v>1</v>
      </c>
      <c r="R6" s="221" t="b">
        <v>1</v>
      </c>
      <c r="S6" s="221" t="b">
        <v>1</v>
      </c>
    </row>
    <row r="7" spans="1:19" ht="15">
      <c r="A7" s="215" t="s">
        <v>526</v>
      </c>
      <c r="B7" s="216" t="b">
        <v>0</v>
      </c>
      <c r="C7" s="216" t="b">
        <v>0</v>
      </c>
      <c r="D7" s="216" t="b">
        <v>0</v>
      </c>
      <c r="E7" s="217" t="b">
        <v>1</v>
      </c>
      <c r="F7" s="217" t="b">
        <v>1</v>
      </c>
      <c r="G7" s="217" t="b">
        <v>1</v>
      </c>
      <c r="H7" s="218" t="b">
        <v>1</v>
      </c>
      <c r="I7" s="218" t="b">
        <v>1</v>
      </c>
      <c r="J7" s="218" t="b">
        <v>1</v>
      </c>
      <c r="K7" s="219" t="b">
        <v>1</v>
      </c>
      <c r="L7" s="219" t="b">
        <v>1</v>
      </c>
      <c r="M7" s="219" t="b">
        <v>1</v>
      </c>
      <c r="N7" s="220" t="b">
        <v>1</v>
      </c>
      <c r="O7" s="220" t="b">
        <v>1</v>
      </c>
      <c r="P7" s="220" t="b">
        <v>1</v>
      </c>
      <c r="Q7" s="221" t="b">
        <v>1</v>
      </c>
      <c r="R7" s="221" t="b">
        <v>1</v>
      </c>
      <c r="S7" s="221" t="b">
        <v>1</v>
      </c>
    </row>
    <row r="8" spans="1:19" ht="15">
      <c r="A8" s="215" t="s">
        <v>527</v>
      </c>
      <c r="B8" s="216" t="b">
        <v>0</v>
      </c>
      <c r="C8" s="216" t="b">
        <v>0</v>
      </c>
      <c r="D8" s="216" t="b">
        <v>0</v>
      </c>
      <c r="E8" s="217" t="b">
        <v>1</v>
      </c>
      <c r="F8" s="217" t="b">
        <v>1</v>
      </c>
      <c r="G8" s="217" t="b">
        <v>1</v>
      </c>
      <c r="H8" s="218" t="b">
        <v>1</v>
      </c>
      <c r="I8" s="218" t="b">
        <v>1</v>
      </c>
      <c r="J8" s="218" t="b">
        <v>1</v>
      </c>
      <c r="K8" s="219" t="b">
        <v>1</v>
      </c>
      <c r="L8" s="219" t="b">
        <v>1</v>
      </c>
      <c r="M8" s="219" t="b">
        <v>1</v>
      </c>
      <c r="N8" s="220" t="b">
        <v>1</v>
      </c>
      <c r="O8" s="220" t="b">
        <v>1</v>
      </c>
      <c r="P8" s="220" t="b">
        <v>1</v>
      </c>
      <c r="Q8" s="221" t="b">
        <v>1</v>
      </c>
      <c r="R8" s="221" t="b">
        <v>1</v>
      </c>
      <c r="S8" s="221" t="b">
        <v>1</v>
      </c>
    </row>
    <row r="9" spans="1:19" ht="15">
      <c r="A9" s="215" t="s">
        <v>528</v>
      </c>
      <c r="B9" s="216" t="b">
        <v>0</v>
      </c>
      <c r="C9" s="216" t="b">
        <v>0</v>
      </c>
      <c r="D9" s="216" t="b">
        <v>0</v>
      </c>
      <c r="E9" s="217" t="b">
        <v>1</v>
      </c>
      <c r="F9" s="217" t="b">
        <v>1</v>
      </c>
      <c r="G9" s="217" t="b">
        <v>1</v>
      </c>
      <c r="H9" s="218" t="b">
        <v>1</v>
      </c>
      <c r="I9" s="218" t="b">
        <v>1</v>
      </c>
      <c r="J9" s="218" t="b">
        <v>1</v>
      </c>
      <c r="K9" s="219" t="b">
        <v>1</v>
      </c>
      <c r="L9" s="219" t="b">
        <v>1</v>
      </c>
      <c r="M9" s="219" t="b">
        <v>1</v>
      </c>
      <c r="N9" s="220" t="b">
        <v>1</v>
      </c>
      <c r="O9" s="220" t="b">
        <v>1</v>
      </c>
      <c r="P9" s="220" t="b">
        <v>1</v>
      </c>
      <c r="Q9" s="221" t="b">
        <v>1</v>
      </c>
      <c r="R9" s="221" t="b">
        <v>1</v>
      </c>
      <c r="S9" s="221" t="b">
        <v>1</v>
      </c>
    </row>
    <row r="10" spans="1:19" ht="15">
      <c r="A10" s="215" t="s">
        <v>529</v>
      </c>
      <c r="B10" s="216" t="b">
        <v>0</v>
      </c>
      <c r="C10" s="216" t="b">
        <v>0</v>
      </c>
      <c r="D10" s="216" t="b">
        <v>0</v>
      </c>
      <c r="E10" s="217" t="b">
        <v>1</v>
      </c>
      <c r="F10" s="217" t="b">
        <v>1</v>
      </c>
      <c r="G10" s="217" t="b">
        <v>1</v>
      </c>
      <c r="H10" s="218" t="b">
        <v>1</v>
      </c>
      <c r="I10" s="218" t="b">
        <v>1</v>
      </c>
      <c r="J10" s="218" t="b">
        <v>1</v>
      </c>
      <c r="K10" s="219" t="b">
        <v>1</v>
      </c>
      <c r="L10" s="219" t="b">
        <v>1</v>
      </c>
      <c r="M10" s="219" t="b">
        <v>1</v>
      </c>
      <c r="N10" s="220" t="b">
        <v>1</v>
      </c>
      <c r="O10" s="220" t="b">
        <v>1</v>
      </c>
      <c r="P10" s="220" t="b">
        <v>1</v>
      </c>
      <c r="Q10" s="221" t="b">
        <v>1</v>
      </c>
      <c r="R10" s="221" t="b">
        <v>1</v>
      </c>
      <c r="S10" s="221" t="b">
        <v>1</v>
      </c>
    </row>
    <row r="11" spans="1:19" ht="15">
      <c r="A11" s="215" t="s">
        <v>530</v>
      </c>
      <c r="B11" s="216" t="b">
        <v>0</v>
      </c>
      <c r="C11" s="216" t="b">
        <v>0</v>
      </c>
      <c r="D11" s="216" t="b">
        <v>0</v>
      </c>
      <c r="E11" s="217" t="b">
        <v>1</v>
      </c>
      <c r="F11" s="217" t="b">
        <v>1</v>
      </c>
      <c r="G11" s="217" t="b">
        <v>1</v>
      </c>
      <c r="H11" s="218" t="b">
        <v>1</v>
      </c>
      <c r="I11" s="218" t="b">
        <v>1</v>
      </c>
      <c r="J11" s="218" t="b">
        <v>1</v>
      </c>
      <c r="K11" s="219" t="b">
        <v>1</v>
      </c>
      <c r="L11" s="219" t="b">
        <v>1</v>
      </c>
      <c r="M11" s="219" t="b">
        <v>1</v>
      </c>
      <c r="N11" s="220" t="b">
        <v>0</v>
      </c>
      <c r="O11" s="220" t="b">
        <v>0</v>
      </c>
      <c r="P11" s="220" t="b">
        <v>0</v>
      </c>
      <c r="Q11" s="221" t="b">
        <v>1</v>
      </c>
      <c r="R11" s="221" t="b">
        <v>1</v>
      </c>
      <c r="S11" s="221" t="b">
        <v>1</v>
      </c>
    </row>
    <row r="12" spans="1:19" ht="15">
      <c r="A12" s="215" t="s">
        <v>531</v>
      </c>
      <c r="B12" s="216" t="b">
        <v>0</v>
      </c>
      <c r="C12" s="216" t="b">
        <v>0</v>
      </c>
      <c r="D12" s="216" t="b">
        <v>0</v>
      </c>
      <c r="E12" s="217" t="b">
        <v>1</v>
      </c>
      <c r="F12" s="217" t="b">
        <v>1</v>
      </c>
      <c r="G12" s="217" t="b">
        <v>1</v>
      </c>
      <c r="H12" s="218" t="b">
        <v>1</v>
      </c>
      <c r="I12" s="218" t="b">
        <v>1</v>
      </c>
      <c r="J12" s="218" t="b">
        <v>1</v>
      </c>
      <c r="K12" s="219" t="b">
        <v>1</v>
      </c>
      <c r="L12" s="219" t="b">
        <v>1</v>
      </c>
      <c r="M12" s="219" t="b">
        <v>1</v>
      </c>
      <c r="N12" s="220" t="b">
        <v>0</v>
      </c>
      <c r="O12" s="220" t="b">
        <v>0</v>
      </c>
      <c r="P12" s="220" t="b">
        <v>0</v>
      </c>
      <c r="Q12" s="221" t="b">
        <v>1</v>
      </c>
      <c r="R12" s="221" t="b">
        <v>1</v>
      </c>
      <c r="S12" s="221" t="b">
        <v>1</v>
      </c>
    </row>
    <row r="13" spans="1:19" ht="15">
      <c r="A13" s="215" t="s">
        <v>532</v>
      </c>
      <c r="B13" s="216">
        <v>1</v>
      </c>
      <c r="C13" s="216">
        <v>2</v>
      </c>
      <c r="D13" s="216">
        <v>2</v>
      </c>
      <c r="E13" s="217">
        <v>2</v>
      </c>
      <c r="F13" s="217">
        <v>5</v>
      </c>
      <c r="G13" s="217">
        <v>5</v>
      </c>
      <c r="H13" s="218">
        <v>5</v>
      </c>
      <c r="I13" s="225">
        <v>15</v>
      </c>
      <c r="J13" s="218">
        <v>15</v>
      </c>
      <c r="K13" s="219" t="s">
        <v>398</v>
      </c>
      <c r="L13" s="219" t="s">
        <v>399</v>
      </c>
      <c r="M13" s="219" t="s">
        <v>400</v>
      </c>
      <c r="N13" s="220" t="s">
        <v>396</v>
      </c>
      <c r="O13" s="220" t="s">
        <v>397</v>
      </c>
      <c r="P13" s="220" t="s">
        <v>397</v>
      </c>
      <c r="Q13" s="221" t="s">
        <v>398</v>
      </c>
      <c r="R13" s="221" t="s">
        <v>399</v>
      </c>
      <c r="S13" s="221" t="s">
        <v>400</v>
      </c>
    </row>
    <row r="14" spans="1:19" ht="15">
      <c r="A14" s="215" t="s">
        <v>533</v>
      </c>
      <c r="B14" s="216" t="b">
        <v>0</v>
      </c>
      <c r="C14" s="216" t="b">
        <v>0</v>
      </c>
      <c r="D14" s="216" t="b">
        <v>0</v>
      </c>
      <c r="E14" s="217" t="b">
        <v>1</v>
      </c>
      <c r="F14" s="217" t="b">
        <v>1</v>
      </c>
      <c r="G14" s="217" t="b">
        <v>1</v>
      </c>
      <c r="H14" s="218" t="b">
        <v>1</v>
      </c>
      <c r="I14" s="218" t="b">
        <v>1</v>
      </c>
      <c r="J14" s="218" t="b">
        <v>1</v>
      </c>
      <c r="K14" s="219" t="b">
        <v>1</v>
      </c>
      <c r="L14" s="219" t="b">
        <v>1</v>
      </c>
      <c r="M14" s="219" t="b">
        <v>1</v>
      </c>
      <c r="N14" s="220" t="b">
        <v>1</v>
      </c>
      <c r="O14" s="220" t="b">
        <v>1</v>
      </c>
      <c r="P14" s="220" t="b">
        <v>1</v>
      </c>
      <c r="Q14" s="221" t="b">
        <v>1</v>
      </c>
      <c r="R14" s="221" t="b">
        <v>1</v>
      </c>
      <c r="S14" s="221" t="b">
        <v>1</v>
      </c>
    </row>
    <row r="15" spans="1:19" ht="15">
      <c r="A15" s="215" t="s">
        <v>534</v>
      </c>
      <c r="B15" s="216" t="s">
        <v>535</v>
      </c>
      <c r="C15" s="216" t="s">
        <v>535</v>
      </c>
      <c r="D15" s="216" t="s">
        <v>535</v>
      </c>
      <c r="E15" s="217" t="s">
        <v>536</v>
      </c>
      <c r="F15" s="217" t="s">
        <v>536</v>
      </c>
      <c r="G15" s="217" t="s">
        <v>536</v>
      </c>
      <c r="H15" s="225" t="s">
        <v>536</v>
      </c>
      <c r="I15" s="225" t="s">
        <v>536</v>
      </c>
      <c r="J15" s="218" t="s">
        <v>536</v>
      </c>
      <c r="K15" s="219" t="s">
        <v>537</v>
      </c>
      <c r="L15" s="219" t="s">
        <v>430</v>
      </c>
      <c r="M15" s="219" t="s">
        <v>538</v>
      </c>
      <c r="N15" s="220" t="s">
        <v>537</v>
      </c>
      <c r="O15" s="220" t="s">
        <v>537</v>
      </c>
      <c r="P15" s="220" t="s">
        <v>537</v>
      </c>
      <c r="Q15" s="221" t="s">
        <v>537</v>
      </c>
      <c r="R15" s="221" t="s">
        <v>537</v>
      </c>
      <c r="S15" s="221" t="s">
        <v>537</v>
      </c>
    </row>
    <row r="16" spans="1:19" ht="15">
      <c r="A16" s="215" t="s">
        <v>539</v>
      </c>
      <c r="B16" s="216" t="b">
        <v>0</v>
      </c>
      <c r="C16" s="216" t="b">
        <v>0</v>
      </c>
      <c r="D16" s="216" t="b">
        <v>0</v>
      </c>
      <c r="E16" s="217" t="b">
        <v>1</v>
      </c>
      <c r="F16" s="217" t="b">
        <v>1</v>
      </c>
      <c r="G16" s="217" t="b">
        <v>1</v>
      </c>
      <c r="H16" s="218" t="b">
        <v>1</v>
      </c>
      <c r="I16" s="218" t="b">
        <v>1</v>
      </c>
      <c r="J16" s="218" t="b">
        <v>1</v>
      </c>
      <c r="K16" s="219" t="b">
        <v>1</v>
      </c>
      <c r="L16" s="219" t="b">
        <v>1</v>
      </c>
      <c r="M16" s="219" t="b">
        <v>1</v>
      </c>
      <c r="N16" s="220" t="b">
        <v>1</v>
      </c>
      <c r="O16" s="220" t="b">
        <v>1</v>
      </c>
      <c r="P16" s="220" t="b">
        <v>1</v>
      </c>
      <c r="Q16" s="221" t="b">
        <v>1</v>
      </c>
      <c r="R16" s="221" t="b">
        <v>1</v>
      </c>
      <c r="S16" s="221" t="b">
        <v>1</v>
      </c>
    </row>
    <row r="17" spans="1:19" ht="15">
      <c r="A17" s="215" t="s">
        <v>540</v>
      </c>
      <c r="B17" s="216" t="b">
        <v>0</v>
      </c>
      <c r="C17" s="216" t="b">
        <v>0</v>
      </c>
      <c r="D17" s="216" t="b">
        <v>0</v>
      </c>
      <c r="E17" s="217" t="b">
        <v>0</v>
      </c>
      <c r="F17" s="217" t="b">
        <v>1</v>
      </c>
      <c r="G17" s="217" t="b">
        <v>1</v>
      </c>
      <c r="H17" s="218" t="b">
        <v>1</v>
      </c>
      <c r="I17" s="218" t="b">
        <v>1</v>
      </c>
      <c r="J17" s="218" t="b">
        <v>1</v>
      </c>
      <c r="K17" s="219" t="b">
        <v>1</v>
      </c>
      <c r="L17" s="219" t="b">
        <v>1</v>
      </c>
      <c r="M17" s="219" t="b">
        <v>1</v>
      </c>
      <c r="N17" s="220" t="b">
        <v>1</v>
      </c>
      <c r="O17" s="220" t="b">
        <v>1</v>
      </c>
      <c r="P17" s="220" t="b">
        <v>1</v>
      </c>
      <c r="Q17" s="221" t="b">
        <v>1</v>
      </c>
      <c r="R17" s="221" t="b">
        <v>1</v>
      </c>
      <c r="S17" s="221" t="b">
        <v>1</v>
      </c>
    </row>
    <row r="18" spans="1:19" ht="15">
      <c r="A18" s="215" t="s">
        <v>541</v>
      </c>
      <c r="B18" s="216" t="b">
        <v>0</v>
      </c>
      <c r="C18" s="216" t="b">
        <v>0</v>
      </c>
      <c r="D18" s="216" t="b">
        <v>0</v>
      </c>
      <c r="E18" s="217" t="b">
        <v>0</v>
      </c>
      <c r="F18" s="217" t="b">
        <v>1</v>
      </c>
      <c r="G18" s="217" t="b">
        <v>1</v>
      </c>
      <c r="H18" s="218" t="b">
        <v>1</v>
      </c>
      <c r="I18" s="218" t="b">
        <v>1</v>
      </c>
      <c r="J18" s="218" t="b">
        <v>1</v>
      </c>
      <c r="K18" s="219" t="b">
        <v>1</v>
      </c>
      <c r="L18" s="219" t="b">
        <v>1</v>
      </c>
      <c r="M18" s="219" t="b">
        <v>1</v>
      </c>
      <c r="N18" s="220" t="b">
        <v>1</v>
      </c>
      <c r="O18" s="220" t="b">
        <v>1</v>
      </c>
      <c r="P18" s="220" t="b">
        <v>1</v>
      </c>
      <c r="Q18" s="221" t="b">
        <v>1</v>
      </c>
      <c r="R18" s="221" t="b">
        <v>1</v>
      </c>
      <c r="S18" s="221" t="b">
        <v>1</v>
      </c>
    </row>
    <row r="19" spans="1:19" ht="15">
      <c r="A19" s="215" t="s">
        <v>542</v>
      </c>
      <c r="B19" s="216" t="b">
        <v>0</v>
      </c>
      <c r="C19" s="216" t="b">
        <v>0</v>
      </c>
      <c r="D19" s="216" t="b">
        <v>0</v>
      </c>
      <c r="E19" s="217" t="b">
        <v>0</v>
      </c>
      <c r="F19" s="217" t="b">
        <v>1</v>
      </c>
      <c r="G19" s="217" t="b">
        <v>1</v>
      </c>
      <c r="H19" s="218" t="b">
        <v>1</v>
      </c>
      <c r="I19" s="218" t="b">
        <v>1</v>
      </c>
      <c r="J19" s="218" t="b">
        <v>1</v>
      </c>
      <c r="K19" s="219" t="b">
        <v>1</v>
      </c>
      <c r="L19" s="219" t="b">
        <v>1</v>
      </c>
      <c r="M19" s="219" t="b">
        <v>1</v>
      </c>
      <c r="N19" s="220" t="b">
        <v>1</v>
      </c>
      <c r="O19" s="220" t="b">
        <v>1</v>
      </c>
      <c r="P19" s="220" t="b">
        <v>1</v>
      </c>
      <c r="Q19" s="221" t="b">
        <v>1</v>
      </c>
      <c r="R19" s="221" t="b">
        <v>1</v>
      </c>
      <c r="S19" s="221" t="b">
        <v>1</v>
      </c>
    </row>
    <row r="20" spans="1:19" ht="15">
      <c r="A20" s="215" t="s">
        <v>543</v>
      </c>
      <c r="B20" s="216" t="b">
        <v>0</v>
      </c>
      <c r="C20" s="216" t="b">
        <v>0</v>
      </c>
      <c r="D20" s="216" t="b">
        <v>0</v>
      </c>
      <c r="E20" s="217" t="b">
        <v>0</v>
      </c>
      <c r="F20" s="217" t="b">
        <v>0</v>
      </c>
      <c r="G20" s="217" t="b">
        <v>0</v>
      </c>
      <c r="H20" s="218" t="b">
        <v>1</v>
      </c>
      <c r="I20" s="218" t="b">
        <v>1</v>
      </c>
      <c r="J20" s="218" t="b">
        <v>1</v>
      </c>
      <c r="K20" s="219" t="b">
        <v>1</v>
      </c>
      <c r="L20" s="219" t="b">
        <v>1</v>
      </c>
      <c r="M20" s="219" t="b">
        <v>1</v>
      </c>
      <c r="N20" s="220" t="b">
        <v>1</v>
      </c>
      <c r="O20" s="220" t="b">
        <v>1</v>
      </c>
      <c r="P20" s="220" t="b">
        <v>1</v>
      </c>
      <c r="Q20" s="221" t="b">
        <v>1</v>
      </c>
      <c r="R20" s="221" t="b">
        <v>1</v>
      </c>
      <c r="S20" s="221" t="b">
        <v>1</v>
      </c>
    </row>
    <row r="21" spans="1:19" ht="15">
      <c r="A21" s="215" t="s">
        <v>544</v>
      </c>
      <c r="B21" s="216" t="b">
        <v>0</v>
      </c>
      <c r="C21" s="216" t="b">
        <v>0</v>
      </c>
      <c r="D21" s="216" t="b">
        <v>0</v>
      </c>
      <c r="E21" s="217" t="b">
        <v>0</v>
      </c>
      <c r="F21" s="217" t="b">
        <v>0</v>
      </c>
      <c r="G21" s="217" t="b">
        <v>0</v>
      </c>
      <c r="H21" s="218" t="b">
        <v>1</v>
      </c>
      <c r="I21" s="218" t="b">
        <v>1</v>
      </c>
      <c r="J21" s="218" t="b">
        <v>1</v>
      </c>
      <c r="K21" s="219" t="b">
        <v>1</v>
      </c>
      <c r="L21" s="219" t="b">
        <v>1</v>
      </c>
      <c r="M21" s="219" t="b">
        <v>1</v>
      </c>
      <c r="N21" s="220" t="b">
        <v>1</v>
      </c>
      <c r="O21" s="220" t="b">
        <v>1</v>
      </c>
      <c r="P21" s="220" t="b">
        <v>1</v>
      </c>
      <c r="Q21" s="221" t="b">
        <v>1</v>
      </c>
      <c r="R21" s="221" t="b">
        <v>1</v>
      </c>
      <c r="S21" s="221" t="b">
        <v>1</v>
      </c>
    </row>
    <row r="22" spans="1:19" ht="15">
      <c r="A22" s="215" t="s">
        <v>545</v>
      </c>
      <c r="B22" s="216" t="b">
        <v>0</v>
      </c>
      <c r="C22" s="216" t="b">
        <v>0</v>
      </c>
      <c r="D22" s="216" t="b">
        <v>0</v>
      </c>
      <c r="E22" s="217" t="b">
        <v>0</v>
      </c>
      <c r="F22" s="217" t="b">
        <v>0</v>
      </c>
      <c r="G22" s="217" t="b">
        <v>0</v>
      </c>
      <c r="H22" s="218" t="b">
        <v>1</v>
      </c>
      <c r="I22" s="218" t="b">
        <v>1</v>
      </c>
      <c r="J22" s="218" t="b">
        <v>1</v>
      </c>
      <c r="K22" s="219" t="b">
        <v>1</v>
      </c>
      <c r="L22" s="219" t="b">
        <v>1</v>
      </c>
      <c r="M22" s="219" t="b">
        <v>1</v>
      </c>
      <c r="N22" s="220" t="b">
        <v>1</v>
      </c>
      <c r="O22" s="220" t="b">
        <v>1</v>
      </c>
      <c r="P22" s="220" t="b">
        <v>1</v>
      </c>
      <c r="Q22" s="221" t="b">
        <v>1</v>
      </c>
      <c r="R22" s="221" t="b">
        <v>1</v>
      </c>
      <c r="S22" s="221" t="b">
        <v>1</v>
      </c>
    </row>
    <row r="23" spans="1:19" ht="15">
      <c r="A23" s="215" t="s">
        <v>546</v>
      </c>
      <c r="B23" s="216" t="b">
        <v>0</v>
      </c>
      <c r="C23" s="216" t="b">
        <v>0</v>
      </c>
      <c r="D23" s="216" t="b">
        <v>0</v>
      </c>
      <c r="E23" s="217" t="b">
        <v>0</v>
      </c>
      <c r="F23" s="217" t="b">
        <v>0</v>
      </c>
      <c r="G23" s="217" t="b">
        <v>0</v>
      </c>
      <c r="H23" s="218" t="b">
        <v>1</v>
      </c>
      <c r="I23" s="218" t="b">
        <v>1</v>
      </c>
      <c r="J23" s="218" t="b">
        <v>1</v>
      </c>
      <c r="K23" s="219" t="b">
        <v>1</v>
      </c>
      <c r="L23" s="219" t="b">
        <v>1</v>
      </c>
      <c r="M23" s="219" t="b">
        <v>1</v>
      </c>
      <c r="N23" s="220" t="b">
        <v>1</v>
      </c>
      <c r="O23" s="220" t="b">
        <v>1</v>
      </c>
      <c r="P23" s="220" t="b">
        <v>1</v>
      </c>
      <c r="Q23" s="221" t="b">
        <v>1</v>
      </c>
      <c r="R23" s="221" t="b">
        <v>1</v>
      </c>
      <c r="S23" s="221" t="b">
        <v>1</v>
      </c>
    </row>
    <row r="24" spans="1:19" ht="15">
      <c r="A24" s="215" t="s">
        <v>547</v>
      </c>
      <c r="B24" s="216" t="b">
        <v>0</v>
      </c>
      <c r="C24" s="216" t="b">
        <v>0</v>
      </c>
      <c r="D24" s="216" t="b">
        <v>0</v>
      </c>
      <c r="E24" s="217" t="b">
        <v>0</v>
      </c>
      <c r="F24" s="217" t="b">
        <v>0</v>
      </c>
      <c r="G24" s="217" t="b">
        <v>0</v>
      </c>
      <c r="H24" s="218" t="b">
        <v>1</v>
      </c>
      <c r="I24" s="218" t="b">
        <v>1</v>
      </c>
      <c r="J24" s="218" t="b">
        <v>1</v>
      </c>
      <c r="K24" s="219" t="b">
        <v>1</v>
      </c>
      <c r="L24" s="219" t="b">
        <v>1</v>
      </c>
      <c r="M24" s="219" t="b">
        <v>1</v>
      </c>
      <c r="N24" s="220" t="b">
        <v>1</v>
      </c>
      <c r="O24" s="220" t="b">
        <v>1</v>
      </c>
      <c r="P24" s="220" t="b">
        <v>1</v>
      </c>
      <c r="Q24" s="221" t="b">
        <v>1</v>
      </c>
      <c r="R24" s="221" t="b">
        <v>1</v>
      </c>
      <c r="S24" s="221" t="b">
        <v>1</v>
      </c>
    </row>
    <row r="25" spans="1:19" ht="15">
      <c r="A25" s="215" t="s">
        <v>548</v>
      </c>
      <c r="B25" s="216" t="b">
        <v>0</v>
      </c>
      <c r="C25" s="216" t="b">
        <v>0</v>
      </c>
      <c r="D25" s="216" t="b">
        <v>0</v>
      </c>
      <c r="E25" s="217" t="b">
        <v>0</v>
      </c>
      <c r="F25" s="217" t="s">
        <v>441</v>
      </c>
      <c r="G25" s="217" t="s">
        <v>441</v>
      </c>
      <c r="H25" s="218" t="s">
        <v>441</v>
      </c>
      <c r="I25" s="218" t="s">
        <v>441</v>
      </c>
      <c r="J25" s="218" t="s">
        <v>441</v>
      </c>
      <c r="K25" s="219" t="s">
        <v>441</v>
      </c>
      <c r="L25" s="219" t="s">
        <v>442</v>
      </c>
      <c r="M25" s="219" t="s">
        <v>549</v>
      </c>
      <c r="N25" s="220" t="b">
        <v>1</v>
      </c>
      <c r="O25" s="220" t="b">
        <v>1</v>
      </c>
      <c r="P25" s="220" t="b">
        <v>1</v>
      </c>
      <c r="Q25" s="221" t="b">
        <v>1</v>
      </c>
      <c r="R25" s="221" t="b">
        <v>1</v>
      </c>
      <c r="S25" s="221" t="b">
        <v>1</v>
      </c>
    </row>
    <row r="26" spans="1:19" ht="15">
      <c r="A26" s="215" t="s">
        <v>550</v>
      </c>
      <c r="B26" s="216" t="b">
        <v>0</v>
      </c>
      <c r="C26" s="216" t="b">
        <v>0</v>
      </c>
      <c r="D26" s="216" t="b">
        <v>0</v>
      </c>
      <c r="E26" s="217" t="b">
        <v>0</v>
      </c>
      <c r="F26" s="217" t="b">
        <v>0</v>
      </c>
      <c r="G26" s="217" t="b">
        <v>0</v>
      </c>
      <c r="H26" s="218" t="b">
        <v>0</v>
      </c>
      <c r="I26" s="218" t="b">
        <v>0</v>
      </c>
      <c r="J26" s="218" t="b">
        <v>0</v>
      </c>
      <c r="K26" s="219" t="b">
        <v>1</v>
      </c>
      <c r="L26" s="219" t="b">
        <v>1</v>
      </c>
      <c r="M26" s="219" t="b">
        <v>1</v>
      </c>
      <c r="N26" s="220" t="b">
        <v>1</v>
      </c>
      <c r="O26" s="220" t="b">
        <v>1</v>
      </c>
      <c r="P26" s="220" t="b">
        <v>1</v>
      </c>
      <c r="Q26" s="221" t="b">
        <v>1</v>
      </c>
      <c r="R26" s="221" t="b">
        <v>1</v>
      </c>
      <c r="S26" s="221" t="b">
        <v>1</v>
      </c>
    </row>
    <row r="27" spans="1:19" ht="15">
      <c r="A27" s="215" t="s">
        <v>553</v>
      </c>
      <c r="B27" s="216" t="b">
        <v>0</v>
      </c>
      <c r="C27" s="216" t="b">
        <v>0</v>
      </c>
      <c r="D27" s="216" t="b">
        <v>0</v>
      </c>
      <c r="E27" s="217" t="b">
        <v>0</v>
      </c>
      <c r="F27" s="217" t="b">
        <v>0</v>
      </c>
      <c r="G27" s="217" t="b">
        <v>0</v>
      </c>
      <c r="H27" s="218" t="b">
        <v>1</v>
      </c>
      <c r="I27" s="218" t="b">
        <v>1</v>
      </c>
      <c r="J27" s="218" t="b">
        <v>1</v>
      </c>
      <c r="K27" s="219" t="b">
        <v>1</v>
      </c>
      <c r="L27" s="219" t="b">
        <v>1</v>
      </c>
      <c r="M27" s="219" t="b">
        <v>1</v>
      </c>
      <c r="N27" s="220" t="b">
        <v>0</v>
      </c>
      <c r="O27" s="220" t="b">
        <v>0</v>
      </c>
      <c r="P27" s="220" t="b">
        <v>0</v>
      </c>
      <c r="Q27" s="221" t="b">
        <v>0</v>
      </c>
      <c r="R27" s="221" t="b">
        <v>0</v>
      </c>
      <c r="S27" s="221" t="b">
        <v>0</v>
      </c>
    </row>
    <row r="28" spans="1:19" ht="15">
      <c r="A28" s="215" t="s">
        <v>552</v>
      </c>
      <c r="B28" s="216" t="b">
        <v>0</v>
      </c>
      <c r="C28" s="216" t="b">
        <v>0</v>
      </c>
      <c r="D28" s="216" t="b">
        <v>0</v>
      </c>
      <c r="E28" s="217" t="b">
        <v>0</v>
      </c>
      <c r="F28" s="217" t="b">
        <v>0</v>
      </c>
      <c r="G28" s="217" t="b">
        <v>0</v>
      </c>
      <c r="H28" s="218" t="b">
        <v>1</v>
      </c>
      <c r="I28" s="218" t="b">
        <v>1</v>
      </c>
      <c r="J28" s="218" t="b">
        <v>1</v>
      </c>
      <c r="K28" s="219" t="b">
        <v>1</v>
      </c>
      <c r="L28" s="219" t="b">
        <v>1</v>
      </c>
      <c r="M28" s="219" t="b">
        <v>1</v>
      </c>
      <c r="N28" s="220" t="b">
        <v>0</v>
      </c>
      <c r="O28" s="220" t="b">
        <v>0</v>
      </c>
      <c r="P28" s="220" t="b">
        <v>0</v>
      </c>
      <c r="Q28" s="221" t="b">
        <v>0</v>
      </c>
      <c r="R28" s="221" t="b">
        <v>0</v>
      </c>
      <c r="S28" s="221" t="b">
        <v>0</v>
      </c>
    </row>
    <row r="29" spans="1:19" ht="15">
      <c r="A29" s="215" t="s">
        <v>551</v>
      </c>
      <c r="B29" s="216" t="b">
        <v>0</v>
      </c>
      <c r="C29" s="216" t="b">
        <v>0</v>
      </c>
      <c r="D29" s="216" t="b">
        <v>0</v>
      </c>
      <c r="E29" s="217" t="b">
        <v>0</v>
      </c>
      <c r="F29" s="217" t="b">
        <v>0</v>
      </c>
      <c r="G29" s="217" t="b">
        <v>0</v>
      </c>
      <c r="H29" s="218" t="b">
        <v>1</v>
      </c>
      <c r="I29" s="218" t="b">
        <v>1</v>
      </c>
      <c r="J29" s="218" t="b">
        <v>1</v>
      </c>
      <c r="K29" s="219" t="b">
        <v>1</v>
      </c>
      <c r="L29" s="219" t="b">
        <v>1</v>
      </c>
      <c r="M29" s="219" t="b">
        <v>1</v>
      </c>
      <c r="N29" s="220" t="b">
        <v>0</v>
      </c>
      <c r="O29" s="220" t="b">
        <v>0</v>
      </c>
      <c r="P29" s="220" t="b">
        <v>0</v>
      </c>
      <c r="Q29" s="221" t="b">
        <v>0</v>
      </c>
      <c r="R29" s="221" t="b">
        <v>0</v>
      </c>
      <c r="S29" s="221" t="b">
        <v>0</v>
      </c>
    </row>
    <row r="30" spans="1:19" ht="15">
      <c r="A30" s="215" t="s">
        <v>554</v>
      </c>
      <c r="B30" s="216" t="b">
        <v>0</v>
      </c>
      <c r="C30" s="216" t="b">
        <v>0</v>
      </c>
      <c r="D30" s="216" t="b">
        <v>0</v>
      </c>
      <c r="E30" s="217" t="b">
        <v>0</v>
      </c>
      <c r="F30" s="217" t="b">
        <v>0</v>
      </c>
      <c r="G30" s="217" t="b">
        <v>0</v>
      </c>
      <c r="H30" s="218" t="b">
        <v>0</v>
      </c>
      <c r="I30" s="218" t="b">
        <v>0</v>
      </c>
      <c r="J30" s="218" t="b">
        <v>0</v>
      </c>
      <c r="K30" s="219" t="b">
        <v>1</v>
      </c>
      <c r="L30" s="219" t="b">
        <v>1</v>
      </c>
      <c r="M30" s="219" t="b">
        <v>1</v>
      </c>
      <c r="N30" s="220" t="b">
        <v>0</v>
      </c>
      <c r="O30" s="220" t="b">
        <v>0</v>
      </c>
      <c r="P30" s="220" t="b">
        <v>0</v>
      </c>
      <c r="Q30" s="221" t="b">
        <v>0</v>
      </c>
      <c r="R30" s="221" t="b">
        <v>0</v>
      </c>
      <c r="S30" s="221" t="b">
        <v>0</v>
      </c>
    </row>
    <row r="31" spans="1:19" ht="15">
      <c r="A31" s="215" t="s">
        <v>555</v>
      </c>
      <c r="B31" s="216" t="b">
        <v>0</v>
      </c>
      <c r="C31" s="216" t="b">
        <v>0</v>
      </c>
      <c r="D31" s="216" t="b">
        <v>0</v>
      </c>
      <c r="E31" s="217" t="b">
        <v>0</v>
      </c>
      <c r="F31" s="217" t="b">
        <v>0</v>
      </c>
      <c r="G31" s="217" t="b">
        <v>0</v>
      </c>
      <c r="H31" s="218" t="b">
        <v>1</v>
      </c>
      <c r="I31" s="218" t="b">
        <v>1</v>
      </c>
      <c r="J31" s="218" t="b">
        <v>1</v>
      </c>
      <c r="K31" s="219" t="b">
        <v>1</v>
      </c>
      <c r="L31" s="219" t="b">
        <v>1</v>
      </c>
      <c r="M31" s="219" t="b">
        <v>1</v>
      </c>
      <c r="N31" s="220" t="b">
        <v>1</v>
      </c>
      <c r="O31" s="220" t="b">
        <v>1</v>
      </c>
      <c r="P31" s="220" t="b">
        <v>1</v>
      </c>
      <c r="Q31" s="221" t="b">
        <v>0</v>
      </c>
      <c r="R31" s="221" t="b">
        <v>0</v>
      </c>
      <c r="S31" s="221" t="b">
        <v>0</v>
      </c>
    </row>
    <row r="32" spans="1:19" ht="15">
      <c r="A32" s="215" t="s">
        <v>556</v>
      </c>
      <c r="B32" s="216" t="b">
        <v>0</v>
      </c>
      <c r="C32" s="216" t="b">
        <v>0</v>
      </c>
      <c r="D32" s="216" t="b">
        <v>0</v>
      </c>
      <c r="E32" s="217" t="b">
        <v>0</v>
      </c>
      <c r="F32" s="217" t="b">
        <v>0</v>
      </c>
      <c r="G32" s="217" t="b">
        <v>0</v>
      </c>
      <c r="H32" s="218" t="b">
        <v>1</v>
      </c>
      <c r="I32" s="218" t="b">
        <v>1</v>
      </c>
      <c r="J32" s="218" t="b">
        <v>1</v>
      </c>
      <c r="K32" s="219" t="b">
        <v>1</v>
      </c>
      <c r="L32" s="219" t="b">
        <v>1</v>
      </c>
      <c r="M32" s="219" t="b">
        <v>1</v>
      </c>
      <c r="N32" s="220" t="b">
        <v>0</v>
      </c>
      <c r="O32" s="220" t="b">
        <v>0</v>
      </c>
      <c r="P32" s="220" t="b">
        <v>0</v>
      </c>
      <c r="Q32" s="221" t="b">
        <v>0</v>
      </c>
      <c r="R32" s="221" t="b">
        <v>0</v>
      </c>
      <c r="S32" s="221" t="b">
        <v>0</v>
      </c>
    </row>
    <row r="33" spans="1:19" ht="15">
      <c r="A33" s="215" t="s">
        <v>557</v>
      </c>
      <c r="B33" s="216" t="b">
        <v>0</v>
      </c>
      <c r="C33" s="216" t="b">
        <v>0</v>
      </c>
      <c r="D33" s="216" t="b">
        <v>0</v>
      </c>
      <c r="E33" s="217" t="b">
        <v>0</v>
      </c>
      <c r="F33" s="217" t="b">
        <v>0</v>
      </c>
      <c r="G33" s="217" t="b">
        <v>0</v>
      </c>
      <c r="H33" s="218" t="b">
        <v>0</v>
      </c>
      <c r="I33" s="218" t="b">
        <v>1</v>
      </c>
      <c r="J33" s="218" t="b">
        <v>1</v>
      </c>
      <c r="K33" s="219" t="b">
        <v>0</v>
      </c>
      <c r="L33" s="219" t="b">
        <v>1</v>
      </c>
      <c r="M33" s="219" t="b">
        <v>1</v>
      </c>
      <c r="N33" s="220" t="b">
        <v>1</v>
      </c>
      <c r="O33" s="220" t="b">
        <v>1</v>
      </c>
      <c r="P33" s="220" t="b">
        <v>1</v>
      </c>
      <c r="Q33" s="221" t="b">
        <v>1</v>
      </c>
      <c r="R33" s="221" t="b">
        <v>1</v>
      </c>
      <c r="S33" s="221" t="b">
        <v>1</v>
      </c>
    </row>
    <row r="34" spans="1:19" ht="15">
      <c r="A34" s="215" t="s">
        <v>558</v>
      </c>
      <c r="B34" s="216" t="b">
        <v>0</v>
      </c>
      <c r="C34" s="216" t="b">
        <v>0</v>
      </c>
      <c r="D34" s="216" t="b">
        <v>0</v>
      </c>
      <c r="E34" s="217" t="b">
        <v>0</v>
      </c>
      <c r="F34" s="217" t="b">
        <v>0</v>
      </c>
      <c r="G34" s="217" t="b">
        <v>0</v>
      </c>
      <c r="H34" s="218" t="b">
        <v>0</v>
      </c>
      <c r="I34" s="218" t="b">
        <v>1</v>
      </c>
      <c r="J34" s="218" t="b">
        <v>1</v>
      </c>
      <c r="K34" s="219" t="b">
        <v>0</v>
      </c>
      <c r="L34" s="219" t="b">
        <v>1</v>
      </c>
      <c r="M34" s="219" t="b">
        <v>1</v>
      </c>
      <c r="N34" s="220" t="b">
        <v>1</v>
      </c>
      <c r="O34" s="220" t="b">
        <v>1</v>
      </c>
      <c r="P34" s="220" t="b">
        <v>1</v>
      </c>
      <c r="Q34" s="221" t="b">
        <v>1</v>
      </c>
      <c r="R34" s="221" t="b">
        <v>1</v>
      </c>
      <c r="S34" s="221" t="b">
        <v>1</v>
      </c>
    </row>
    <row r="35" spans="1:19" ht="15">
      <c r="A35" s="215" t="s">
        <v>559</v>
      </c>
      <c r="B35" s="216" t="b">
        <v>0</v>
      </c>
      <c r="C35" s="216" t="b">
        <v>0</v>
      </c>
      <c r="D35" s="216" t="b">
        <v>0</v>
      </c>
      <c r="E35" s="217" t="b">
        <v>0</v>
      </c>
      <c r="F35" s="217" t="b">
        <v>0</v>
      </c>
      <c r="G35" s="217" t="b">
        <v>0</v>
      </c>
      <c r="H35" s="218" t="b">
        <v>0</v>
      </c>
      <c r="I35" s="218" t="b">
        <v>1</v>
      </c>
      <c r="J35" s="218" t="b">
        <v>1</v>
      </c>
      <c r="K35" s="219" t="b">
        <v>0</v>
      </c>
      <c r="L35" s="219" t="b">
        <v>1</v>
      </c>
      <c r="M35" s="219" t="b">
        <v>1</v>
      </c>
      <c r="N35" s="220" t="b">
        <v>1</v>
      </c>
      <c r="O35" s="220" t="b">
        <v>1</v>
      </c>
      <c r="P35" s="220" t="b">
        <v>1</v>
      </c>
      <c r="Q35" s="221" t="b">
        <v>1</v>
      </c>
      <c r="R35" s="221" t="b">
        <v>1</v>
      </c>
      <c r="S35" s="221" t="b">
        <v>1</v>
      </c>
    </row>
    <row r="36" spans="1:19" ht="15">
      <c r="A36" s="215" t="s">
        <v>560</v>
      </c>
      <c r="B36" s="216" t="b">
        <v>0</v>
      </c>
      <c r="C36" s="216" t="b">
        <v>0</v>
      </c>
      <c r="D36" s="216" t="b">
        <v>0</v>
      </c>
      <c r="E36" s="217" t="b">
        <v>0</v>
      </c>
      <c r="F36" s="217" t="b">
        <v>0</v>
      </c>
      <c r="G36" s="217" t="b">
        <v>0</v>
      </c>
      <c r="H36" s="218" t="b">
        <v>0</v>
      </c>
      <c r="I36" s="218" t="b">
        <v>1</v>
      </c>
      <c r="J36" s="218" t="b">
        <v>1</v>
      </c>
      <c r="K36" s="219" t="b">
        <v>1</v>
      </c>
      <c r="L36" s="219" t="b">
        <v>1</v>
      </c>
      <c r="M36" s="219" t="b">
        <v>1</v>
      </c>
      <c r="N36" s="220" t="b">
        <v>1</v>
      </c>
      <c r="O36" s="220" t="b">
        <v>1</v>
      </c>
      <c r="P36" s="220" t="b">
        <v>1</v>
      </c>
      <c r="Q36" s="221" t="b">
        <v>1</v>
      </c>
      <c r="R36" s="221" t="b">
        <v>1</v>
      </c>
      <c r="S36" s="221" t="b">
        <v>1</v>
      </c>
    </row>
    <row r="37" spans="1:19" ht="15">
      <c r="A37" s="215" t="s">
        <v>561</v>
      </c>
      <c r="B37" s="216" t="b">
        <v>0</v>
      </c>
      <c r="C37" s="216" t="b">
        <v>0</v>
      </c>
      <c r="D37" s="216" t="b">
        <v>0</v>
      </c>
      <c r="E37" s="217" t="b">
        <v>0</v>
      </c>
      <c r="F37" s="217" t="b">
        <v>0</v>
      </c>
      <c r="G37" s="217" t="b">
        <v>0</v>
      </c>
      <c r="H37" s="218" t="b">
        <v>0</v>
      </c>
      <c r="I37" s="218" t="b">
        <v>1</v>
      </c>
      <c r="J37" s="218" t="b">
        <v>1</v>
      </c>
      <c r="K37" s="219" t="b">
        <v>1</v>
      </c>
      <c r="L37" s="219" t="b">
        <v>1</v>
      </c>
      <c r="M37" s="219" t="b">
        <v>1</v>
      </c>
      <c r="N37" s="220" t="b">
        <v>1</v>
      </c>
      <c r="O37" s="220" t="b">
        <v>1</v>
      </c>
      <c r="P37" s="220" t="b">
        <v>1</v>
      </c>
      <c r="Q37" s="221" t="b">
        <v>1</v>
      </c>
      <c r="R37" s="221" t="b">
        <v>1</v>
      </c>
      <c r="S37" s="221" t="b">
        <v>1</v>
      </c>
    </row>
    <row r="38" spans="1:19" ht="15">
      <c r="A38" s="215" t="s">
        <v>562</v>
      </c>
      <c r="B38" s="216" t="b">
        <v>0</v>
      </c>
      <c r="C38" s="216" t="b">
        <v>0</v>
      </c>
      <c r="D38" s="216" t="b">
        <v>0</v>
      </c>
      <c r="E38" s="217" t="b">
        <v>0</v>
      </c>
      <c r="F38" s="217" t="b">
        <v>0</v>
      </c>
      <c r="G38" s="217" t="b">
        <v>0</v>
      </c>
      <c r="H38" s="218" t="b">
        <v>0</v>
      </c>
      <c r="I38" s="218" t="b">
        <v>1</v>
      </c>
      <c r="J38" s="218" t="b">
        <v>1</v>
      </c>
      <c r="K38" s="219" t="b">
        <v>1</v>
      </c>
      <c r="L38" s="219" t="b">
        <v>1</v>
      </c>
      <c r="M38" s="219" t="b">
        <v>1</v>
      </c>
      <c r="N38" s="220" t="b">
        <v>0</v>
      </c>
      <c r="O38" s="220" t="b">
        <v>0</v>
      </c>
      <c r="P38" s="220" t="b">
        <v>0</v>
      </c>
      <c r="Q38" s="221" t="b">
        <v>0</v>
      </c>
      <c r="R38" s="221" t="b">
        <v>0</v>
      </c>
      <c r="S38" s="221" t="b">
        <v>0</v>
      </c>
    </row>
    <row r="39" spans="1:19" ht="15">
      <c r="A39" s="215" t="s">
        <v>563</v>
      </c>
      <c r="B39" s="216" t="b">
        <v>0</v>
      </c>
      <c r="C39" s="216" t="b">
        <v>0</v>
      </c>
      <c r="D39" s="216" t="b">
        <v>0</v>
      </c>
      <c r="E39" s="217" t="b">
        <v>0</v>
      </c>
      <c r="F39" s="217" t="b">
        <v>0</v>
      </c>
      <c r="G39" s="217" t="b">
        <v>0</v>
      </c>
      <c r="H39" s="218" t="b">
        <v>0</v>
      </c>
      <c r="I39" s="218" t="b">
        <v>0</v>
      </c>
      <c r="J39" s="218" t="b">
        <v>0</v>
      </c>
      <c r="K39" s="219" t="b">
        <v>1</v>
      </c>
      <c r="L39" s="219" t="b">
        <v>1</v>
      </c>
      <c r="M39" s="219" t="s">
        <v>564</v>
      </c>
      <c r="N39" s="220" t="b">
        <v>1</v>
      </c>
      <c r="O39" s="220" t="b">
        <v>1</v>
      </c>
      <c r="P39" s="220" t="b">
        <v>1</v>
      </c>
      <c r="Q39" s="221" t="b">
        <v>1</v>
      </c>
      <c r="R39" s="221" t="b">
        <v>1</v>
      </c>
      <c r="S39" s="221" t="b">
        <v>1</v>
      </c>
    </row>
    <row r="40" spans="1:19" ht="15">
      <c r="A40" s="215" t="s">
        <v>565</v>
      </c>
      <c r="B40" s="216" t="s">
        <v>566</v>
      </c>
      <c r="C40" s="216" t="s">
        <v>567</v>
      </c>
      <c r="D40" s="216" t="s">
        <v>567</v>
      </c>
      <c r="E40" s="217" t="s">
        <v>568</v>
      </c>
      <c r="F40" s="217" t="s">
        <v>569</v>
      </c>
      <c r="G40" s="217" t="s">
        <v>569</v>
      </c>
      <c r="H40" s="218" t="s">
        <v>570</v>
      </c>
      <c r="I40" s="218" t="b">
        <v>1</v>
      </c>
      <c r="J40" s="218" t="b">
        <v>1</v>
      </c>
      <c r="K40" s="219" t="b">
        <v>1</v>
      </c>
      <c r="L40" s="219" t="b">
        <v>1</v>
      </c>
      <c r="M40" s="219" t="b">
        <v>1</v>
      </c>
      <c r="N40" s="220" t="b">
        <v>1</v>
      </c>
      <c r="O40" s="220" t="b">
        <v>1</v>
      </c>
      <c r="P40" s="220" t="b">
        <v>1</v>
      </c>
      <c r="Q40" s="221" t="b">
        <v>1</v>
      </c>
      <c r="R40" s="221" t="b">
        <v>1</v>
      </c>
      <c r="S40" s="221" t="b">
        <v>1</v>
      </c>
    </row>
    <row r="41" spans="1:19" ht="15">
      <c r="A41" s="215" t="s">
        <v>571</v>
      </c>
      <c r="B41" s="216" t="s">
        <v>566</v>
      </c>
      <c r="C41" s="216" t="s">
        <v>567</v>
      </c>
      <c r="D41" s="216" t="s">
        <v>567</v>
      </c>
      <c r="E41" s="217" t="s">
        <v>568</v>
      </c>
      <c r="F41" s="217" t="s">
        <v>569</v>
      </c>
      <c r="G41" s="217" t="s">
        <v>569</v>
      </c>
      <c r="H41" s="218" t="s">
        <v>570</v>
      </c>
      <c r="I41" s="218" t="b">
        <v>1</v>
      </c>
      <c r="J41" s="218" t="b">
        <v>1</v>
      </c>
      <c r="K41" s="219" t="b">
        <v>1</v>
      </c>
      <c r="L41" s="219" t="b">
        <v>1</v>
      </c>
      <c r="M41" s="219" t="b">
        <v>1</v>
      </c>
      <c r="N41" s="220" t="b">
        <v>1</v>
      </c>
      <c r="O41" s="220" t="b">
        <v>1</v>
      </c>
      <c r="P41" s="220" t="b">
        <v>1</v>
      </c>
      <c r="Q41" s="221" t="b">
        <v>1</v>
      </c>
      <c r="R41" s="221" t="b">
        <v>1</v>
      </c>
      <c r="S41" s="221" t="b">
        <v>1</v>
      </c>
    </row>
    <row r="42" spans="1:19" ht="15">
      <c r="A42" s="215" t="s">
        <v>572</v>
      </c>
      <c r="B42" s="216" t="b">
        <v>0</v>
      </c>
      <c r="C42" s="216" t="b">
        <v>0</v>
      </c>
      <c r="D42" s="216" t="b">
        <v>0</v>
      </c>
      <c r="E42" s="217" t="b">
        <v>0</v>
      </c>
      <c r="F42" s="217" t="b">
        <v>0</v>
      </c>
      <c r="G42" s="217" t="b">
        <v>0</v>
      </c>
      <c r="H42" s="218" t="b">
        <v>0</v>
      </c>
      <c r="I42" s="218" t="b">
        <v>0</v>
      </c>
      <c r="J42" s="218" t="b">
        <v>0</v>
      </c>
      <c r="K42" s="219" t="b">
        <v>1</v>
      </c>
      <c r="L42" s="219" t="b">
        <v>1</v>
      </c>
      <c r="M42" s="219" t="b">
        <v>1</v>
      </c>
      <c r="N42" s="220" t="b">
        <v>1</v>
      </c>
      <c r="O42" s="220" t="b">
        <v>1</v>
      </c>
      <c r="P42" s="220" t="b">
        <v>1</v>
      </c>
      <c r="Q42" s="221" t="b">
        <v>1</v>
      </c>
      <c r="R42" s="221" t="b">
        <v>1</v>
      </c>
      <c r="S42" s="221" t="b">
        <v>1</v>
      </c>
    </row>
    <row r="43" spans="1:19" ht="15">
      <c r="A43" s="215" t="s">
        <v>573</v>
      </c>
      <c r="B43" s="216" t="b">
        <v>0</v>
      </c>
      <c r="C43" s="216" t="b">
        <v>0</v>
      </c>
      <c r="D43" s="216" t="b">
        <v>0</v>
      </c>
      <c r="E43" s="217" t="b">
        <v>0</v>
      </c>
      <c r="F43" s="217" t="b">
        <v>0</v>
      </c>
      <c r="G43" s="217" t="b">
        <v>0</v>
      </c>
      <c r="H43" s="218" t="b">
        <v>0</v>
      </c>
      <c r="I43" s="218" t="b">
        <v>0</v>
      </c>
      <c r="J43" s="218" t="b">
        <v>0</v>
      </c>
      <c r="K43" s="219" t="b">
        <v>0</v>
      </c>
      <c r="L43" s="219" t="b">
        <v>1</v>
      </c>
      <c r="M43" s="219" t="b">
        <v>1</v>
      </c>
      <c r="N43" s="220" t="b">
        <v>1</v>
      </c>
      <c r="O43" s="220" t="b">
        <v>1</v>
      </c>
      <c r="P43" s="220" t="b">
        <v>1</v>
      </c>
      <c r="Q43" s="221" t="b">
        <v>1</v>
      </c>
      <c r="R43" s="221" t="b">
        <v>1</v>
      </c>
      <c r="S43" s="221" t="b">
        <v>1</v>
      </c>
    </row>
    <row r="44" spans="1:19" ht="15">
      <c r="A44" s="215" t="s">
        <v>574</v>
      </c>
      <c r="B44" s="216" t="b">
        <v>0</v>
      </c>
      <c r="C44" s="216" t="b">
        <v>0</v>
      </c>
      <c r="D44" s="216" t="b">
        <v>0</v>
      </c>
      <c r="E44" s="217" t="b">
        <v>0</v>
      </c>
      <c r="F44" s="217" t="b">
        <v>0</v>
      </c>
      <c r="G44" s="217" t="b">
        <v>0</v>
      </c>
      <c r="H44" s="218" t="b">
        <v>0</v>
      </c>
      <c r="I44" s="218" t="b">
        <v>0</v>
      </c>
      <c r="J44" s="218" t="b">
        <v>0</v>
      </c>
      <c r="K44" s="219" t="s">
        <v>74</v>
      </c>
      <c r="L44" s="219" t="s">
        <v>74</v>
      </c>
      <c r="M44" s="219" t="s">
        <v>74</v>
      </c>
      <c r="N44" s="224" t="b">
        <v>0</v>
      </c>
      <c r="O44" s="220" t="b">
        <v>0</v>
      </c>
      <c r="P44" s="220" t="b">
        <v>0</v>
      </c>
      <c r="Q44" s="221" t="b">
        <v>0</v>
      </c>
      <c r="R44" s="221" t="b">
        <v>0</v>
      </c>
      <c r="S44" s="221" t="b">
        <v>0</v>
      </c>
    </row>
    <row r="45" spans="1:19" ht="15">
      <c r="A45" s="215" t="s">
        <v>575</v>
      </c>
      <c r="B45" s="216" t="b">
        <v>0</v>
      </c>
      <c r="C45" s="216" t="b">
        <v>0</v>
      </c>
      <c r="D45" s="216" t="b">
        <v>0</v>
      </c>
      <c r="E45" s="217" t="b">
        <v>1</v>
      </c>
      <c r="F45" s="217" t="b">
        <v>1</v>
      </c>
      <c r="G45" s="217" t="b">
        <v>1</v>
      </c>
      <c r="H45" s="218" t="b">
        <v>1</v>
      </c>
      <c r="I45" s="218" t="b">
        <v>1</v>
      </c>
      <c r="J45" s="218" t="b">
        <v>1</v>
      </c>
      <c r="K45" s="219" t="b">
        <v>1</v>
      </c>
      <c r="L45" s="219" t="b">
        <v>1</v>
      </c>
      <c r="M45" s="219" t="b">
        <v>1</v>
      </c>
      <c r="N45" s="220" t="b">
        <v>0</v>
      </c>
      <c r="O45" s="220" t="b">
        <v>0</v>
      </c>
      <c r="P45" s="220" t="b">
        <v>0</v>
      </c>
      <c r="Q45" s="221" t="b">
        <v>0</v>
      </c>
      <c r="R45" s="221" t="b">
        <v>0</v>
      </c>
      <c r="S45" s="221" t="b">
        <v>0</v>
      </c>
    </row>
    <row r="46" spans="1:19" ht="15">
      <c r="A46" s="215" t="s">
        <v>576</v>
      </c>
      <c r="B46" s="216" t="s">
        <v>568</v>
      </c>
      <c r="C46" s="216" t="s">
        <v>577</v>
      </c>
      <c r="D46" s="216" t="s">
        <v>577</v>
      </c>
      <c r="E46" s="217" t="s">
        <v>578</v>
      </c>
      <c r="F46" s="217" t="s">
        <v>579</v>
      </c>
      <c r="G46" s="217" t="s">
        <v>579</v>
      </c>
      <c r="H46" s="218" t="s">
        <v>580</v>
      </c>
      <c r="I46" s="218" t="b">
        <v>1</v>
      </c>
      <c r="J46" s="218" t="b">
        <v>1</v>
      </c>
      <c r="K46" s="219" t="b">
        <v>1</v>
      </c>
      <c r="L46" s="219" t="b">
        <v>1</v>
      </c>
      <c r="M46" s="219" t="b">
        <v>1</v>
      </c>
      <c r="N46" s="220" t="b">
        <v>0</v>
      </c>
      <c r="O46" s="220" t="b">
        <v>0</v>
      </c>
      <c r="P46" s="220" t="b">
        <v>0</v>
      </c>
      <c r="Q46" s="221" t="b">
        <v>0</v>
      </c>
      <c r="R46" s="221" t="b">
        <v>0</v>
      </c>
      <c r="S46" s="221" t="b">
        <v>0</v>
      </c>
    </row>
    <row r="47" spans="1:19" ht="15">
      <c r="A47" s="215" t="s">
        <v>581</v>
      </c>
      <c r="B47" s="216" t="s">
        <v>568</v>
      </c>
      <c r="C47" s="216" t="s">
        <v>577</v>
      </c>
      <c r="D47" s="216" t="s">
        <v>577</v>
      </c>
      <c r="E47" s="217" t="s">
        <v>578</v>
      </c>
      <c r="F47" s="217" t="s">
        <v>579</v>
      </c>
      <c r="G47" s="217" t="s">
        <v>579</v>
      </c>
      <c r="H47" s="218" t="s">
        <v>580</v>
      </c>
      <c r="I47" s="218" t="b">
        <v>1</v>
      </c>
      <c r="J47" s="218" t="b">
        <v>1</v>
      </c>
      <c r="K47" s="219" t="b">
        <v>1</v>
      </c>
      <c r="L47" s="219" t="b">
        <v>1</v>
      </c>
      <c r="M47" s="219" t="b">
        <v>1</v>
      </c>
      <c r="N47" s="220" t="b">
        <v>0</v>
      </c>
      <c r="O47" s="220" t="b">
        <v>0</v>
      </c>
      <c r="P47" s="220" t="b">
        <v>0</v>
      </c>
      <c r="Q47" s="221" t="b">
        <v>0</v>
      </c>
      <c r="R47" s="221" t="b">
        <v>0</v>
      </c>
      <c r="S47" s="221" t="b">
        <v>0</v>
      </c>
    </row>
    <row r="48" spans="1:19" ht="15">
      <c r="A48" s="215" t="s">
        <v>582</v>
      </c>
      <c r="B48" s="216" t="b">
        <v>0</v>
      </c>
      <c r="C48" s="216" t="b">
        <v>1</v>
      </c>
      <c r="D48" s="216" t="b">
        <v>1</v>
      </c>
      <c r="E48" s="217" t="b">
        <v>1</v>
      </c>
      <c r="F48" s="217" t="b">
        <v>1</v>
      </c>
      <c r="G48" s="217" t="b">
        <v>1</v>
      </c>
      <c r="H48" s="218" t="b">
        <v>1</v>
      </c>
      <c r="I48" s="218" t="b">
        <v>1</v>
      </c>
      <c r="J48" s="218" t="b">
        <v>1</v>
      </c>
      <c r="K48" s="219" t="b">
        <v>1</v>
      </c>
      <c r="L48" s="219" t="b">
        <v>1</v>
      </c>
      <c r="M48" s="219" t="b">
        <v>1</v>
      </c>
      <c r="N48" s="220" t="b">
        <v>1</v>
      </c>
      <c r="O48" s="220" t="b">
        <v>1</v>
      </c>
      <c r="P48" s="220" t="b">
        <v>1</v>
      </c>
      <c r="Q48" s="221" t="b">
        <v>1</v>
      </c>
      <c r="R48" s="221" t="b">
        <v>1</v>
      </c>
      <c r="S48" s="221" t="b">
        <v>1</v>
      </c>
    </row>
    <row r="49" spans="1:19" ht="15">
      <c r="A49" s="215" t="s">
        <v>583</v>
      </c>
      <c r="B49" s="216" t="b">
        <v>0</v>
      </c>
      <c r="C49" s="216" t="b">
        <v>1</v>
      </c>
      <c r="D49" s="216" t="b">
        <v>1</v>
      </c>
      <c r="E49" s="217" t="b">
        <v>1</v>
      </c>
      <c r="F49" s="217" t="b">
        <v>1</v>
      </c>
      <c r="G49" s="217" t="b">
        <v>1</v>
      </c>
      <c r="H49" s="218" t="b">
        <v>1</v>
      </c>
      <c r="I49" s="218" t="b">
        <v>1</v>
      </c>
      <c r="J49" s="218" t="b">
        <v>1</v>
      </c>
      <c r="K49" s="219" t="b">
        <v>1</v>
      </c>
      <c r="L49" s="219" t="b">
        <v>1</v>
      </c>
      <c r="M49" s="219" t="b">
        <v>1</v>
      </c>
      <c r="N49" s="220" t="b">
        <v>0</v>
      </c>
      <c r="O49" s="220" t="b">
        <v>0</v>
      </c>
      <c r="P49" s="220" t="b">
        <v>0</v>
      </c>
      <c r="Q49" s="221" t="b">
        <v>0</v>
      </c>
      <c r="R49" s="221" t="b">
        <v>0</v>
      </c>
      <c r="S49" s="221" t="b">
        <v>0</v>
      </c>
    </row>
    <row r="50" spans="1:19" ht="15">
      <c r="A50" s="215" t="s">
        <v>584</v>
      </c>
      <c r="B50" s="216" t="b">
        <v>0</v>
      </c>
      <c r="C50" s="216" t="b">
        <v>1</v>
      </c>
      <c r="D50" s="216" t="b">
        <v>1</v>
      </c>
      <c r="E50" s="217" t="b">
        <v>1</v>
      </c>
      <c r="F50" s="217" t="b">
        <v>1</v>
      </c>
      <c r="G50" s="217" t="b">
        <v>1</v>
      </c>
      <c r="H50" s="218" t="b">
        <v>1</v>
      </c>
      <c r="I50" s="218" t="b">
        <v>1</v>
      </c>
      <c r="J50" s="218" t="b">
        <v>1</v>
      </c>
      <c r="K50" s="219" t="b">
        <v>1</v>
      </c>
      <c r="L50" s="219" t="b">
        <v>1</v>
      </c>
      <c r="M50" s="219" t="b">
        <v>1</v>
      </c>
      <c r="N50" s="220" t="b">
        <v>1</v>
      </c>
      <c r="O50" s="220" t="b">
        <v>1</v>
      </c>
      <c r="P50" s="220" t="b">
        <v>1</v>
      </c>
      <c r="Q50" s="221" t="b">
        <v>1</v>
      </c>
      <c r="R50" s="221" t="b">
        <v>1</v>
      </c>
      <c r="S50" s="221" t="b">
        <v>1</v>
      </c>
    </row>
    <row r="51" spans="1:19" ht="15">
      <c r="A51" s="215" t="s">
        <v>600</v>
      </c>
      <c r="B51" s="216" t="b">
        <v>0</v>
      </c>
      <c r="C51" s="216" t="b">
        <v>0</v>
      </c>
      <c r="D51" s="216" t="b">
        <v>0</v>
      </c>
      <c r="E51" s="217" t="b">
        <v>1</v>
      </c>
      <c r="F51" s="217" t="b">
        <v>1</v>
      </c>
      <c r="G51" s="217" t="b">
        <v>1</v>
      </c>
      <c r="H51" s="218" t="b">
        <v>1</v>
      </c>
      <c r="I51" s="218" t="b">
        <v>1</v>
      </c>
      <c r="J51" s="218" t="b">
        <v>1</v>
      </c>
      <c r="K51" s="219" t="b">
        <v>1</v>
      </c>
      <c r="L51" s="219" t="b">
        <v>1</v>
      </c>
      <c r="M51" s="219" t="b">
        <v>1</v>
      </c>
      <c r="N51" s="220" t="b">
        <v>0</v>
      </c>
      <c r="O51" s="220" t="b">
        <v>0</v>
      </c>
      <c r="P51" s="220" t="b">
        <v>0</v>
      </c>
      <c r="Q51" s="221" t="b">
        <v>0</v>
      </c>
      <c r="R51" s="221" t="b">
        <v>0</v>
      </c>
      <c r="S51" s="221" t="b">
        <v>0</v>
      </c>
    </row>
    <row r="52" spans="1:19" ht="15">
      <c r="A52" s="215" t="s">
        <v>599</v>
      </c>
      <c r="B52" s="216" t="b">
        <v>0</v>
      </c>
      <c r="C52" s="216" t="b">
        <v>0</v>
      </c>
      <c r="D52" s="216" t="b">
        <v>0</v>
      </c>
      <c r="E52" s="217" t="b">
        <v>1</v>
      </c>
      <c r="F52" s="217" t="b">
        <v>1</v>
      </c>
      <c r="G52" s="217" t="b">
        <v>1</v>
      </c>
      <c r="H52" s="218" t="b">
        <v>1</v>
      </c>
      <c r="I52" s="218" t="b">
        <v>1</v>
      </c>
      <c r="J52" s="218" t="b">
        <v>1</v>
      </c>
      <c r="K52" s="219" t="b">
        <v>1</v>
      </c>
      <c r="L52" s="219" t="b">
        <v>1</v>
      </c>
      <c r="M52" s="219" t="b">
        <v>1</v>
      </c>
      <c r="N52" s="220" t="b">
        <v>0</v>
      </c>
      <c r="O52" s="220" t="b">
        <v>0</v>
      </c>
      <c r="P52" s="220" t="b">
        <v>0</v>
      </c>
      <c r="Q52" s="221" t="b">
        <v>1</v>
      </c>
      <c r="R52" s="221" t="b">
        <v>1</v>
      </c>
      <c r="S52" s="221" t="b">
        <v>1</v>
      </c>
    </row>
    <row r="53" spans="1:19" ht="15">
      <c r="A53" s="215" t="s">
        <v>602</v>
      </c>
      <c r="B53" s="216" t="b">
        <v>1</v>
      </c>
      <c r="C53" s="216" t="b">
        <v>1</v>
      </c>
      <c r="D53" s="216" t="b">
        <v>1</v>
      </c>
      <c r="E53" s="217" t="b">
        <v>1</v>
      </c>
      <c r="F53" s="217" t="b">
        <v>1</v>
      </c>
      <c r="G53" s="217" t="b">
        <v>1</v>
      </c>
      <c r="H53" s="218" t="b">
        <v>1</v>
      </c>
      <c r="I53" s="218" t="b">
        <v>1</v>
      </c>
      <c r="J53" s="218" t="b">
        <v>1</v>
      </c>
      <c r="K53" s="219" t="b">
        <v>1</v>
      </c>
      <c r="L53" s="219" t="b">
        <v>1</v>
      </c>
      <c r="M53" s="219" t="b">
        <v>1</v>
      </c>
      <c r="N53" s="220" t="b">
        <v>1</v>
      </c>
      <c r="O53" s="220" t="b">
        <v>1</v>
      </c>
      <c r="P53" s="220" t="b">
        <v>1</v>
      </c>
      <c r="Q53" s="221" t="b">
        <v>1</v>
      </c>
      <c r="R53" s="221" t="b">
        <v>1</v>
      </c>
      <c r="S53" s="221" t="b">
        <v>1</v>
      </c>
    </row>
    <row r="54" spans="1:19" ht="15">
      <c r="A54" s="215" t="s">
        <v>601</v>
      </c>
      <c r="B54" s="216" t="b">
        <v>0</v>
      </c>
      <c r="C54" s="216" t="b">
        <v>1</v>
      </c>
      <c r="D54" s="216" t="b">
        <v>1</v>
      </c>
      <c r="E54" s="217" t="b">
        <v>1</v>
      </c>
      <c r="F54" s="217" t="b">
        <v>1</v>
      </c>
      <c r="G54" s="217" t="b">
        <v>1</v>
      </c>
      <c r="H54" s="218" t="b">
        <v>1</v>
      </c>
      <c r="I54" s="218" t="b">
        <v>1</v>
      </c>
      <c r="J54" s="218" t="b">
        <v>1</v>
      </c>
      <c r="K54" s="219" t="b">
        <v>1</v>
      </c>
      <c r="L54" s="219" t="b">
        <v>1</v>
      </c>
      <c r="M54" s="219" t="b">
        <v>1</v>
      </c>
      <c r="N54" s="220" t="b">
        <v>0</v>
      </c>
      <c r="O54" s="220" t="b">
        <v>0</v>
      </c>
      <c r="P54" s="220" t="b">
        <v>0</v>
      </c>
      <c r="Q54" s="221" t="b">
        <v>0</v>
      </c>
      <c r="R54" s="221" t="b">
        <v>0</v>
      </c>
      <c r="S54" s="221" t="b">
        <v>0</v>
      </c>
    </row>
    <row r="55" spans="1:19" ht="15">
      <c r="A55" s="215" t="s">
        <v>598</v>
      </c>
      <c r="B55" s="216" t="b">
        <v>0</v>
      </c>
      <c r="C55" s="216" t="b">
        <v>0</v>
      </c>
      <c r="D55" s="216" t="b">
        <v>0</v>
      </c>
      <c r="E55" s="217" t="b">
        <v>0</v>
      </c>
      <c r="F55" s="217" t="b">
        <v>0</v>
      </c>
      <c r="G55" s="217" t="b">
        <v>0</v>
      </c>
      <c r="H55" s="218" t="b">
        <v>1</v>
      </c>
      <c r="I55" s="218" t="b">
        <v>1</v>
      </c>
      <c r="J55" s="218" t="b">
        <v>1</v>
      </c>
      <c r="K55" s="219" t="b">
        <v>1</v>
      </c>
      <c r="L55" s="219" t="b">
        <v>1</v>
      </c>
      <c r="M55" s="219" t="b">
        <v>1</v>
      </c>
      <c r="N55" s="220" t="b">
        <v>0</v>
      </c>
      <c r="O55" s="220" t="b">
        <v>0</v>
      </c>
      <c r="P55" s="220" t="b">
        <v>0</v>
      </c>
      <c r="Q55" s="221" t="b">
        <v>1</v>
      </c>
      <c r="R55" s="221" t="b">
        <v>1</v>
      </c>
      <c r="S55" s="221" t="b">
        <v>1</v>
      </c>
    </row>
    <row r="56" spans="1:19" ht="15">
      <c r="A56" s="215" t="s">
        <v>597</v>
      </c>
      <c r="B56" s="216" t="b">
        <v>0</v>
      </c>
      <c r="C56" s="216" t="b">
        <v>0</v>
      </c>
      <c r="D56" s="216" t="b">
        <v>0</v>
      </c>
      <c r="E56" s="217" t="b">
        <v>0</v>
      </c>
      <c r="F56" s="217" t="b">
        <v>0</v>
      </c>
      <c r="G56" s="217" t="b">
        <v>0</v>
      </c>
      <c r="H56" s="218" t="b">
        <v>1</v>
      </c>
      <c r="I56" s="218" t="b">
        <v>1</v>
      </c>
      <c r="J56" s="218" t="b">
        <v>1</v>
      </c>
      <c r="K56" s="219" t="b">
        <v>1</v>
      </c>
      <c r="L56" s="219" t="b">
        <v>1</v>
      </c>
      <c r="M56" s="219" t="b">
        <v>1</v>
      </c>
      <c r="N56" s="220" t="b">
        <v>0</v>
      </c>
      <c r="O56" s="220" t="b">
        <v>0</v>
      </c>
      <c r="P56" s="220" t="b">
        <v>0</v>
      </c>
      <c r="Q56" s="221" t="b">
        <v>0</v>
      </c>
      <c r="R56" s="221" t="b">
        <v>0</v>
      </c>
      <c r="S56" s="221" t="b">
        <v>0</v>
      </c>
    </row>
    <row r="57" spans="1:19" ht="15">
      <c r="A57" s="215" t="s">
        <v>594</v>
      </c>
      <c r="B57" s="216" t="b">
        <v>1</v>
      </c>
      <c r="C57" s="216" t="b">
        <v>1</v>
      </c>
      <c r="D57" s="216" t="b">
        <v>1</v>
      </c>
      <c r="E57" s="217" t="b">
        <v>1</v>
      </c>
      <c r="F57" s="217" t="b">
        <v>1</v>
      </c>
      <c r="G57" s="217" t="b">
        <v>1</v>
      </c>
      <c r="H57" s="218" t="b">
        <v>1</v>
      </c>
      <c r="I57" s="218" t="b">
        <v>1</v>
      </c>
      <c r="J57" s="218" t="b">
        <v>1</v>
      </c>
      <c r="K57" s="219" t="b">
        <v>1</v>
      </c>
      <c r="L57" s="219" t="b">
        <v>1</v>
      </c>
      <c r="M57" s="219" t="b">
        <v>1</v>
      </c>
      <c r="N57" s="220" t="b">
        <v>1</v>
      </c>
      <c r="O57" s="220" t="b">
        <v>1</v>
      </c>
      <c r="P57" s="220" t="b">
        <v>1</v>
      </c>
      <c r="Q57" s="221" t="b">
        <v>1</v>
      </c>
      <c r="R57" s="221" t="b">
        <v>1</v>
      </c>
      <c r="S57" s="221" t="b">
        <v>1</v>
      </c>
    </row>
    <row r="58" spans="1:19" ht="15">
      <c r="A58" s="215" t="s">
        <v>595</v>
      </c>
      <c r="B58" s="216" t="b">
        <v>0</v>
      </c>
      <c r="C58" s="216" t="b">
        <v>0</v>
      </c>
      <c r="D58" s="216" t="b">
        <v>0</v>
      </c>
      <c r="E58" s="217" t="b">
        <v>0</v>
      </c>
      <c r="F58" s="217" t="b">
        <v>1</v>
      </c>
      <c r="G58" s="217" t="b">
        <v>1</v>
      </c>
      <c r="H58" s="218" t="b">
        <v>1</v>
      </c>
      <c r="I58" s="218" t="b">
        <v>1</v>
      </c>
      <c r="J58" s="218" t="b">
        <v>1</v>
      </c>
      <c r="K58" s="219" t="b">
        <v>1</v>
      </c>
      <c r="L58" s="219" t="b">
        <v>1</v>
      </c>
      <c r="M58" s="219" t="b">
        <v>1</v>
      </c>
      <c r="N58" s="220" t="b">
        <v>1</v>
      </c>
      <c r="O58" s="220" t="b">
        <v>1</v>
      </c>
      <c r="P58" s="220" t="b">
        <v>1</v>
      </c>
      <c r="Q58" s="221" t="b">
        <v>1</v>
      </c>
      <c r="R58" s="221" t="b">
        <v>1</v>
      </c>
      <c r="S58" s="221" t="b">
        <v>1</v>
      </c>
    </row>
    <row r="59" spans="1:19" ht="15">
      <c r="A59" s="215" t="s">
        <v>596</v>
      </c>
      <c r="B59" s="216" t="b">
        <v>1</v>
      </c>
      <c r="C59" s="216" t="b">
        <v>1</v>
      </c>
      <c r="D59" s="216" t="b">
        <v>1</v>
      </c>
      <c r="E59" s="217" t="b">
        <v>1</v>
      </c>
      <c r="F59" s="217" t="b">
        <v>1</v>
      </c>
      <c r="G59" s="217" t="b">
        <v>1</v>
      </c>
      <c r="H59" s="218" t="b">
        <v>1</v>
      </c>
      <c r="I59" s="218" t="b">
        <v>1</v>
      </c>
      <c r="J59" s="218" t="b">
        <v>1</v>
      </c>
      <c r="K59" s="219" t="b">
        <v>1</v>
      </c>
      <c r="L59" s="219" t="b">
        <v>1</v>
      </c>
      <c r="M59" s="219" t="b">
        <v>1</v>
      </c>
      <c r="N59" s="220" t="b">
        <v>1</v>
      </c>
      <c r="O59" s="220" t="b">
        <v>1</v>
      </c>
      <c r="P59" s="220" t="b">
        <v>1</v>
      </c>
      <c r="Q59" s="221" t="b">
        <v>1</v>
      </c>
      <c r="R59" s="221" t="b">
        <v>1</v>
      </c>
      <c r="S59" s="221" t="b">
        <v>1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  <pageSetUpPr fitToPage="1"/>
  </sheetPr>
  <dimension ref="A1:C42"/>
  <sheetViews>
    <sheetView workbookViewId="0"/>
  </sheetViews>
  <sheetFormatPr defaultColWidth="12.6640625" defaultRowHeight="15.75" customHeight="1"/>
  <cols>
    <col min="1" max="1" width="41.33203125" customWidth="1"/>
    <col min="2" max="2" width="30.109375" customWidth="1"/>
    <col min="3" max="3" width="32.77734375" customWidth="1"/>
  </cols>
  <sheetData>
    <row r="1" spans="1:3" ht="31.5" customHeight="1">
      <c r="A1" s="295" t="s">
        <v>585</v>
      </c>
      <c r="B1" s="239"/>
      <c r="C1" s="239"/>
    </row>
    <row r="2" spans="1:3" ht="28.5" customHeight="1">
      <c r="A2" s="209" t="s">
        <v>32</v>
      </c>
      <c r="B2" s="296" t="s">
        <v>586</v>
      </c>
      <c r="C2" s="239"/>
    </row>
    <row r="3" spans="1:3" ht="16.8">
      <c r="A3" s="6"/>
      <c r="B3" s="4" t="s">
        <v>38</v>
      </c>
      <c r="C3" s="4" t="s">
        <v>39</v>
      </c>
    </row>
    <row r="4" spans="1:3" ht="45.75" customHeight="1">
      <c r="A4" s="210" t="s">
        <v>587</v>
      </c>
      <c r="B4" s="211">
        <v>49000000</v>
      </c>
      <c r="C4" s="211">
        <v>98000000</v>
      </c>
    </row>
    <row r="5" spans="1:3" ht="45.75" customHeight="1">
      <c r="A5" s="6" t="s">
        <v>588</v>
      </c>
      <c r="B5" s="59" t="s">
        <v>58</v>
      </c>
      <c r="C5" s="59" t="s">
        <v>58</v>
      </c>
    </row>
    <row r="6" spans="1:3" ht="45.75" customHeight="1">
      <c r="A6" s="8" t="s">
        <v>589</v>
      </c>
      <c r="B6" s="59" t="s">
        <v>58</v>
      </c>
      <c r="C6" s="59" t="s">
        <v>58</v>
      </c>
    </row>
    <row r="7" spans="1:3" ht="45.75" customHeight="1">
      <c r="A7" s="6" t="s">
        <v>49</v>
      </c>
      <c r="B7" s="249" t="s">
        <v>52</v>
      </c>
      <c r="C7" s="239"/>
    </row>
    <row r="8" spans="1:3" ht="45.75" customHeight="1">
      <c r="A8" s="6" t="s">
        <v>54</v>
      </c>
      <c r="B8" s="249">
        <v>5</v>
      </c>
      <c r="C8" s="239"/>
    </row>
    <row r="9" spans="1:3" ht="45.75" customHeight="1">
      <c r="A9" s="6" t="s">
        <v>60</v>
      </c>
      <c r="B9" s="67" t="s">
        <v>65</v>
      </c>
      <c r="C9" s="67" t="s">
        <v>66</v>
      </c>
    </row>
    <row r="10" spans="1:3" ht="45.75" customHeight="1">
      <c r="A10" s="6" t="s">
        <v>69</v>
      </c>
      <c r="B10" s="59" t="s">
        <v>58</v>
      </c>
      <c r="C10" s="59" t="s">
        <v>58</v>
      </c>
    </row>
    <row r="11" spans="1:3" ht="45.75" customHeight="1">
      <c r="A11" s="6" t="s">
        <v>73</v>
      </c>
      <c r="B11" s="4" t="s">
        <v>57</v>
      </c>
      <c r="C11" s="4" t="s">
        <v>57</v>
      </c>
    </row>
    <row r="12" spans="1:3" ht="45.75" customHeight="1">
      <c r="A12" s="6" t="s">
        <v>75</v>
      </c>
      <c r="B12" s="67" t="s">
        <v>77</v>
      </c>
      <c r="C12" s="67" t="s">
        <v>77</v>
      </c>
    </row>
    <row r="13" spans="1:3" ht="45.75" customHeight="1">
      <c r="A13" s="6" t="s">
        <v>78</v>
      </c>
      <c r="B13" s="67" t="s">
        <v>80</v>
      </c>
      <c r="C13" s="67" t="s">
        <v>80</v>
      </c>
    </row>
    <row r="14" spans="1:3" ht="45.75" customHeight="1">
      <c r="A14" s="6" t="s">
        <v>81</v>
      </c>
      <c r="B14" s="67" t="s">
        <v>66</v>
      </c>
      <c r="C14" s="67" t="s">
        <v>66</v>
      </c>
    </row>
    <row r="15" spans="1:3" ht="45.75" customHeight="1">
      <c r="A15" s="6" t="s">
        <v>84</v>
      </c>
      <c r="B15" s="67" t="s">
        <v>590</v>
      </c>
      <c r="C15" s="67" t="s">
        <v>66</v>
      </c>
    </row>
    <row r="16" spans="1:3" ht="45.75" customHeight="1">
      <c r="A16" s="6" t="s">
        <v>85</v>
      </c>
      <c r="B16" s="59" t="s">
        <v>58</v>
      </c>
      <c r="C16" s="59" t="s">
        <v>58</v>
      </c>
    </row>
    <row r="17" spans="1:3" ht="45.75" customHeight="1">
      <c r="A17" s="6" t="s">
        <v>86</v>
      </c>
      <c r="B17" s="59" t="s">
        <v>58</v>
      </c>
      <c r="C17" s="59" t="s">
        <v>58</v>
      </c>
    </row>
    <row r="18" spans="1:3" ht="45.75" customHeight="1">
      <c r="A18" s="6" t="s">
        <v>87</v>
      </c>
      <c r="B18" s="59" t="s">
        <v>92</v>
      </c>
      <c r="C18" s="59" t="s">
        <v>66</v>
      </c>
    </row>
    <row r="19" spans="1:3" ht="45.75" customHeight="1">
      <c r="A19" s="6" t="s">
        <v>591</v>
      </c>
      <c r="B19" s="59" t="s">
        <v>58</v>
      </c>
      <c r="C19" s="59" t="s">
        <v>58</v>
      </c>
    </row>
    <row r="20" spans="1:3" ht="45.75" customHeight="1">
      <c r="A20" s="6" t="s">
        <v>94</v>
      </c>
      <c r="B20" s="67" t="s">
        <v>95</v>
      </c>
      <c r="C20" s="67" t="s">
        <v>96</v>
      </c>
    </row>
    <row r="21" spans="1:3" ht="45.75" customHeight="1">
      <c r="A21" s="74" t="s">
        <v>97</v>
      </c>
      <c r="B21" s="59" t="s">
        <v>58</v>
      </c>
      <c r="C21" s="59" t="s">
        <v>58</v>
      </c>
    </row>
    <row r="22" spans="1:3" ht="45.75" customHeight="1">
      <c r="A22" s="74" t="s">
        <v>592</v>
      </c>
      <c r="B22" s="59" t="s">
        <v>58</v>
      </c>
      <c r="C22" s="59" t="s">
        <v>58</v>
      </c>
    </row>
    <row r="23" spans="1:3" ht="45.75" customHeight="1">
      <c r="A23" s="74" t="s">
        <v>99</v>
      </c>
      <c r="B23" s="56" t="s">
        <v>104</v>
      </c>
      <c r="C23" s="67" t="s">
        <v>66</v>
      </c>
    </row>
    <row r="24" spans="1:3" ht="45.75" customHeight="1">
      <c r="A24" s="6" t="s">
        <v>105</v>
      </c>
      <c r="B24" s="56" t="s">
        <v>104</v>
      </c>
      <c r="C24" s="67" t="s">
        <v>66</v>
      </c>
    </row>
    <row r="25" spans="1:3" ht="45.75" customHeight="1">
      <c r="A25" s="6" t="s">
        <v>106</v>
      </c>
      <c r="B25" s="67" t="s">
        <v>110</v>
      </c>
      <c r="C25" s="67" t="s">
        <v>66</v>
      </c>
    </row>
    <row r="26" spans="1:3" ht="45.75" customHeight="1">
      <c r="A26" s="6" t="s">
        <v>111</v>
      </c>
      <c r="B26" s="67" t="s">
        <v>112</v>
      </c>
      <c r="C26" s="67" t="s">
        <v>112</v>
      </c>
    </row>
    <row r="27" spans="1:3" ht="45.75" customHeight="1">
      <c r="A27" s="6" t="s">
        <v>114</v>
      </c>
      <c r="B27" s="59" t="s">
        <v>58</v>
      </c>
      <c r="C27" s="59" t="s">
        <v>58</v>
      </c>
    </row>
    <row r="28" spans="1:3" ht="45.75" customHeight="1">
      <c r="A28" s="6" t="s">
        <v>115</v>
      </c>
      <c r="B28" s="59" t="s">
        <v>58</v>
      </c>
      <c r="C28" s="59" t="s">
        <v>58</v>
      </c>
    </row>
    <row r="29" spans="1:3" ht="45.75" customHeight="1">
      <c r="A29" s="6" t="s">
        <v>116</v>
      </c>
      <c r="B29" s="59" t="s">
        <v>58</v>
      </c>
      <c r="C29" s="59" t="s">
        <v>58</v>
      </c>
    </row>
    <row r="30" spans="1:3" ht="45.75" customHeight="1">
      <c r="A30" s="6" t="s">
        <v>117</v>
      </c>
      <c r="B30" s="59" t="s">
        <v>58</v>
      </c>
      <c r="C30" s="59" t="s">
        <v>58</v>
      </c>
    </row>
    <row r="31" spans="1:3" ht="45.75" customHeight="1">
      <c r="A31" s="6" t="s">
        <v>118</v>
      </c>
      <c r="B31" s="59" t="s">
        <v>58</v>
      </c>
      <c r="C31" s="59" t="s">
        <v>58</v>
      </c>
    </row>
    <row r="32" spans="1:3" ht="45.75" customHeight="1">
      <c r="A32" s="6" t="s">
        <v>593</v>
      </c>
      <c r="B32" s="59" t="s">
        <v>58</v>
      </c>
      <c r="C32" s="59" t="s">
        <v>58</v>
      </c>
    </row>
    <row r="33" spans="1:3" ht="45.75" customHeight="1">
      <c r="A33" s="6" t="s">
        <v>120</v>
      </c>
      <c r="B33" s="59" t="s">
        <v>58</v>
      </c>
      <c r="C33" s="59" t="s">
        <v>58</v>
      </c>
    </row>
    <row r="34" spans="1:3" ht="45.75" customHeight="1">
      <c r="A34" s="6" t="s">
        <v>121</v>
      </c>
      <c r="B34" s="59" t="s">
        <v>58</v>
      </c>
      <c r="C34" s="59" t="s">
        <v>58</v>
      </c>
    </row>
    <row r="35" spans="1:3" ht="45.75" customHeight="1">
      <c r="A35" s="76" t="s">
        <v>122</v>
      </c>
      <c r="B35" s="59" t="s">
        <v>58</v>
      </c>
      <c r="C35" s="59" t="s">
        <v>58</v>
      </c>
    </row>
    <row r="36" spans="1:3" ht="45.75" customHeight="1">
      <c r="A36" s="78" t="s">
        <v>123</v>
      </c>
      <c r="B36" s="59" t="s">
        <v>58</v>
      </c>
      <c r="C36" s="59" t="s">
        <v>58</v>
      </c>
    </row>
    <row r="37" spans="1:3" ht="45.75" customHeight="1">
      <c r="A37" s="78" t="s">
        <v>124</v>
      </c>
      <c r="B37" s="59" t="s">
        <v>58</v>
      </c>
      <c r="C37" s="59" t="s">
        <v>58</v>
      </c>
    </row>
    <row r="38" spans="1:3" ht="45.75" customHeight="1">
      <c r="A38" s="78" t="s">
        <v>125</v>
      </c>
      <c r="B38" s="4" t="s">
        <v>57</v>
      </c>
      <c r="C38" s="59" t="s">
        <v>58</v>
      </c>
    </row>
    <row r="39" spans="1:3" ht="45.75" customHeight="1">
      <c r="A39" s="6" t="s">
        <v>126</v>
      </c>
      <c r="B39" s="4" t="s">
        <v>128</v>
      </c>
      <c r="C39" s="4" t="s">
        <v>129</v>
      </c>
    </row>
    <row r="40" spans="1:3" ht="45.75" customHeight="1">
      <c r="A40" s="6" t="s">
        <v>132</v>
      </c>
      <c r="B40" s="4" t="s">
        <v>57</v>
      </c>
      <c r="C40" s="80" t="s">
        <v>133</v>
      </c>
    </row>
    <row r="41" spans="1:3" ht="45.75" customHeight="1">
      <c r="A41" s="6" t="s">
        <v>136</v>
      </c>
      <c r="B41" s="4" t="s">
        <v>57</v>
      </c>
      <c r="C41" s="4" t="s">
        <v>57</v>
      </c>
    </row>
    <row r="42" spans="1:3" ht="45.75" customHeight="1">
      <c r="A42" s="6" t="s">
        <v>137</v>
      </c>
      <c r="B42" s="4" t="s">
        <v>57</v>
      </c>
      <c r="C42" s="4" t="s">
        <v>57</v>
      </c>
    </row>
  </sheetData>
  <mergeCells count="4">
    <mergeCell ref="A1:C1"/>
    <mergeCell ref="B2:C2"/>
    <mergeCell ref="B7:C7"/>
    <mergeCell ref="B8:C8"/>
  </mergeCell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65"/>
  <sheetViews>
    <sheetView workbookViewId="0">
      <pane xSplit="6" topLeftCell="G1" activePane="topRight" state="frozen"/>
      <selection pane="topRight" activeCell="H2" sqref="H2"/>
    </sheetView>
  </sheetViews>
  <sheetFormatPr defaultColWidth="12.6640625" defaultRowHeight="15.75" customHeight="1"/>
  <cols>
    <col min="1" max="1" width="5.6640625" customWidth="1"/>
    <col min="2" max="2" width="34.109375" customWidth="1"/>
    <col min="3" max="3" width="18.6640625" customWidth="1"/>
    <col min="4" max="4" width="17" customWidth="1"/>
    <col min="5" max="5" width="18.44140625" customWidth="1"/>
    <col min="6" max="6" width="19.33203125" customWidth="1"/>
    <col min="7" max="7" width="20.6640625" customWidth="1"/>
    <col min="8" max="8" width="18" customWidth="1"/>
    <col min="9" max="9" width="19.6640625" customWidth="1"/>
    <col min="10" max="10" width="20.109375" customWidth="1"/>
    <col min="11" max="11" width="20.33203125" customWidth="1"/>
    <col min="12" max="12" width="19.6640625" customWidth="1"/>
    <col min="13" max="13" width="2.6640625" customWidth="1"/>
    <col min="14" max="14" width="31.33203125" customWidth="1"/>
    <col min="15" max="15" width="14" customWidth="1"/>
  </cols>
  <sheetData>
    <row r="1" spans="1:16" ht="44.25" customHeight="1">
      <c r="A1" s="1"/>
      <c r="B1" s="7" t="s">
        <v>32</v>
      </c>
      <c r="C1" s="241" t="s">
        <v>33</v>
      </c>
      <c r="D1" s="239"/>
      <c r="E1" s="242" t="s">
        <v>34</v>
      </c>
      <c r="F1" s="239"/>
      <c r="G1" s="243" t="s">
        <v>35</v>
      </c>
      <c r="H1" s="239"/>
      <c r="I1" s="35"/>
      <c r="J1" s="244" t="s">
        <v>36</v>
      </c>
      <c r="K1" s="239"/>
      <c r="L1" s="239"/>
      <c r="M1" s="36"/>
      <c r="N1" s="245" t="s">
        <v>37</v>
      </c>
      <c r="O1" s="239"/>
    </row>
    <row r="2" spans="1:16" ht="32.25" customHeight="1">
      <c r="A2" s="2"/>
      <c r="B2" s="2"/>
      <c r="C2" s="37" t="s">
        <v>38</v>
      </c>
      <c r="D2" s="37" t="s">
        <v>39</v>
      </c>
      <c r="E2" s="38" t="s">
        <v>38</v>
      </c>
      <c r="F2" s="38" t="s">
        <v>39</v>
      </c>
      <c r="G2" s="39" t="s">
        <v>38</v>
      </c>
      <c r="H2" s="39" t="s">
        <v>39</v>
      </c>
      <c r="I2" s="39" t="s">
        <v>40</v>
      </c>
      <c r="J2" s="40" t="s">
        <v>38</v>
      </c>
      <c r="K2" s="40" t="s">
        <v>39</v>
      </c>
      <c r="L2" s="40" t="s">
        <v>40</v>
      </c>
      <c r="M2" s="41"/>
      <c r="N2" s="42"/>
    </row>
    <row r="3" spans="1:16" ht="17.399999999999999">
      <c r="A3" s="2"/>
      <c r="B3" s="6" t="s">
        <v>41</v>
      </c>
      <c r="C3" s="43">
        <v>15800000</v>
      </c>
      <c r="D3" s="43">
        <v>29000000</v>
      </c>
      <c r="E3" s="43">
        <v>22600000</v>
      </c>
      <c r="F3" s="43">
        <v>37508000</v>
      </c>
      <c r="G3" s="43">
        <v>40480000</v>
      </c>
      <c r="H3" s="43">
        <v>71588000</v>
      </c>
      <c r="I3" s="43"/>
      <c r="J3" s="43">
        <v>50880000</v>
      </c>
      <c r="K3" s="43">
        <v>90380000</v>
      </c>
      <c r="L3" s="43">
        <v>132320000</v>
      </c>
      <c r="M3" s="44"/>
      <c r="N3" s="45" t="s">
        <v>42</v>
      </c>
      <c r="O3" s="46">
        <v>0.15</v>
      </c>
    </row>
    <row r="4" spans="1:16" ht="33" customHeight="1">
      <c r="A4" s="47"/>
      <c r="B4" s="48" t="s">
        <v>43</v>
      </c>
      <c r="C4" s="49">
        <v>19000000</v>
      </c>
      <c r="D4" s="49">
        <v>38000000</v>
      </c>
      <c r="E4" s="50">
        <v>29000000</v>
      </c>
      <c r="F4" s="50">
        <v>58000000</v>
      </c>
      <c r="G4" s="51">
        <v>49000000</v>
      </c>
      <c r="H4" s="51">
        <v>98000000</v>
      </c>
      <c r="I4" s="51">
        <f>G4*3</f>
        <v>147000000</v>
      </c>
      <c r="J4" s="52">
        <v>69000000</v>
      </c>
      <c r="K4" s="52">
        <v>138000000</v>
      </c>
      <c r="L4" s="52">
        <v>207000000</v>
      </c>
      <c r="M4" s="44"/>
      <c r="N4" s="246" t="s">
        <v>44</v>
      </c>
      <c r="O4" s="239"/>
      <c r="P4" s="53">
        <f>K4-K3</f>
        <v>47620000</v>
      </c>
    </row>
    <row r="5" spans="1:16" ht="33" customHeight="1">
      <c r="A5" s="2"/>
      <c r="B5" s="6"/>
      <c r="C5" s="54" t="s">
        <v>45</v>
      </c>
      <c r="D5" s="54" t="s">
        <v>45</v>
      </c>
      <c r="E5" s="55" t="s">
        <v>46</v>
      </c>
      <c r="F5" s="55" t="s">
        <v>46</v>
      </c>
      <c r="G5" s="56" t="s">
        <v>47</v>
      </c>
      <c r="H5" s="56" t="s">
        <v>47</v>
      </c>
      <c r="I5" s="56"/>
      <c r="J5" s="57" t="s">
        <v>48</v>
      </c>
      <c r="K5" s="57" t="s">
        <v>48</v>
      </c>
      <c r="L5" s="57" t="s">
        <v>48</v>
      </c>
      <c r="M5" s="44"/>
      <c r="N5" s="239"/>
      <c r="O5" s="239"/>
    </row>
    <row r="6" spans="1:16" ht="46.8">
      <c r="A6" s="2">
        <v>1</v>
      </c>
      <c r="B6" s="6" t="s">
        <v>49</v>
      </c>
      <c r="C6" s="247" t="s">
        <v>50</v>
      </c>
      <c r="D6" s="239"/>
      <c r="E6" s="248" t="s">
        <v>51</v>
      </c>
      <c r="F6" s="239"/>
      <c r="G6" s="249" t="s">
        <v>52</v>
      </c>
      <c r="H6" s="239"/>
      <c r="I6" s="239"/>
      <c r="J6" s="238" t="s">
        <v>53</v>
      </c>
      <c r="K6" s="239"/>
      <c r="L6" s="239"/>
      <c r="M6" s="44"/>
      <c r="N6" s="239"/>
      <c r="O6" s="239"/>
    </row>
    <row r="7" spans="1:16" ht="46.5" customHeight="1">
      <c r="A7" s="2">
        <v>2</v>
      </c>
      <c r="B7" s="6" t="s">
        <v>54</v>
      </c>
      <c r="C7" s="247">
        <v>5</v>
      </c>
      <c r="D7" s="239"/>
      <c r="E7" s="248">
        <v>5</v>
      </c>
      <c r="F7" s="239"/>
      <c r="G7" s="249">
        <v>5</v>
      </c>
      <c r="H7" s="239"/>
      <c r="I7" s="239"/>
      <c r="J7" s="238">
        <v>5</v>
      </c>
      <c r="K7" s="239"/>
      <c r="L7" s="239"/>
      <c r="M7" s="44"/>
      <c r="N7" s="240" t="s">
        <v>55</v>
      </c>
      <c r="O7" s="239"/>
    </row>
    <row r="8" spans="1:16" ht="41.25" customHeight="1">
      <c r="A8" s="2">
        <v>3</v>
      </c>
      <c r="B8" s="6" t="s">
        <v>56</v>
      </c>
      <c r="C8" s="58" t="s">
        <v>57</v>
      </c>
      <c r="D8" s="58" t="s">
        <v>57</v>
      </c>
      <c r="E8" s="3" t="s">
        <v>57</v>
      </c>
      <c r="F8" s="3" t="s">
        <v>57</v>
      </c>
      <c r="G8" s="59" t="s">
        <v>58</v>
      </c>
      <c r="H8" s="59" t="s">
        <v>58</v>
      </c>
      <c r="I8" s="59" t="s">
        <v>58</v>
      </c>
      <c r="J8" s="60" t="s">
        <v>58</v>
      </c>
      <c r="K8" s="60" t="s">
        <v>58</v>
      </c>
      <c r="L8" s="60" t="s">
        <v>58</v>
      </c>
      <c r="M8" s="44"/>
      <c r="N8" s="61"/>
      <c r="O8" s="62"/>
    </row>
    <row r="9" spans="1:16" ht="45" customHeight="1">
      <c r="A9" s="2">
        <v>4</v>
      </c>
      <c r="B9" s="6" t="s">
        <v>59</v>
      </c>
      <c r="C9" s="63" t="s">
        <v>58</v>
      </c>
      <c r="D9" s="63" t="s">
        <v>58</v>
      </c>
      <c r="E9" s="64" t="s">
        <v>58</v>
      </c>
      <c r="F9" s="64" t="s">
        <v>58</v>
      </c>
      <c r="G9" s="59" t="s">
        <v>58</v>
      </c>
      <c r="H9" s="59" t="s">
        <v>58</v>
      </c>
      <c r="I9" s="59"/>
      <c r="J9" s="60" t="s">
        <v>58</v>
      </c>
      <c r="K9" s="60" t="s">
        <v>58</v>
      </c>
      <c r="L9" s="60" t="s">
        <v>58</v>
      </c>
    </row>
    <row r="10" spans="1:16" ht="45" customHeight="1">
      <c r="A10" s="2">
        <v>5</v>
      </c>
      <c r="B10" s="6" t="s">
        <v>60</v>
      </c>
      <c r="C10" s="65" t="s">
        <v>61</v>
      </c>
      <c r="D10" s="65" t="s">
        <v>62</v>
      </c>
      <c r="E10" s="66" t="s">
        <v>63</v>
      </c>
      <c r="F10" s="66" t="s">
        <v>64</v>
      </c>
      <c r="G10" s="67" t="s">
        <v>65</v>
      </c>
      <c r="H10" s="67" t="s">
        <v>66</v>
      </c>
      <c r="I10" s="67"/>
      <c r="J10" s="68" t="s">
        <v>67</v>
      </c>
      <c r="K10" s="68" t="s">
        <v>68</v>
      </c>
      <c r="L10" s="68" t="s">
        <v>66</v>
      </c>
      <c r="M10" s="44"/>
      <c r="N10" s="61"/>
      <c r="O10" s="62"/>
    </row>
    <row r="11" spans="1:16" ht="30" customHeight="1">
      <c r="A11" s="2">
        <v>6</v>
      </c>
      <c r="B11" s="6" t="s">
        <v>69</v>
      </c>
      <c r="C11" s="58" t="s">
        <v>57</v>
      </c>
      <c r="D11" s="58" t="s">
        <v>57</v>
      </c>
      <c r="E11" s="64" t="s">
        <v>58</v>
      </c>
      <c r="F11" s="64" t="s">
        <v>58</v>
      </c>
      <c r="G11" s="59" t="s">
        <v>58</v>
      </c>
      <c r="H11" s="59" t="s">
        <v>58</v>
      </c>
      <c r="I11" s="59"/>
      <c r="J11" s="60" t="s">
        <v>58</v>
      </c>
      <c r="K11" s="60" t="s">
        <v>58</v>
      </c>
      <c r="L11" s="60" t="s">
        <v>58</v>
      </c>
    </row>
    <row r="12" spans="1:16" ht="43.5" hidden="1" customHeight="1">
      <c r="A12" s="2">
        <v>7</v>
      </c>
      <c r="B12" s="6" t="s">
        <v>70</v>
      </c>
      <c r="C12" s="58" t="s">
        <v>57</v>
      </c>
      <c r="D12" s="58" t="s">
        <v>57</v>
      </c>
      <c r="E12" s="3" t="s">
        <v>57</v>
      </c>
      <c r="F12" s="3" t="s">
        <v>57</v>
      </c>
      <c r="G12" s="4" t="s">
        <v>57</v>
      </c>
      <c r="H12" s="4" t="s">
        <v>71</v>
      </c>
      <c r="I12" s="4"/>
      <c r="J12" s="57" t="s">
        <v>57</v>
      </c>
      <c r="K12" s="68">
        <v>3</v>
      </c>
      <c r="L12" s="68">
        <v>5</v>
      </c>
      <c r="M12" s="69"/>
      <c r="N12" s="45"/>
      <c r="O12" s="45"/>
    </row>
    <row r="13" spans="1:16" ht="36.75" customHeight="1">
      <c r="A13" s="2">
        <v>8</v>
      </c>
      <c r="B13" s="6" t="s">
        <v>72</v>
      </c>
      <c r="C13" s="58" t="s">
        <v>57</v>
      </c>
      <c r="D13" s="58" t="s">
        <v>57</v>
      </c>
      <c r="E13" s="3" t="s">
        <v>57</v>
      </c>
      <c r="F13" s="3" t="s">
        <v>57</v>
      </c>
      <c r="G13" s="4" t="s">
        <v>57</v>
      </c>
      <c r="H13" s="4" t="s">
        <v>58</v>
      </c>
      <c r="I13" s="4"/>
      <c r="J13" s="5" t="s">
        <v>57</v>
      </c>
      <c r="K13" s="60" t="s">
        <v>58</v>
      </c>
      <c r="L13" s="60" t="s">
        <v>58</v>
      </c>
      <c r="M13" s="69"/>
      <c r="N13" s="45"/>
      <c r="O13" s="45"/>
    </row>
    <row r="14" spans="1:16" ht="46.8">
      <c r="A14" s="2">
        <v>9</v>
      </c>
      <c r="B14" s="6" t="s">
        <v>73</v>
      </c>
      <c r="C14" s="58" t="s">
        <v>57</v>
      </c>
      <c r="D14" s="58" t="s">
        <v>57</v>
      </c>
      <c r="E14" s="3" t="s">
        <v>57</v>
      </c>
      <c r="F14" s="3" t="s">
        <v>57</v>
      </c>
      <c r="G14" s="4" t="s">
        <v>57</v>
      </c>
      <c r="H14" s="4" t="s">
        <v>57</v>
      </c>
      <c r="I14" s="4"/>
      <c r="J14" s="68" t="s">
        <v>74</v>
      </c>
      <c r="K14" s="68" t="s">
        <v>74</v>
      </c>
      <c r="L14" s="68" t="s">
        <v>74</v>
      </c>
      <c r="M14" s="69"/>
      <c r="N14" s="45"/>
      <c r="O14" s="45"/>
    </row>
    <row r="15" spans="1:16" ht="33.6">
      <c r="A15" s="2">
        <v>10</v>
      </c>
      <c r="B15" s="6" t="s">
        <v>75</v>
      </c>
      <c r="C15" s="65" t="s">
        <v>76</v>
      </c>
      <c r="D15" s="65" t="s">
        <v>76</v>
      </c>
      <c r="E15" s="66" t="s">
        <v>77</v>
      </c>
      <c r="F15" s="66" t="s">
        <v>77</v>
      </c>
      <c r="G15" s="67" t="s">
        <v>77</v>
      </c>
      <c r="H15" s="67" t="s">
        <v>77</v>
      </c>
      <c r="I15" s="67"/>
      <c r="J15" s="68" t="s">
        <v>77</v>
      </c>
      <c r="K15" s="68" t="s">
        <v>77</v>
      </c>
      <c r="L15" s="68" t="s">
        <v>77</v>
      </c>
      <c r="M15" s="69"/>
    </row>
    <row r="16" spans="1:16" ht="33.6">
      <c r="A16" s="2">
        <v>11</v>
      </c>
      <c r="B16" s="6" t="s">
        <v>78</v>
      </c>
      <c r="C16" s="65" t="s">
        <v>79</v>
      </c>
      <c r="D16" s="65" t="s">
        <v>80</v>
      </c>
      <c r="E16" s="66" t="s">
        <v>80</v>
      </c>
      <c r="F16" s="66" t="s">
        <v>80</v>
      </c>
      <c r="G16" s="67" t="s">
        <v>80</v>
      </c>
      <c r="H16" s="67" t="s">
        <v>80</v>
      </c>
      <c r="I16" s="67"/>
      <c r="J16" s="68" t="s">
        <v>80</v>
      </c>
      <c r="K16" s="68" t="s">
        <v>80</v>
      </c>
      <c r="L16" s="68" t="s">
        <v>80</v>
      </c>
      <c r="M16" s="70"/>
    </row>
    <row r="17" spans="1:13" ht="46.8">
      <c r="A17" s="2">
        <v>12</v>
      </c>
      <c r="B17" s="6" t="s">
        <v>81</v>
      </c>
      <c r="C17" s="65" t="s">
        <v>82</v>
      </c>
      <c r="D17" s="65" t="s">
        <v>83</v>
      </c>
      <c r="E17" s="66">
        <v>500</v>
      </c>
      <c r="F17" s="66" t="s">
        <v>66</v>
      </c>
      <c r="G17" s="67" t="s">
        <v>66</v>
      </c>
      <c r="H17" s="67" t="s">
        <v>66</v>
      </c>
      <c r="I17" s="67"/>
      <c r="J17" s="68" t="s">
        <v>66</v>
      </c>
      <c r="K17" s="68" t="s">
        <v>66</v>
      </c>
      <c r="L17" s="68" t="s">
        <v>66</v>
      </c>
      <c r="M17" s="70"/>
    </row>
    <row r="18" spans="1:13" ht="79.5" customHeight="1">
      <c r="A18" s="2">
        <v>13</v>
      </c>
      <c r="B18" s="6" t="s">
        <v>84</v>
      </c>
      <c r="C18" s="65">
        <v>500</v>
      </c>
      <c r="D18" s="65">
        <v>3000</v>
      </c>
      <c r="E18" s="66">
        <v>2000</v>
      </c>
      <c r="F18" s="66">
        <v>5000</v>
      </c>
      <c r="G18" s="67">
        <v>5000</v>
      </c>
      <c r="H18" s="67" t="s">
        <v>66</v>
      </c>
      <c r="I18" s="67"/>
      <c r="J18" s="71">
        <v>10000</v>
      </c>
      <c r="K18" s="71">
        <v>20000</v>
      </c>
      <c r="L18" s="68" t="s">
        <v>66</v>
      </c>
      <c r="M18" s="70"/>
    </row>
    <row r="19" spans="1:13" ht="31.5" customHeight="1">
      <c r="A19" s="2">
        <v>14</v>
      </c>
      <c r="B19" s="6" t="s">
        <v>85</v>
      </c>
      <c r="C19" s="72" t="s">
        <v>57</v>
      </c>
      <c r="D19" s="72" t="s">
        <v>57</v>
      </c>
      <c r="E19" s="73" t="s">
        <v>57</v>
      </c>
      <c r="F19" s="73" t="s">
        <v>57</v>
      </c>
      <c r="G19" s="59" t="s">
        <v>58</v>
      </c>
      <c r="H19" s="59" t="s">
        <v>58</v>
      </c>
      <c r="I19" s="59"/>
      <c r="J19" s="60" t="s">
        <v>58</v>
      </c>
      <c r="K19" s="60" t="s">
        <v>58</v>
      </c>
      <c r="L19" s="60" t="s">
        <v>58</v>
      </c>
    </row>
    <row r="20" spans="1:13" ht="29.25" customHeight="1">
      <c r="A20" s="2">
        <v>15</v>
      </c>
      <c r="B20" s="6" t="s">
        <v>86</v>
      </c>
      <c r="C20" s="63" t="s">
        <v>58</v>
      </c>
      <c r="D20" s="63" t="s">
        <v>58</v>
      </c>
      <c r="E20" s="64" t="s">
        <v>58</v>
      </c>
      <c r="F20" s="64" t="s">
        <v>58</v>
      </c>
      <c r="G20" s="59" t="s">
        <v>58</v>
      </c>
      <c r="H20" s="59" t="s">
        <v>58</v>
      </c>
      <c r="I20" s="59"/>
      <c r="J20" s="60" t="s">
        <v>58</v>
      </c>
      <c r="K20" s="60" t="s">
        <v>58</v>
      </c>
      <c r="L20" s="60" t="s">
        <v>58</v>
      </c>
    </row>
    <row r="21" spans="1:13" ht="31.2">
      <c r="A21" s="2">
        <v>16</v>
      </c>
      <c r="B21" s="6" t="s">
        <v>87</v>
      </c>
      <c r="C21" s="63" t="s">
        <v>88</v>
      </c>
      <c r="D21" s="63" t="s">
        <v>89</v>
      </c>
      <c r="E21" s="64" t="s">
        <v>90</v>
      </c>
      <c r="F21" s="64" t="s">
        <v>91</v>
      </c>
      <c r="G21" s="59" t="s">
        <v>92</v>
      </c>
      <c r="H21" s="59" t="s">
        <v>66</v>
      </c>
      <c r="I21" s="59"/>
      <c r="J21" s="60" t="s">
        <v>66</v>
      </c>
      <c r="K21" s="60" t="s">
        <v>66</v>
      </c>
      <c r="L21" s="60" t="s">
        <v>66</v>
      </c>
    </row>
    <row r="22" spans="1:13" ht="39" customHeight="1">
      <c r="A22" s="2">
        <v>17</v>
      </c>
      <c r="B22" s="6" t="s">
        <v>93</v>
      </c>
      <c r="C22" s="58" t="s">
        <v>57</v>
      </c>
      <c r="D22" s="58" t="s">
        <v>57</v>
      </c>
      <c r="E22" s="3" t="s">
        <v>57</v>
      </c>
      <c r="F22" s="3" t="s">
        <v>57</v>
      </c>
      <c r="G22" s="59" t="s">
        <v>58</v>
      </c>
      <c r="H22" s="59" t="s">
        <v>58</v>
      </c>
      <c r="I22" s="59"/>
      <c r="J22" s="60" t="s">
        <v>58</v>
      </c>
      <c r="K22" s="60" t="s">
        <v>58</v>
      </c>
      <c r="L22" s="60" t="s">
        <v>58</v>
      </c>
    </row>
    <row r="23" spans="1:13" ht="46.8">
      <c r="A23" s="2">
        <v>18</v>
      </c>
      <c r="B23" s="6" t="s">
        <v>94</v>
      </c>
      <c r="C23" s="58" t="s">
        <v>57</v>
      </c>
      <c r="D23" s="58" t="s">
        <v>57</v>
      </c>
      <c r="E23" s="3" t="s">
        <v>57</v>
      </c>
      <c r="F23" s="3" t="s">
        <v>57</v>
      </c>
      <c r="G23" s="67" t="s">
        <v>95</v>
      </c>
      <c r="H23" s="67" t="s">
        <v>96</v>
      </c>
      <c r="I23" s="67"/>
      <c r="J23" s="68" t="s">
        <v>66</v>
      </c>
      <c r="K23" s="68" t="s">
        <v>66</v>
      </c>
      <c r="L23" s="68" t="s">
        <v>66</v>
      </c>
    </row>
    <row r="24" spans="1:13" ht="39" customHeight="1">
      <c r="A24" s="2">
        <v>19</v>
      </c>
      <c r="B24" s="74" t="s">
        <v>97</v>
      </c>
      <c r="C24" s="58" t="s">
        <v>57</v>
      </c>
      <c r="D24" s="75" t="s">
        <v>58</v>
      </c>
      <c r="E24" s="64" t="s">
        <v>58</v>
      </c>
      <c r="F24" s="64" t="s">
        <v>58</v>
      </c>
      <c r="G24" s="59" t="s">
        <v>58</v>
      </c>
      <c r="H24" s="59" t="s">
        <v>58</v>
      </c>
      <c r="I24" s="59"/>
      <c r="J24" s="60" t="s">
        <v>58</v>
      </c>
      <c r="K24" s="60" t="s">
        <v>58</v>
      </c>
      <c r="L24" s="60" t="s">
        <v>58</v>
      </c>
    </row>
    <row r="25" spans="1:13" ht="43.5" customHeight="1">
      <c r="A25" s="2">
        <v>20</v>
      </c>
      <c r="B25" s="74" t="s">
        <v>98</v>
      </c>
      <c r="C25" s="58" t="s">
        <v>57</v>
      </c>
      <c r="D25" s="75" t="s">
        <v>58</v>
      </c>
      <c r="E25" s="64" t="s">
        <v>58</v>
      </c>
      <c r="F25" s="64" t="s">
        <v>58</v>
      </c>
      <c r="G25" s="59" t="s">
        <v>58</v>
      </c>
      <c r="H25" s="59" t="s">
        <v>58</v>
      </c>
      <c r="I25" s="59"/>
      <c r="J25" s="60" t="s">
        <v>58</v>
      </c>
      <c r="K25" s="60" t="s">
        <v>58</v>
      </c>
      <c r="L25" s="60" t="s">
        <v>58</v>
      </c>
    </row>
    <row r="26" spans="1:13" ht="84">
      <c r="A26" s="2">
        <v>21</v>
      </c>
      <c r="B26" s="74" t="s">
        <v>99</v>
      </c>
      <c r="C26" s="54" t="s">
        <v>100</v>
      </c>
      <c r="D26" s="54" t="s">
        <v>101</v>
      </c>
      <c r="E26" s="55" t="s">
        <v>102</v>
      </c>
      <c r="F26" s="55" t="s">
        <v>103</v>
      </c>
      <c r="G26" s="56" t="s">
        <v>104</v>
      </c>
      <c r="H26" s="67" t="s">
        <v>66</v>
      </c>
      <c r="I26" s="67"/>
      <c r="J26" s="68" t="s">
        <v>66</v>
      </c>
      <c r="K26" s="68" t="s">
        <v>66</v>
      </c>
      <c r="L26" s="68" t="s">
        <v>66</v>
      </c>
    </row>
    <row r="27" spans="1:13" ht="84">
      <c r="A27" s="2">
        <v>22</v>
      </c>
      <c r="B27" s="6" t="s">
        <v>105</v>
      </c>
      <c r="C27" s="54" t="s">
        <v>100</v>
      </c>
      <c r="D27" s="54" t="s">
        <v>101</v>
      </c>
      <c r="E27" s="55" t="s">
        <v>102</v>
      </c>
      <c r="F27" s="55" t="s">
        <v>103</v>
      </c>
      <c r="G27" s="56" t="s">
        <v>104</v>
      </c>
      <c r="H27" s="67" t="s">
        <v>66</v>
      </c>
      <c r="I27" s="67"/>
      <c r="J27" s="68" t="s">
        <v>66</v>
      </c>
      <c r="K27" s="68" t="s">
        <v>66</v>
      </c>
      <c r="L27" s="68" t="s">
        <v>66</v>
      </c>
    </row>
    <row r="28" spans="1:13" ht="33.6">
      <c r="A28" s="2">
        <v>23</v>
      </c>
      <c r="B28" s="6" t="s">
        <v>106</v>
      </c>
      <c r="C28" s="65" t="s">
        <v>107</v>
      </c>
      <c r="D28" s="65" t="s">
        <v>108</v>
      </c>
      <c r="E28" s="66" t="s">
        <v>109</v>
      </c>
      <c r="F28" s="66" t="s">
        <v>110</v>
      </c>
      <c r="G28" s="67" t="s">
        <v>110</v>
      </c>
      <c r="H28" s="67" t="s">
        <v>66</v>
      </c>
      <c r="I28" s="67"/>
      <c r="J28" s="68" t="s">
        <v>66</v>
      </c>
      <c r="K28" s="68" t="s">
        <v>66</v>
      </c>
      <c r="L28" s="68" t="s">
        <v>66</v>
      </c>
    </row>
    <row r="29" spans="1:13" ht="31.2">
      <c r="A29" s="2">
        <v>24</v>
      </c>
      <c r="B29" s="6" t="s">
        <v>111</v>
      </c>
      <c r="C29" s="58" t="s">
        <v>57</v>
      </c>
      <c r="D29" s="58" t="s">
        <v>57</v>
      </c>
      <c r="E29" s="3" t="s">
        <v>57</v>
      </c>
      <c r="F29" s="66" t="s">
        <v>112</v>
      </c>
      <c r="G29" s="67" t="s">
        <v>112</v>
      </c>
      <c r="H29" s="67" t="s">
        <v>112</v>
      </c>
      <c r="I29" s="67"/>
      <c r="J29" s="68" t="s">
        <v>112</v>
      </c>
      <c r="K29" s="68" t="s">
        <v>112</v>
      </c>
      <c r="L29" s="68" t="s">
        <v>113</v>
      </c>
    </row>
    <row r="30" spans="1:13" ht="31.2">
      <c r="A30" s="2">
        <v>25</v>
      </c>
      <c r="B30" s="6" t="s">
        <v>114</v>
      </c>
      <c r="C30" s="63" t="s">
        <v>58</v>
      </c>
      <c r="D30" s="63" t="s">
        <v>58</v>
      </c>
      <c r="E30" s="64" t="s">
        <v>58</v>
      </c>
      <c r="F30" s="64" t="s">
        <v>58</v>
      </c>
      <c r="G30" s="59" t="s">
        <v>58</v>
      </c>
      <c r="H30" s="59" t="s">
        <v>58</v>
      </c>
      <c r="I30" s="59"/>
      <c r="J30" s="60" t="s">
        <v>58</v>
      </c>
      <c r="K30" s="60" t="s">
        <v>58</v>
      </c>
      <c r="L30" s="60" t="s">
        <v>58</v>
      </c>
    </row>
    <row r="31" spans="1:13" ht="66.75" customHeight="1">
      <c r="A31" s="2">
        <v>26</v>
      </c>
      <c r="B31" s="6" t="s">
        <v>115</v>
      </c>
      <c r="C31" s="58" t="s">
        <v>57</v>
      </c>
      <c r="D31" s="58" t="s">
        <v>57</v>
      </c>
      <c r="E31" s="3" t="s">
        <v>57</v>
      </c>
      <c r="F31" s="3" t="s">
        <v>57</v>
      </c>
      <c r="G31" s="59" t="s">
        <v>58</v>
      </c>
      <c r="H31" s="59" t="s">
        <v>58</v>
      </c>
      <c r="I31" s="59"/>
      <c r="J31" s="60" t="s">
        <v>58</v>
      </c>
      <c r="K31" s="60" t="s">
        <v>58</v>
      </c>
      <c r="L31" s="60" t="s">
        <v>58</v>
      </c>
    </row>
    <row r="32" spans="1:13" ht="16.8">
      <c r="A32" s="2">
        <v>27</v>
      </c>
      <c r="B32" s="6" t="s">
        <v>116</v>
      </c>
      <c r="C32" s="54" t="s">
        <v>58</v>
      </c>
      <c r="D32" s="54" t="s">
        <v>58</v>
      </c>
      <c r="E32" s="64" t="s">
        <v>58</v>
      </c>
      <c r="F32" s="64" t="s">
        <v>58</v>
      </c>
      <c r="G32" s="59" t="s">
        <v>58</v>
      </c>
      <c r="H32" s="59" t="s">
        <v>58</v>
      </c>
      <c r="I32" s="59"/>
      <c r="J32" s="60" t="s">
        <v>58</v>
      </c>
      <c r="K32" s="60" t="s">
        <v>58</v>
      </c>
      <c r="L32" s="60" t="s">
        <v>58</v>
      </c>
    </row>
    <row r="33" spans="1:28" ht="16.8">
      <c r="A33" s="2">
        <v>28</v>
      </c>
      <c r="B33" s="6" t="s">
        <v>117</v>
      </c>
      <c r="C33" s="54" t="s">
        <v>58</v>
      </c>
      <c r="D33" s="54" t="s">
        <v>58</v>
      </c>
      <c r="E33" s="64" t="s">
        <v>58</v>
      </c>
      <c r="F33" s="64" t="s">
        <v>58</v>
      </c>
      <c r="G33" s="59" t="s">
        <v>58</v>
      </c>
      <c r="H33" s="59" t="s">
        <v>58</v>
      </c>
      <c r="I33" s="59"/>
      <c r="J33" s="60" t="s">
        <v>58</v>
      </c>
      <c r="K33" s="60" t="s">
        <v>58</v>
      </c>
      <c r="L33" s="60" t="s">
        <v>58</v>
      </c>
    </row>
    <row r="34" spans="1:28" ht="16.8">
      <c r="A34" s="2">
        <v>29</v>
      </c>
      <c r="B34" s="6" t="s">
        <v>118</v>
      </c>
      <c r="C34" s="58" t="s">
        <v>57</v>
      </c>
      <c r="D34" s="58" t="s">
        <v>57</v>
      </c>
      <c r="E34" s="64" t="s">
        <v>58</v>
      </c>
      <c r="F34" s="64" t="s">
        <v>58</v>
      </c>
      <c r="G34" s="59" t="s">
        <v>58</v>
      </c>
      <c r="H34" s="59" t="s">
        <v>58</v>
      </c>
      <c r="I34" s="59"/>
      <c r="J34" s="60" t="s">
        <v>58</v>
      </c>
      <c r="K34" s="60" t="s">
        <v>58</v>
      </c>
      <c r="L34" s="60" t="s">
        <v>58</v>
      </c>
    </row>
    <row r="35" spans="1:28" ht="46.8">
      <c r="A35" s="2">
        <v>30</v>
      </c>
      <c r="B35" s="6" t="s">
        <v>119</v>
      </c>
      <c r="C35" s="58" t="s">
        <v>57</v>
      </c>
      <c r="D35" s="58" t="s">
        <v>57</v>
      </c>
      <c r="E35" s="3" t="s">
        <v>57</v>
      </c>
      <c r="F35" s="64" t="s">
        <v>58</v>
      </c>
      <c r="G35" s="59" t="s">
        <v>58</v>
      </c>
      <c r="H35" s="59" t="s">
        <v>58</v>
      </c>
      <c r="I35" s="59"/>
      <c r="J35" s="60" t="s">
        <v>58</v>
      </c>
      <c r="K35" s="60" t="s">
        <v>58</v>
      </c>
      <c r="L35" s="60" t="s">
        <v>58</v>
      </c>
    </row>
    <row r="36" spans="1:28" ht="31.2">
      <c r="A36" s="2">
        <v>31</v>
      </c>
      <c r="B36" s="6" t="s">
        <v>120</v>
      </c>
      <c r="C36" s="58" t="s">
        <v>57</v>
      </c>
      <c r="D36" s="58" t="s">
        <v>57</v>
      </c>
      <c r="E36" s="3" t="s">
        <v>57</v>
      </c>
      <c r="F36" s="64" t="s">
        <v>58</v>
      </c>
      <c r="G36" s="59" t="s">
        <v>58</v>
      </c>
      <c r="H36" s="59" t="s">
        <v>58</v>
      </c>
      <c r="I36" s="59"/>
      <c r="J36" s="60" t="s">
        <v>58</v>
      </c>
      <c r="K36" s="60" t="s">
        <v>58</v>
      </c>
      <c r="L36" s="60" t="s">
        <v>58</v>
      </c>
    </row>
    <row r="37" spans="1:28" ht="31.2">
      <c r="A37" s="2">
        <v>32</v>
      </c>
      <c r="B37" s="6" t="s">
        <v>121</v>
      </c>
      <c r="C37" s="63" t="s">
        <v>58</v>
      </c>
      <c r="D37" s="63" t="s">
        <v>58</v>
      </c>
      <c r="E37" s="64" t="s">
        <v>58</v>
      </c>
      <c r="F37" s="64" t="s">
        <v>58</v>
      </c>
      <c r="G37" s="59" t="s">
        <v>58</v>
      </c>
      <c r="H37" s="59" t="s">
        <v>58</v>
      </c>
      <c r="I37" s="59"/>
      <c r="J37" s="60" t="s">
        <v>58</v>
      </c>
      <c r="K37" s="60" t="s">
        <v>58</v>
      </c>
      <c r="L37" s="60" t="s">
        <v>58</v>
      </c>
    </row>
    <row r="38" spans="1:28" ht="31.2">
      <c r="A38" s="2">
        <v>33</v>
      </c>
      <c r="B38" s="76" t="s">
        <v>122</v>
      </c>
      <c r="C38" s="63" t="s">
        <v>58</v>
      </c>
      <c r="D38" s="63" t="s">
        <v>58</v>
      </c>
      <c r="E38" s="64" t="s">
        <v>58</v>
      </c>
      <c r="F38" s="64" t="s">
        <v>58</v>
      </c>
      <c r="G38" s="59" t="s">
        <v>58</v>
      </c>
      <c r="H38" s="59" t="s">
        <v>58</v>
      </c>
      <c r="I38" s="59"/>
      <c r="J38" s="60" t="s">
        <v>58</v>
      </c>
      <c r="K38" s="60" t="s">
        <v>58</v>
      </c>
      <c r="L38" s="60" t="s">
        <v>58</v>
      </c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 spans="1:28" ht="62.4">
      <c r="A39" s="2">
        <v>34</v>
      </c>
      <c r="B39" s="78" t="s">
        <v>123</v>
      </c>
      <c r="C39" s="58" t="s">
        <v>57</v>
      </c>
      <c r="D39" s="58" t="s">
        <v>57</v>
      </c>
      <c r="E39" s="3" t="s">
        <v>57</v>
      </c>
      <c r="F39" s="3" t="s">
        <v>57</v>
      </c>
      <c r="G39" s="59" t="s">
        <v>58</v>
      </c>
      <c r="H39" s="59" t="s">
        <v>58</v>
      </c>
      <c r="I39" s="59"/>
      <c r="J39" s="60" t="s">
        <v>58</v>
      </c>
      <c r="K39" s="60" t="s">
        <v>58</v>
      </c>
      <c r="L39" s="60" t="s">
        <v>58</v>
      </c>
    </row>
    <row r="40" spans="1:28" ht="46.8">
      <c r="A40" s="2">
        <v>35</v>
      </c>
      <c r="B40" s="78" t="s">
        <v>124</v>
      </c>
      <c r="C40" s="58" t="s">
        <v>57</v>
      </c>
      <c r="D40" s="58" t="s">
        <v>57</v>
      </c>
      <c r="E40" s="3" t="s">
        <v>57</v>
      </c>
      <c r="F40" s="3" t="s">
        <v>57</v>
      </c>
      <c r="G40" s="59" t="s">
        <v>58</v>
      </c>
      <c r="H40" s="59" t="s">
        <v>58</v>
      </c>
      <c r="I40" s="59"/>
      <c r="J40" s="60" t="s">
        <v>58</v>
      </c>
      <c r="K40" s="60" t="s">
        <v>58</v>
      </c>
      <c r="L40" s="60" t="s">
        <v>58</v>
      </c>
    </row>
    <row r="41" spans="1:28" ht="53.25" customHeight="1">
      <c r="A41" s="2">
        <v>36</v>
      </c>
      <c r="B41" s="78" t="s">
        <v>125</v>
      </c>
      <c r="C41" s="58" t="s">
        <v>57</v>
      </c>
      <c r="D41" s="58" t="s">
        <v>57</v>
      </c>
      <c r="E41" s="3" t="s">
        <v>57</v>
      </c>
      <c r="F41" s="3" t="s">
        <v>57</v>
      </c>
      <c r="G41" s="4" t="s">
        <v>57</v>
      </c>
      <c r="H41" s="59" t="s">
        <v>58</v>
      </c>
      <c r="I41" s="59"/>
      <c r="J41" s="60" t="s">
        <v>58</v>
      </c>
      <c r="K41" s="60" t="s">
        <v>58</v>
      </c>
      <c r="L41" s="60" t="s">
        <v>58</v>
      </c>
    </row>
    <row r="42" spans="1:28" ht="62.4">
      <c r="A42" s="2">
        <v>37</v>
      </c>
      <c r="B42" s="6" t="s">
        <v>126</v>
      </c>
      <c r="C42" s="58" t="s">
        <v>57</v>
      </c>
      <c r="D42" s="58" t="s">
        <v>127</v>
      </c>
      <c r="E42" s="3" t="s">
        <v>57</v>
      </c>
      <c r="F42" s="3" t="s">
        <v>128</v>
      </c>
      <c r="G42" s="4" t="s">
        <v>128</v>
      </c>
      <c r="H42" s="4" t="s">
        <v>129</v>
      </c>
      <c r="I42" s="4"/>
      <c r="J42" s="5" t="s">
        <v>130</v>
      </c>
      <c r="K42" s="79" t="s">
        <v>130</v>
      </c>
      <c r="L42" s="79" t="s">
        <v>131</v>
      </c>
    </row>
    <row r="43" spans="1:28" ht="31.2">
      <c r="A43" s="2">
        <v>38</v>
      </c>
      <c r="B43" s="6" t="s">
        <v>132</v>
      </c>
      <c r="C43" s="58" t="s">
        <v>57</v>
      </c>
      <c r="D43" s="58" t="s">
        <v>57</v>
      </c>
      <c r="E43" s="3" t="s">
        <v>57</v>
      </c>
      <c r="F43" s="3" t="s">
        <v>57</v>
      </c>
      <c r="G43" s="4" t="s">
        <v>57</v>
      </c>
      <c r="H43" s="80" t="s">
        <v>133</v>
      </c>
      <c r="I43" s="80"/>
      <c r="J43" s="5" t="s">
        <v>57</v>
      </c>
      <c r="K43" s="79" t="s">
        <v>134</v>
      </c>
      <c r="L43" s="79" t="s">
        <v>135</v>
      </c>
    </row>
    <row r="44" spans="1:28" ht="36.75" customHeight="1">
      <c r="A44" s="2">
        <v>39</v>
      </c>
      <c r="B44" s="6" t="s">
        <v>72</v>
      </c>
      <c r="C44" s="58" t="s">
        <v>57</v>
      </c>
      <c r="D44" s="58" t="s">
        <v>57</v>
      </c>
      <c r="E44" s="3" t="s">
        <v>57</v>
      </c>
      <c r="F44" s="3" t="s">
        <v>57</v>
      </c>
      <c r="G44" s="4" t="s">
        <v>57</v>
      </c>
      <c r="H44" s="4" t="s">
        <v>58</v>
      </c>
      <c r="I44" s="4"/>
      <c r="J44" s="5" t="s">
        <v>57</v>
      </c>
      <c r="K44" s="60" t="s">
        <v>58</v>
      </c>
      <c r="L44" s="60" t="s">
        <v>58</v>
      </c>
      <c r="M44" s="69"/>
      <c r="N44" s="81"/>
    </row>
    <row r="45" spans="1:28" ht="36.75" customHeight="1">
      <c r="A45" s="2">
        <v>40</v>
      </c>
      <c r="B45" s="6" t="s">
        <v>136</v>
      </c>
      <c r="C45" s="58" t="s">
        <v>57</v>
      </c>
      <c r="D45" s="58" t="s">
        <v>57</v>
      </c>
      <c r="E45" s="3" t="s">
        <v>57</v>
      </c>
      <c r="F45" s="3" t="s">
        <v>57</v>
      </c>
      <c r="G45" s="4" t="s">
        <v>57</v>
      </c>
      <c r="H45" s="4" t="s">
        <v>57</v>
      </c>
      <c r="I45" s="4"/>
      <c r="J45" s="5" t="s">
        <v>57</v>
      </c>
      <c r="K45" s="5" t="s">
        <v>57</v>
      </c>
      <c r="L45" s="60" t="s">
        <v>58</v>
      </c>
      <c r="M45" s="81"/>
      <c r="N45" s="81"/>
    </row>
    <row r="46" spans="1:28" ht="36.75" customHeight="1">
      <c r="A46" s="2">
        <v>41</v>
      </c>
      <c r="B46" s="6" t="s">
        <v>137</v>
      </c>
      <c r="C46" s="58" t="s">
        <v>57</v>
      </c>
      <c r="D46" s="58" t="s">
        <v>57</v>
      </c>
      <c r="E46" s="3" t="s">
        <v>57</v>
      </c>
      <c r="F46" s="3" t="s">
        <v>57</v>
      </c>
      <c r="G46" s="4" t="s">
        <v>57</v>
      </c>
      <c r="H46" s="4" t="s">
        <v>57</v>
      </c>
      <c r="I46" s="4"/>
      <c r="J46" s="5" t="s">
        <v>57</v>
      </c>
      <c r="K46" s="5" t="s">
        <v>57</v>
      </c>
      <c r="L46" s="79" t="s">
        <v>138</v>
      </c>
      <c r="M46" s="81"/>
      <c r="N46" s="81"/>
    </row>
    <row r="47" spans="1:28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28" ht="13.2">
      <c r="A48" s="2"/>
      <c r="B48" s="2"/>
      <c r="C48" s="21"/>
      <c r="D48" s="2"/>
      <c r="E48" s="2"/>
      <c r="F48" s="2"/>
      <c r="G48" s="2"/>
      <c r="H48" s="2"/>
      <c r="I48" s="2"/>
      <c r="J48" s="2"/>
      <c r="K48" s="2"/>
    </row>
    <row r="49" spans="1:11" ht="13.2">
      <c r="A49" s="2"/>
      <c r="B49" s="2"/>
      <c r="C49" s="21"/>
      <c r="D49" s="2"/>
      <c r="E49" s="2"/>
      <c r="F49" s="2"/>
      <c r="G49" s="2"/>
      <c r="H49" s="2"/>
      <c r="I49" s="2"/>
      <c r="J49" s="2"/>
      <c r="K49" s="2"/>
    </row>
    <row r="50" spans="1:11" ht="13.2">
      <c r="A50" s="2"/>
      <c r="B50" s="2"/>
      <c r="C50" s="21"/>
      <c r="D50" s="2"/>
      <c r="E50" s="2"/>
      <c r="F50" s="2"/>
      <c r="G50" s="2"/>
      <c r="H50" s="2"/>
      <c r="I50" s="2"/>
      <c r="J50" s="2"/>
      <c r="K50" s="2"/>
    </row>
    <row r="51" spans="1:11" ht="13.2">
      <c r="A51" s="2"/>
      <c r="B51" s="2"/>
      <c r="C51" s="21"/>
      <c r="D51" s="2"/>
      <c r="E51" s="2"/>
      <c r="F51" s="2"/>
      <c r="G51" s="2"/>
      <c r="H51" s="2"/>
      <c r="I51" s="2"/>
      <c r="J51" s="2"/>
      <c r="K51" s="2"/>
    </row>
    <row r="52" spans="1:11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63" spans="1:11" ht="13.2">
      <c r="B63" s="42" t="s">
        <v>139</v>
      </c>
      <c r="C63" s="42">
        <f>15000000+10000000 +5000000+5000000+3500000+1200000+5880000</f>
        <v>45580000</v>
      </c>
    </row>
    <row r="64" spans="1:11" ht="13.2">
      <c r="B64" s="42" t="s">
        <v>140</v>
      </c>
      <c r="C64" s="42">
        <f>22320000+14500000+8500000+8500000+6000000+11760000+2400000</f>
        <v>73980000</v>
      </c>
    </row>
    <row r="65" spans="2:3" ht="13.2">
      <c r="B65" s="42" t="s">
        <v>141</v>
      </c>
      <c r="C65" s="42">
        <f>15000000+10000000+5000000+5000000+3500000+10400000+5880000+1200000</f>
        <v>55980000</v>
      </c>
    </row>
  </sheetData>
  <mergeCells count="15">
    <mergeCell ref="J7:L7"/>
    <mergeCell ref="N7:O7"/>
    <mergeCell ref="C1:D1"/>
    <mergeCell ref="E1:F1"/>
    <mergeCell ref="G1:H1"/>
    <mergeCell ref="J1:L1"/>
    <mergeCell ref="N1:O1"/>
    <mergeCell ref="N4:O6"/>
    <mergeCell ref="C6:D6"/>
    <mergeCell ref="J6:L6"/>
    <mergeCell ref="E6:F6"/>
    <mergeCell ref="G6:I6"/>
    <mergeCell ref="C7:D7"/>
    <mergeCell ref="E7:F7"/>
    <mergeCell ref="G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W983"/>
  <sheetViews>
    <sheetView workbookViewId="0"/>
  </sheetViews>
  <sheetFormatPr defaultColWidth="12.6640625" defaultRowHeight="15.75" customHeight="1"/>
  <cols>
    <col min="1" max="1" width="27.109375" customWidth="1"/>
    <col min="2" max="2" width="29.6640625" customWidth="1"/>
    <col min="3" max="3" width="6" customWidth="1"/>
    <col min="4" max="4" width="20.6640625" customWidth="1"/>
    <col min="5" max="5" width="25.109375" customWidth="1"/>
    <col min="6" max="6" width="16.109375" customWidth="1"/>
    <col min="7" max="7" width="20.109375" customWidth="1"/>
    <col min="8" max="9" width="15.44140625" customWidth="1"/>
  </cols>
  <sheetData>
    <row r="1" spans="1:23" ht="27.75" customHeight="1">
      <c r="A1" s="251" t="s">
        <v>142</v>
      </c>
      <c r="B1" s="239"/>
      <c r="C1" s="82"/>
      <c r="D1" s="252" t="s">
        <v>143</v>
      </c>
      <c r="E1" s="227"/>
      <c r="F1" s="227"/>
      <c r="G1" s="227"/>
      <c r="H1" s="227"/>
      <c r="I1" s="228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13.8">
      <c r="A2" s="83">
        <v>1</v>
      </c>
      <c r="B2" s="83" t="s">
        <v>144</v>
      </c>
      <c r="C2" s="82"/>
      <c r="D2" s="84" t="s">
        <v>17</v>
      </c>
      <c r="E2" s="85" t="s">
        <v>18</v>
      </c>
      <c r="F2" s="85" t="s">
        <v>19</v>
      </c>
      <c r="G2" s="85" t="s">
        <v>20</v>
      </c>
      <c r="H2" s="85" t="s">
        <v>21</v>
      </c>
      <c r="I2" s="86" t="s">
        <v>7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23" ht="13.8">
      <c r="A3" s="83">
        <v>2</v>
      </c>
      <c r="B3" s="83" t="s">
        <v>145</v>
      </c>
      <c r="C3" s="82"/>
      <c r="D3" s="84" t="s">
        <v>22</v>
      </c>
      <c r="E3" s="87">
        <v>5</v>
      </c>
      <c r="F3" s="87">
        <v>8400000</v>
      </c>
      <c r="G3" s="87">
        <v>2000000</v>
      </c>
      <c r="H3" s="87">
        <f t="shared" ref="H3:H6" si="0">F3+G3</f>
        <v>10400000</v>
      </c>
      <c r="I3" s="87">
        <f>(F3+G3)+(F3+G3)*10%</f>
        <v>11440000</v>
      </c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 spans="1:23" ht="13.8">
      <c r="A4" s="83">
        <v>3</v>
      </c>
      <c r="B4" s="83" t="s">
        <v>146</v>
      </c>
      <c r="C4" s="82"/>
      <c r="D4" s="88" t="s">
        <v>23</v>
      </c>
      <c r="E4" s="89">
        <v>10</v>
      </c>
      <c r="F4" s="89">
        <v>10800000</v>
      </c>
      <c r="G4" s="89">
        <v>2000000</v>
      </c>
      <c r="H4" s="87">
        <f t="shared" si="0"/>
        <v>12800000</v>
      </c>
      <c r="I4" s="87">
        <f t="shared" ref="I4:I6" si="1">H4*10%+H4</f>
        <v>14080000</v>
      </c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 spans="1:23" ht="13.8">
      <c r="A5" s="83">
        <v>4</v>
      </c>
      <c r="B5" s="83" t="s">
        <v>147</v>
      </c>
      <c r="C5" s="82"/>
      <c r="D5" s="88" t="s">
        <v>24</v>
      </c>
      <c r="E5" s="89">
        <v>20</v>
      </c>
      <c r="F5" s="89">
        <v>18000000</v>
      </c>
      <c r="G5" s="89">
        <v>2000000</v>
      </c>
      <c r="H5" s="87">
        <f t="shared" si="0"/>
        <v>20000000</v>
      </c>
      <c r="I5" s="87">
        <f t="shared" si="1"/>
        <v>22000000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 spans="1:23" ht="13.8">
      <c r="A6" s="83">
        <v>5</v>
      </c>
      <c r="B6" s="83" t="s">
        <v>148</v>
      </c>
      <c r="C6" s="82"/>
      <c r="D6" s="88" t="s">
        <v>25</v>
      </c>
      <c r="E6" s="89">
        <v>30</v>
      </c>
      <c r="F6" s="89">
        <v>21600000</v>
      </c>
      <c r="G6" s="89">
        <v>2000000</v>
      </c>
      <c r="H6" s="87">
        <f t="shared" si="0"/>
        <v>23600000</v>
      </c>
      <c r="I6" s="87">
        <f t="shared" si="1"/>
        <v>25960000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</row>
    <row r="7" spans="1:23" ht="13.8">
      <c r="A7" s="83">
        <v>6</v>
      </c>
      <c r="B7" s="83" t="s">
        <v>149</v>
      </c>
      <c r="C7" s="82"/>
      <c r="D7" s="88" t="s">
        <v>26</v>
      </c>
      <c r="E7" s="89" t="s">
        <v>27</v>
      </c>
      <c r="F7" s="89" t="s">
        <v>28</v>
      </c>
      <c r="G7" s="89">
        <v>2000000</v>
      </c>
      <c r="H7" s="90"/>
      <c r="I7" s="91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</row>
    <row r="8" spans="1:23" ht="13.8">
      <c r="A8" s="83">
        <v>7</v>
      </c>
      <c r="B8" s="83" t="s">
        <v>150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</row>
    <row r="9" spans="1:23" ht="13.8">
      <c r="A9" s="83">
        <v>8</v>
      </c>
      <c r="B9" s="83" t="s">
        <v>151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</row>
    <row r="10" spans="1:23" ht="15.6">
      <c r="A10" s="83">
        <v>9</v>
      </c>
      <c r="B10" s="83" t="s">
        <v>152</v>
      </c>
      <c r="C10" s="82"/>
      <c r="D10" s="253" t="s">
        <v>153</v>
      </c>
      <c r="E10" s="239"/>
      <c r="F10" s="82"/>
      <c r="G10" s="254" t="s">
        <v>154</v>
      </c>
      <c r="H10" s="228"/>
      <c r="I10" s="92" t="s">
        <v>155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</row>
    <row r="11" spans="1:23" ht="15.6">
      <c r="A11" s="83">
        <v>10</v>
      </c>
      <c r="B11" s="83" t="s">
        <v>156</v>
      </c>
      <c r="C11" s="82"/>
      <c r="D11" s="93" t="s">
        <v>157</v>
      </c>
      <c r="E11" s="93" t="s">
        <v>158</v>
      </c>
      <c r="F11" s="82"/>
      <c r="G11" s="254" t="s">
        <v>159</v>
      </c>
      <c r="H11" s="227"/>
      <c r="I11" s="228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spans="1:23" ht="17.399999999999999">
      <c r="A12" s="83">
        <v>11</v>
      </c>
      <c r="B12" s="83" t="s">
        <v>160</v>
      </c>
      <c r="C12" s="82"/>
      <c r="D12" s="94">
        <v>1</v>
      </c>
      <c r="E12" s="94" t="s">
        <v>161</v>
      </c>
      <c r="F12" s="82"/>
      <c r="G12" s="95" t="s">
        <v>162</v>
      </c>
      <c r="H12" s="95" t="s">
        <v>163</v>
      </c>
      <c r="I12" s="95" t="s">
        <v>164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 spans="1:23" ht="17.399999999999999">
      <c r="A13" s="83">
        <v>12</v>
      </c>
      <c r="B13" s="83" t="s">
        <v>165</v>
      </c>
      <c r="C13" s="82"/>
      <c r="D13" s="94">
        <v>3</v>
      </c>
      <c r="E13" s="94" t="s">
        <v>166</v>
      </c>
      <c r="F13" s="82"/>
      <c r="G13" s="95" t="s">
        <v>167</v>
      </c>
      <c r="H13" s="95" t="s">
        <v>168</v>
      </c>
      <c r="I13" s="95" t="s">
        <v>169</v>
      </c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</row>
    <row r="14" spans="1:23" ht="15.6">
      <c r="A14" s="83">
        <v>13</v>
      </c>
      <c r="B14" s="83" t="s">
        <v>170</v>
      </c>
      <c r="C14" s="82"/>
      <c r="D14" s="94">
        <v>5</v>
      </c>
      <c r="E14" s="94" t="s">
        <v>171</v>
      </c>
      <c r="F14" s="82"/>
      <c r="G14" s="255" t="s">
        <v>172</v>
      </c>
      <c r="H14" s="227"/>
      <c r="I14" s="228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  <row r="15" spans="1:23" ht="17.399999999999999">
      <c r="A15" s="83">
        <v>14</v>
      </c>
      <c r="B15" s="83" t="s">
        <v>173</v>
      </c>
      <c r="C15" s="82"/>
      <c r="D15" s="94">
        <v>10</v>
      </c>
      <c r="E15" s="94" t="s">
        <v>174</v>
      </c>
      <c r="F15" s="82"/>
      <c r="G15" s="95" t="s">
        <v>175</v>
      </c>
      <c r="H15" s="95" t="s">
        <v>176</v>
      </c>
      <c r="I15" s="95" t="s">
        <v>176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</row>
    <row r="16" spans="1:23" ht="17.399999999999999">
      <c r="A16" s="83">
        <v>15</v>
      </c>
      <c r="B16" s="83" t="s">
        <v>177</v>
      </c>
      <c r="C16" s="82"/>
      <c r="D16" s="94">
        <v>15</v>
      </c>
      <c r="E16" s="94" t="s">
        <v>178</v>
      </c>
      <c r="F16" s="82"/>
      <c r="G16" s="95" t="s">
        <v>179</v>
      </c>
      <c r="H16" s="95" t="s">
        <v>169</v>
      </c>
      <c r="I16" s="95" t="s">
        <v>169</v>
      </c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</row>
    <row r="17" spans="1:23" ht="17.399999999999999">
      <c r="A17" s="83" t="s">
        <v>180</v>
      </c>
      <c r="B17" s="83" t="s">
        <v>181</v>
      </c>
      <c r="C17" s="82"/>
      <c r="D17" s="94" t="s">
        <v>182</v>
      </c>
      <c r="E17" s="94" t="s">
        <v>183</v>
      </c>
      <c r="F17" s="82"/>
      <c r="G17" s="95" t="s">
        <v>184</v>
      </c>
      <c r="H17" s="95" t="s">
        <v>185</v>
      </c>
      <c r="I17" s="95" t="s">
        <v>185</v>
      </c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</row>
    <row r="18" spans="1:23" ht="13.8">
      <c r="A18" s="82"/>
      <c r="B18" s="82"/>
      <c r="C18" s="82"/>
      <c r="D18" s="82"/>
      <c r="E18" s="82"/>
      <c r="F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 spans="1:23" ht="13.8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</row>
    <row r="20" spans="1:23" ht="13.8">
      <c r="A20" s="250" t="s">
        <v>186</v>
      </c>
      <c r="B20" s="228"/>
      <c r="C20" s="82"/>
      <c r="D20" s="250" t="s">
        <v>187</v>
      </c>
      <c r="E20" s="228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 spans="1:23" ht="13.8">
      <c r="A21" s="93" t="s">
        <v>188</v>
      </c>
      <c r="B21" s="93" t="s">
        <v>189</v>
      </c>
      <c r="C21" s="82"/>
      <c r="D21" s="93" t="s">
        <v>190</v>
      </c>
      <c r="E21" s="93" t="s">
        <v>191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 spans="1:23" ht="13.8">
      <c r="A22" s="83">
        <v>1</v>
      </c>
      <c r="B22" s="83" t="s">
        <v>192</v>
      </c>
      <c r="C22" s="82"/>
      <c r="D22" s="83" t="s">
        <v>193</v>
      </c>
      <c r="E22" s="96">
        <v>1800000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 spans="1:23" ht="13.8">
      <c r="A23" s="83">
        <v>3</v>
      </c>
      <c r="B23" s="83" t="s">
        <v>194</v>
      </c>
      <c r="C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 spans="1:23" ht="13.8">
      <c r="A24" s="83">
        <v>5</v>
      </c>
      <c r="B24" s="83" t="s">
        <v>195</v>
      </c>
      <c r="C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</row>
    <row r="25" spans="1:23" ht="13.8">
      <c r="A25" s="83">
        <v>10</v>
      </c>
      <c r="B25" s="83" t="s">
        <v>196</v>
      </c>
      <c r="C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 spans="1:23" ht="13.8">
      <c r="A26" s="83">
        <v>15</v>
      </c>
      <c r="B26" s="83" t="s">
        <v>197</v>
      </c>
      <c r="C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 spans="1:23" ht="13.8">
      <c r="A27" s="83" t="s">
        <v>198</v>
      </c>
      <c r="B27" s="83" t="s">
        <v>199</v>
      </c>
      <c r="C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 spans="1:23" ht="13.8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 spans="1:23" ht="13.8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 spans="1:23" ht="28.5" customHeight="1">
      <c r="A30" s="250" t="s">
        <v>200</v>
      </c>
      <c r="B30" s="228"/>
      <c r="C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 spans="1:23" ht="13.8">
      <c r="A31" s="93" t="s">
        <v>201</v>
      </c>
      <c r="B31" s="93" t="s">
        <v>189</v>
      </c>
      <c r="C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r="32" spans="1:23" ht="13.8">
      <c r="A32" s="83">
        <v>100</v>
      </c>
      <c r="B32" s="83" t="s">
        <v>202</v>
      </c>
      <c r="C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  <row r="33" spans="1:23" ht="13.8">
      <c r="A33" s="83">
        <v>200</v>
      </c>
      <c r="B33" s="83" t="s">
        <v>203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r="34" spans="1:23" ht="13.8">
      <c r="A34" s="83">
        <v>500</v>
      </c>
      <c r="B34" s="83" t="s">
        <v>204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</row>
    <row r="35" spans="1:23" ht="13.8">
      <c r="A35" s="83">
        <v>1000</v>
      </c>
      <c r="B35" s="83" t="s">
        <v>205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</row>
    <row r="36" spans="1:23" ht="13.8">
      <c r="A36" s="83">
        <v>2000</v>
      </c>
      <c r="B36" s="83" t="s">
        <v>206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</row>
    <row r="37" spans="1:23" ht="13.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</row>
    <row r="38" spans="1:23" ht="13.8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r="39" spans="1:23" ht="13.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r="40" spans="1:23" ht="13.8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r="41" spans="1:23" ht="13.8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r="42" spans="1:23" ht="13.8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r="43" spans="1:23" ht="13.8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r="44" spans="1:23" ht="13.8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 spans="1:23" ht="13.8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 spans="1:23" ht="13.8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</row>
    <row r="47" spans="1:23" ht="13.8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</row>
    <row r="48" spans="1:23" ht="13.8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</row>
    <row r="49" spans="1:23" ht="13.8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</row>
    <row r="50" spans="1:23" ht="13.8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</row>
    <row r="51" spans="1:23" ht="13.8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</row>
    <row r="52" spans="1:23" ht="13.8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</row>
    <row r="53" spans="1:23" ht="13.8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</row>
    <row r="54" spans="1:23" ht="13.8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</row>
    <row r="55" spans="1:23" ht="13.8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</row>
    <row r="56" spans="1:23" ht="13.8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</row>
    <row r="57" spans="1:23" ht="13.8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</row>
    <row r="58" spans="1:23" ht="13.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</row>
    <row r="59" spans="1:23" ht="13.8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</row>
    <row r="60" spans="1:23" ht="13.8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</row>
    <row r="61" spans="1:23" ht="13.8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</row>
    <row r="62" spans="1:23" ht="13.8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</row>
    <row r="63" spans="1:23" ht="13.8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</row>
    <row r="64" spans="1:23" ht="13.8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</row>
    <row r="65" spans="1:23" ht="13.8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</row>
    <row r="66" spans="1:23" ht="13.8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</row>
    <row r="67" spans="1:23" ht="13.8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</row>
    <row r="68" spans="1:23" ht="13.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</row>
    <row r="69" spans="1:23" ht="13.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</row>
    <row r="70" spans="1:23" ht="13.8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</row>
    <row r="71" spans="1:23" ht="13.8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</row>
    <row r="72" spans="1:23" ht="13.8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</row>
    <row r="73" spans="1:23" ht="13.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</row>
    <row r="74" spans="1:23" ht="13.8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</row>
    <row r="75" spans="1:23" ht="13.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</row>
    <row r="76" spans="1:23" ht="13.8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</row>
    <row r="77" spans="1:23" ht="13.8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</row>
    <row r="78" spans="1:23" ht="13.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</row>
    <row r="79" spans="1:23" ht="13.8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</row>
    <row r="80" spans="1:23" ht="13.8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</row>
    <row r="81" spans="1:23" ht="13.8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</row>
    <row r="82" spans="1:23" ht="13.8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</row>
    <row r="83" spans="1:23" ht="13.8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</row>
    <row r="84" spans="1:23" ht="13.8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</row>
    <row r="85" spans="1:23" ht="13.8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</row>
    <row r="86" spans="1:23" ht="13.8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</row>
    <row r="87" spans="1:23" ht="13.8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</row>
    <row r="88" spans="1:23" ht="13.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</row>
    <row r="89" spans="1:23" ht="13.8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</row>
    <row r="90" spans="1:23" ht="13.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</row>
    <row r="91" spans="1:23" ht="13.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</row>
    <row r="92" spans="1:23" ht="13.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</row>
    <row r="93" spans="1:23" ht="13.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</row>
    <row r="94" spans="1:23" ht="13.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</row>
    <row r="95" spans="1:23" ht="13.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</row>
    <row r="96" spans="1:23" ht="13.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</row>
    <row r="97" spans="1:23" ht="13.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</row>
    <row r="98" spans="1:23" ht="13.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</row>
    <row r="99" spans="1:23" ht="13.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</row>
    <row r="100" spans="1:23" ht="13.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</row>
    <row r="101" spans="1:23" ht="13.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</row>
    <row r="102" spans="1:23" ht="13.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</row>
    <row r="103" spans="1:23" ht="13.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</row>
    <row r="104" spans="1:23" ht="13.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</row>
    <row r="105" spans="1:23" ht="13.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</row>
    <row r="106" spans="1:23" ht="13.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</row>
    <row r="107" spans="1:23" ht="13.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</row>
    <row r="108" spans="1:23" ht="13.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</row>
    <row r="109" spans="1:23" ht="13.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</row>
    <row r="110" spans="1:23" ht="13.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</row>
    <row r="111" spans="1:23" ht="13.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</row>
    <row r="112" spans="1:23" ht="13.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</row>
    <row r="113" spans="1:23" ht="13.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</row>
    <row r="114" spans="1:23" ht="13.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</row>
    <row r="115" spans="1:23" ht="13.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</row>
    <row r="116" spans="1:23" ht="13.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</row>
    <row r="117" spans="1:23" ht="13.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</row>
    <row r="118" spans="1:23" ht="13.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</row>
    <row r="119" spans="1:23" ht="13.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</row>
    <row r="120" spans="1:23" ht="13.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</row>
    <row r="121" spans="1:23" ht="13.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</row>
    <row r="122" spans="1:23" ht="13.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</row>
    <row r="123" spans="1:23" ht="13.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</row>
    <row r="124" spans="1:23" ht="13.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</row>
    <row r="125" spans="1:23" ht="13.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</row>
    <row r="126" spans="1:23" ht="13.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</row>
    <row r="127" spans="1:23" ht="13.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</row>
    <row r="128" spans="1:23" ht="13.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</row>
    <row r="129" spans="1:23" ht="13.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</row>
    <row r="130" spans="1:23" ht="13.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</row>
    <row r="131" spans="1:23" ht="13.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</row>
    <row r="132" spans="1:23" ht="13.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</row>
    <row r="133" spans="1:23" ht="13.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</row>
    <row r="134" spans="1:23" ht="13.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</row>
    <row r="135" spans="1:23" ht="13.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</row>
    <row r="136" spans="1:23" ht="13.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</row>
    <row r="137" spans="1:23" ht="13.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</row>
    <row r="138" spans="1:23" ht="13.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</row>
    <row r="139" spans="1:23" ht="13.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</row>
    <row r="140" spans="1:23" ht="13.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</row>
    <row r="141" spans="1:23" ht="13.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</row>
    <row r="142" spans="1:23" ht="13.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</row>
    <row r="143" spans="1:23" ht="13.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</row>
    <row r="144" spans="1:23" ht="13.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</row>
    <row r="145" spans="1:23" ht="13.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</row>
    <row r="146" spans="1:23" ht="13.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</row>
    <row r="147" spans="1:23" ht="13.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</row>
    <row r="148" spans="1:23" ht="13.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</row>
    <row r="149" spans="1:23" ht="13.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</row>
    <row r="150" spans="1:23" ht="13.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</row>
    <row r="151" spans="1:23" ht="13.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</row>
    <row r="152" spans="1:23" ht="13.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</row>
    <row r="153" spans="1:23" ht="13.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</row>
    <row r="154" spans="1:23" ht="13.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</row>
    <row r="155" spans="1:23" ht="13.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</row>
    <row r="156" spans="1:23" ht="13.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</row>
    <row r="157" spans="1:23" ht="13.8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</row>
    <row r="158" spans="1:23" ht="13.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</row>
    <row r="159" spans="1:23" ht="13.8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</row>
    <row r="160" spans="1:23" ht="13.8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</row>
    <row r="161" spans="1:23" ht="13.8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</row>
    <row r="162" spans="1:23" ht="13.8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</row>
    <row r="163" spans="1:23" ht="13.8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</row>
    <row r="164" spans="1:23" ht="13.8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</row>
    <row r="165" spans="1:23" ht="13.8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</row>
    <row r="166" spans="1:23" ht="13.8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</row>
    <row r="167" spans="1:23" ht="13.8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</row>
    <row r="168" spans="1:23" ht="13.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</row>
    <row r="169" spans="1:23" ht="13.8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</row>
    <row r="170" spans="1:23" ht="13.8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</row>
    <row r="171" spans="1:23" ht="13.8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</row>
    <row r="172" spans="1:23" ht="13.8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</row>
    <row r="173" spans="1:23" ht="13.8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</row>
    <row r="174" spans="1:23" ht="13.8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</row>
    <row r="175" spans="1:23" ht="13.8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</row>
    <row r="176" spans="1:23" ht="13.8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</row>
    <row r="177" spans="1:23" ht="13.8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</row>
    <row r="178" spans="1:23" ht="13.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</row>
    <row r="179" spans="1:23" ht="13.8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</row>
    <row r="180" spans="1:23" ht="13.8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</row>
    <row r="181" spans="1:23" ht="13.8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</row>
    <row r="182" spans="1:23" ht="13.8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</row>
    <row r="183" spans="1:23" ht="13.8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</row>
    <row r="184" spans="1:23" ht="13.8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</row>
    <row r="185" spans="1:23" ht="13.8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</row>
    <row r="186" spans="1:23" ht="13.8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</row>
    <row r="187" spans="1:23" ht="13.8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</row>
    <row r="188" spans="1:23" ht="13.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</row>
    <row r="189" spans="1:23" ht="13.8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</row>
    <row r="190" spans="1:23" ht="13.8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</row>
    <row r="191" spans="1:23" ht="13.8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</row>
    <row r="192" spans="1:23" ht="13.8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</row>
    <row r="193" spans="1:23" ht="13.8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</row>
    <row r="194" spans="1:23" ht="13.8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</row>
    <row r="195" spans="1:23" ht="13.8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</row>
    <row r="196" spans="1:23" ht="13.8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</row>
    <row r="197" spans="1:23" ht="13.8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</row>
    <row r="198" spans="1:23" ht="13.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</row>
    <row r="199" spans="1:23" ht="13.8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</row>
    <row r="200" spans="1:23" ht="13.8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</row>
    <row r="201" spans="1:23" ht="13.8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</row>
    <row r="202" spans="1:23" ht="13.8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</row>
    <row r="203" spans="1:23" ht="13.8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</row>
    <row r="204" spans="1:23" ht="13.8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</row>
    <row r="205" spans="1:23" ht="13.8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</row>
    <row r="206" spans="1:23" ht="13.8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</row>
    <row r="207" spans="1:23" ht="13.8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</row>
    <row r="208" spans="1:23" ht="13.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</row>
    <row r="209" spans="1:23" ht="13.8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</row>
    <row r="210" spans="1:23" ht="13.8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</row>
    <row r="211" spans="1:23" ht="13.8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</row>
    <row r="212" spans="1:23" ht="13.8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</row>
    <row r="213" spans="1:23" ht="13.8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</row>
    <row r="214" spans="1:23" ht="13.8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</row>
    <row r="215" spans="1:23" ht="13.8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</row>
    <row r="216" spans="1:23" ht="13.8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</row>
    <row r="217" spans="1:23" ht="13.8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</row>
    <row r="218" spans="1:23" ht="13.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</row>
    <row r="219" spans="1:23" ht="13.8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</row>
    <row r="220" spans="1:23" ht="13.8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</row>
    <row r="221" spans="1:23" ht="13.8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</row>
    <row r="222" spans="1:23" ht="13.8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</row>
    <row r="223" spans="1:23" ht="13.8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</row>
    <row r="224" spans="1:23" ht="13.8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</row>
    <row r="225" spans="1:23" ht="13.8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</row>
    <row r="226" spans="1:23" ht="13.8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</row>
    <row r="227" spans="1:23" ht="13.8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</row>
    <row r="228" spans="1:23" ht="13.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</row>
    <row r="229" spans="1:23" ht="13.8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</row>
    <row r="230" spans="1:23" ht="13.8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</row>
    <row r="231" spans="1:23" ht="13.8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</row>
    <row r="232" spans="1:23" ht="13.8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</row>
    <row r="233" spans="1:23" ht="13.8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</row>
    <row r="234" spans="1:23" ht="13.8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</row>
    <row r="235" spans="1:23" ht="13.8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</row>
    <row r="236" spans="1:23" ht="13.8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</row>
    <row r="237" spans="1:23" ht="13.8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</row>
    <row r="238" spans="1:23" ht="13.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</row>
    <row r="239" spans="1:23" ht="13.8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</row>
    <row r="240" spans="1:23" ht="13.8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</row>
    <row r="241" spans="1:23" ht="13.8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</row>
    <row r="242" spans="1:23" ht="13.8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</row>
    <row r="243" spans="1:23" ht="13.8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</row>
    <row r="244" spans="1:23" ht="13.8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</row>
    <row r="245" spans="1:23" ht="13.8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</row>
    <row r="246" spans="1:23" ht="13.8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</row>
    <row r="247" spans="1:23" ht="13.8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</row>
    <row r="248" spans="1:23" ht="13.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</row>
    <row r="249" spans="1:23" ht="13.8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</row>
    <row r="250" spans="1:23" ht="13.8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</row>
    <row r="251" spans="1:23" ht="13.8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</row>
    <row r="252" spans="1:23" ht="13.8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</row>
    <row r="253" spans="1:23" ht="13.8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</row>
    <row r="254" spans="1:23" ht="13.8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</row>
    <row r="255" spans="1:23" ht="13.8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</row>
    <row r="256" spans="1:23" ht="13.8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</row>
    <row r="257" spans="1:23" ht="13.8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</row>
    <row r="258" spans="1:23" ht="13.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</row>
    <row r="259" spans="1:23" ht="13.8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</row>
    <row r="260" spans="1:23" ht="13.8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</row>
    <row r="261" spans="1:23" ht="13.8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</row>
    <row r="262" spans="1:23" ht="13.8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</row>
    <row r="263" spans="1:23" ht="13.8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</row>
    <row r="264" spans="1:23" ht="13.8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</row>
    <row r="265" spans="1:23" ht="13.8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</row>
    <row r="266" spans="1:23" ht="13.8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</row>
    <row r="267" spans="1:23" ht="13.8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</row>
    <row r="268" spans="1:23" ht="13.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</row>
    <row r="269" spans="1:23" ht="13.8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</row>
    <row r="270" spans="1:23" ht="13.8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</row>
    <row r="271" spans="1:23" ht="13.8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</row>
    <row r="272" spans="1:23" ht="13.8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</row>
    <row r="273" spans="1:23" ht="13.8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</row>
    <row r="274" spans="1:23" ht="13.8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</row>
    <row r="275" spans="1:23" ht="13.8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</row>
    <row r="276" spans="1:23" ht="13.8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</row>
    <row r="277" spans="1:23" ht="13.8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</row>
    <row r="278" spans="1:23" ht="13.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</row>
    <row r="279" spans="1:23" ht="13.8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</row>
    <row r="280" spans="1:23" ht="13.8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</row>
    <row r="281" spans="1:23" ht="13.8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</row>
    <row r="282" spans="1:23" ht="13.8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</row>
    <row r="283" spans="1:23" ht="13.8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</row>
    <row r="284" spans="1:23" ht="13.8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</row>
    <row r="285" spans="1:23" ht="13.8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</row>
    <row r="286" spans="1:23" ht="13.8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</row>
    <row r="287" spans="1:23" ht="13.8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</row>
    <row r="288" spans="1:23" ht="13.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</row>
    <row r="289" spans="1:23" ht="13.8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</row>
    <row r="290" spans="1:23" ht="13.8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</row>
    <row r="291" spans="1:23" ht="13.8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</row>
    <row r="292" spans="1:23" ht="13.8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</row>
    <row r="293" spans="1:23" ht="13.8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</row>
    <row r="294" spans="1:23" ht="13.8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</row>
    <row r="295" spans="1:23" ht="13.8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</row>
    <row r="296" spans="1:23" ht="13.8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</row>
    <row r="297" spans="1:23" ht="13.8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</row>
    <row r="298" spans="1:23" ht="13.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</row>
    <row r="299" spans="1:23" ht="13.8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</row>
    <row r="300" spans="1:23" ht="13.8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</row>
    <row r="301" spans="1:23" ht="13.8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</row>
    <row r="302" spans="1:23" ht="13.8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</row>
    <row r="303" spans="1:23" ht="13.8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</row>
    <row r="304" spans="1:23" ht="13.8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</row>
    <row r="305" spans="1:23" ht="13.8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</row>
    <row r="306" spans="1:23" ht="13.8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</row>
    <row r="307" spans="1:23" ht="13.8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</row>
    <row r="308" spans="1:23" ht="13.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</row>
    <row r="309" spans="1:23" ht="13.8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</row>
    <row r="310" spans="1:23" ht="13.8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</row>
    <row r="311" spans="1:23" ht="13.8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</row>
    <row r="312" spans="1:23" ht="13.8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</row>
    <row r="313" spans="1:23" ht="13.8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</row>
    <row r="314" spans="1:23" ht="13.8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</row>
    <row r="315" spans="1:23" ht="13.8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</row>
    <row r="316" spans="1:23" ht="13.8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</row>
    <row r="317" spans="1:23" ht="13.8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</row>
    <row r="318" spans="1:23" ht="13.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</row>
    <row r="319" spans="1:23" ht="13.8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</row>
    <row r="320" spans="1:23" ht="13.8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</row>
    <row r="321" spans="1:23" ht="13.8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</row>
    <row r="322" spans="1:23" ht="13.8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</row>
    <row r="323" spans="1:23" ht="13.8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</row>
    <row r="324" spans="1:23" ht="13.8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</row>
    <row r="325" spans="1:23" ht="13.8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</row>
    <row r="326" spans="1:23" ht="13.8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</row>
    <row r="327" spans="1:23" ht="13.8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</row>
    <row r="328" spans="1:23" ht="13.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</row>
    <row r="329" spans="1:23" ht="13.8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</row>
    <row r="330" spans="1:23" ht="13.8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</row>
    <row r="331" spans="1:23" ht="13.8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</row>
    <row r="332" spans="1:23" ht="13.8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</row>
    <row r="333" spans="1:23" ht="13.8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</row>
    <row r="334" spans="1:23" ht="13.8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</row>
    <row r="335" spans="1:23" ht="13.8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</row>
    <row r="336" spans="1:23" ht="13.8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</row>
    <row r="337" spans="1:23" ht="13.8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</row>
    <row r="338" spans="1:23" ht="13.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</row>
    <row r="339" spans="1:23" ht="13.8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</row>
    <row r="340" spans="1:23" ht="13.8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</row>
    <row r="341" spans="1:23" ht="13.8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</row>
    <row r="342" spans="1:23" ht="13.8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</row>
    <row r="343" spans="1:23" ht="13.8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</row>
    <row r="344" spans="1:23" ht="13.8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</row>
    <row r="345" spans="1:23" ht="13.8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</row>
    <row r="346" spans="1:23" ht="13.8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</row>
    <row r="347" spans="1:23" ht="13.8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</row>
    <row r="348" spans="1:23" ht="13.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</row>
    <row r="349" spans="1:23" ht="13.8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</row>
    <row r="350" spans="1:23" ht="13.8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</row>
    <row r="351" spans="1:23" ht="13.8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</row>
    <row r="352" spans="1:23" ht="13.8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</row>
    <row r="353" spans="1:23" ht="13.8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</row>
    <row r="354" spans="1:23" ht="13.8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</row>
    <row r="355" spans="1:23" ht="13.8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</row>
    <row r="356" spans="1:23" ht="13.8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</row>
    <row r="357" spans="1:23" ht="13.8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</row>
    <row r="358" spans="1:23" ht="13.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</row>
    <row r="359" spans="1:23" ht="13.8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</row>
    <row r="360" spans="1:23" ht="13.8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</row>
    <row r="361" spans="1:23" ht="13.8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</row>
    <row r="362" spans="1:23" ht="13.8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</row>
    <row r="363" spans="1:23" ht="13.8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</row>
    <row r="364" spans="1:23" ht="13.8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</row>
    <row r="365" spans="1:23" ht="13.8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</row>
    <row r="366" spans="1:23" ht="13.8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</row>
    <row r="367" spans="1:23" ht="13.8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</row>
    <row r="368" spans="1:23" ht="13.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</row>
    <row r="369" spans="1:23" ht="13.8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</row>
    <row r="370" spans="1:23" ht="13.8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</row>
    <row r="371" spans="1:23" ht="13.8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</row>
    <row r="372" spans="1:23" ht="13.8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</row>
    <row r="373" spans="1:23" ht="13.8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</row>
    <row r="374" spans="1:23" ht="13.8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</row>
    <row r="375" spans="1:23" ht="13.8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</row>
    <row r="376" spans="1:23" ht="13.8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</row>
    <row r="377" spans="1:23" ht="13.8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</row>
    <row r="378" spans="1:23" ht="13.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</row>
    <row r="379" spans="1:23" ht="13.8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</row>
    <row r="380" spans="1:23" ht="13.8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</row>
    <row r="381" spans="1:23" ht="13.8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</row>
    <row r="382" spans="1:23" ht="13.8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</row>
    <row r="383" spans="1:23" ht="13.8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</row>
    <row r="384" spans="1:23" ht="13.8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</row>
    <row r="385" spans="1:23" ht="13.8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</row>
    <row r="386" spans="1:23" ht="13.8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</row>
    <row r="387" spans="1:23" ht="13.8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</row>
    <row r="388" spans="1:23" ht="13.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</row>
    <row r="389" spans="1:23" ht="13.8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</row>
    <row r="390" spans="1:23" ht="13.8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</row>
    <row r="391" spans="1:23" ht="13.8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</row>
    <row r="392" spans="1:23" ht="13.8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</row>
    <row r="393" spans="1:23" ht="13.8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</row>
    <row r="394" spans="1:23" ht="13.8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</row>
    <row r="395" spans="1:23" ht="13.8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</row>
    <row r="396" spans="1:23" ht="13.8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</row>
    <row r="397" spans="1:23" ht="13.8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</row>
    <row r="398" spans="1:23" ht="13.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</row>
    <row r="399" spans="1:23" ht="13.8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</row>
    <row r="400" spans="1:23" ht="13.8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</row>
    <row r="401" spans="1:23" ht="13.8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</row>
    <row r="402" spans="1:23" ht="13.8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</row>
    <row r="403" spans="1:23" ht="13.8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</row>
    <row r="404" spans="1:23" ht="13.8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</row>
    <row r="405" spans="1:23" ht="13.8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</row>
    <row r="406" spans="1:23" ht="13.8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</row>
    <row r="407" spans="1:23" ht="13.8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</row>
    <row r="408" spans="1:23" ht="13.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</row>
    <row r="409" spans="1:23" ht="13.8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</row>
    <row r="410" spans="1:23" ht="13.8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</row>
    <row r="411" spans="1:23" ht="13.8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</row>
    <row r="412" spans="1:23" ht="13.8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</row>
    <row r="413" spans="1:23" ht="13.8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</row>
    <row r="414" spans="1:23" ht="13.8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</row>
    <row r="415" spans="1:23" ht="13.8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</row>
    <row r="416" spans="1:23" ht="13.8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</row>
    <row r="417" spans="1:23" ht="13.8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</row>
    <row r="418" spans="1:23" ht="13.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</row>
    <row r="419" spans="1:23" ht="13.8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</row>
    <row r="420" spans="1:23" ht="13.8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</row>
    <row r="421" spans="1:23" ht="13.8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</row>
    <row r="422" spans="1:23" ht="13.8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</row>
    <row r="423" spans="1:23" ht="13.8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</row>
    <row r="424" spans="1:23" ht="13.8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</row>
    <row r="425" spans="1:23" ht="13.8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</row>
    <row r="426" spans="1:23" ht="13.8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</row>
    <row r="427" spans="1:23" ht="13.8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</row>
    <row r="428" spans="1:23" ht="13.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</row>
    <row r="429" spans="1:23" ht="13.8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</row>
    <row r="430" spans="1:23" ht="13.8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</row>
    <row r="431" spans="1:23" ht="13.8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</row>
    <row r="432" spans="1:23" ht="13.8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</row>
    <row r="433" spans="1:23" ht="13.8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</row>
    <row r="434" spans="1:23" ht="13.8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</row>
    <row r="435" spans="1:23" ht="13.8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</row>
    <row r="436" spans="1:23" ht="13.8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</row>
    <row r="437" spans="1:23" ht="13.8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</row>
    <row r="438" spans="1:23" ht="13.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</row>
    <row r="439" spans="1:23" ht="13.8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</row>
    <row r="440" spans="1:23" ht="13.8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</row>
    <row r="441" spans="1:23" ht="13.8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</row>
    <row r="442" spans="1:23" ht="13.8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</row>
    <row r="443" spans="1:23" ht="13.8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</row>
    <row r="444" spans="1:23" ht="13.8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</row>
    <row r="445" spans="1:23" ht="13.8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</row>
    <row r="446" spans="1:23" ht="13.8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</row>
    <row r="447" spans="1:23" ht="13.8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</row>
    <row r="448" spans="1:23" ht="13.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</row>
    <row r="449" spans="1:23" ht="13.8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</row>
    <row r="450" spans="1:23" ht="13.8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</row>
    <row r="451" spans="1:23" ht="13.8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</row>
    <row r="452" spans="1:23" ht="13.8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</row>
    <row r="453" spans="1:23" ht="13.8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</row>
    <row r="454" spans="1:23" ht="13.8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</row>
    <row r="455" spans="1:23" ht="13.8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</row>
    <row r="456" spans="1:23" ht="13.8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</row>
    <row r="457" spans="1:23" ht="13.8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</row>
    <row r="458" spans="1:23" ht="13.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</row>
    <row r="459" spans="1:23" ht="13.8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</row>
    <row r="460" spans="1:23" ht="13.8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</row>
    <row r="461" spans="1:23" ht="13.8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</row>
    <row r="462" spans="1:23" ht="13.8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</row>
    <row r="463" spans="1:23" ht="13.8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</row>
    <row r="464" spans="1:23" ht="13.8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</row>
    <row r="465" spans="1:23" ht="13.8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</row>
    <row r="466" spans="1:23" ht="13.8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</row>
    <row r="467" spans="1:23" ht="13.8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</row>
    <row r="468" spans="1:23" ht="13.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</row>
    <row r="469" spans="1:23" ht="13.8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</row>
    <row r="470" spans="1:23" ht="13.8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</row>
    <row r="471" spans="1:23" ht="13.8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</row>
    <row r="472" spans="1:23" ht="13.8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</row>
    <row r="473" spans="1:23" ht="13.8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</row>
    <row r="474" spans="1:23" ht="13.8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</row>
    <row r="475" spans="1:23" ht="13.8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</row>
    <row r="476" spans="1:23" ht="13.8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</row>
    <row r="477" spans="1:23" ht="13.8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</row>
    <row r="478" spans="1:23" ht="13.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</row>
    <row r="479" spans="1:23" ht="13.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</row>
    <row r="480" spans="1:23" ht="13.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</row>
    <row r="481" spans="1:23" ht="13.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</row>
    <row r="482" spans="1:23" ht="13.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</row>
    <row r="483" spans="1:23" ht="13.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</row>
    <row r="484" spans="1:23" ht="13.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</row>
    <row r="485" spans="1:23" ht="13.8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</row>
    <row r="486" spans="1:23" ht="13.8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</row>
    <row r="487" spans="1:23" ht="13.8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</row>
    <row r="488" spans="1:23" ht="13.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</row>
    <row r="489" spans="1:23" ht="13.8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</row>
    <row r="490" spans="1:23" ht="13.8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</row>
    <row r="491" spans="1:23" ht="13.8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</row>
    <row r="492" spans="1:23" ht="13.8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</row>
    <row r="493" spans="1:23" ht="13.8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</row>
    <row r="494" spans="1:23" ht="13.8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</row>
    <row r="495" spans="1:23" ht="13.8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</row>
    <row r="496" spans="1:23" ht="13.8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</row>
    <row r="497" spans="1:23" ht="13.8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</row>
    <row r="498" spans="1:23" ht="13.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</row>
    <row r="499" spans="1:23" ht="13.8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</row>
    <row r="500" spans="1:23" ht="13.8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</row>
    <row r="501" spans="1:23" ht="13.8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</row>
    <row r="502" spans="1:23" ht="13.8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</row>
    <row r="503" spans="1:23" ht="13.8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</row>
    <row r="504" spans="1:23" ht="13.8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</row>
    <row r="505" spans="1:23" ht="13.8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</row>
    <row r="506" spans="1:23" ht="13.8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</row>
    <row r="507" spans="1:23" ht="13.8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</row>
    <row r="508" spans="1:23" ht="13.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</row>
    <row r="509" spans="1:23" ht="13.8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</row>
    <row r="510" spans="1:23" ht="13.8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</row>
    <row r="511" spans="1:23" ht="13.8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</row>
    <row r="512" spans="1:23" ht="13.8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</row>
    <row r="513" spans="1:23" ht="13.8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</row>
    <row r="514" spans="1:23" ht="13.8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</row>
    <row r="515" spans="1:23" ht="13.8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</row>
    <row r="516" spans="1:23" ht="13.8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</row>
    <row r="517" spans="1:23" ht="13.8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</row>
    <row r="518" spans="1:23" ht="13.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</row>
    <row r="519" spans="1:23" ht="13.8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</row>
    <row r="520" spans="1:23" ht="13.8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</row>
    <row r="521" spans="1:23" ht="13.8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</row>
    <row r="522" spans="1:23" ht="13.8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</row>
    <row r="523" spans="1:23" ht="13.8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</row>
    <row r="524" spans="1:23" ht="13.8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</row>
    <row r="525" spans="1:23" ht="13.8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</row>
    <row r="526" spans="1:23" ht="13.8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</row>
    <row r="527" spans="1:23" ht="13.8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</row>
    <row r="528" spans="1:23" ht="13.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</row>
    <row r="529" spans="1:23" ht="13.8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</row>
    <row r="530" spans="1:23" ht="13.8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</row>
    <row r="531" spans="1:23" ht="13.8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</row>
    <row r="532" spans="1:23" ht="13.8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</row>
    <row r="533" spans="1:23" ht="13.8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</row>
    <row r="534" spans="1:23" ht="13.8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</row>
    <row r="535" spans="1:23" ht="13.8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</row>
    <row r="536" spans="1:23" ht="13.8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</row>
    <row r="537" spans="1:23" ht="13.8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</row>
    <row r="538" spans="1:23" ht="13.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</row>
    <row r="539" spans="1:23" ht="13.8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</row>
    <row r="540" spans="1:23" ht="13.8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</row>
    <row r="541" spans="1:23" ht="13.8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</row>
    <row r="542" spans="1:23" ht="13.8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</row>
    <row r="543" spans="1:23" ht="13.8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</row>
    <row r="544" spans="1:23" ht="13.8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</row>
    <row r="545" spans="1:23" ht="13.8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</row>
    <row r="546" spans="1:23" ht="13.8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</row>
    <row r="547" spans="1:23" ht="13.8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</row>
    <row r="548" spans="1:23" ht="13.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</row>
    <row r="549" spans="1:23" ht="13.8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</row>
    <row r="550" spans="1:23" ht="13.8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</row>
    <row r="551" spans="1:23" ht="13.8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</row>
    <row r="552" spans="1:23" ht="13.8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</row>
    <row r="553" spans="1:23" ht="13.8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</row>
    <row r="554" spans="1:23" ht="13.8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</row>
    <row r="555" spans="1:23" ht="13.8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</row>
    <row r="556" spans="1:23" ht="13.8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</row>
    <row r="557" spans="1:23" ht="13.8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</row>
    <row r="558" spans="1:23" ht="13.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</row>
    <row r="559" spans="1:23" ht="13.8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</row>
    <row r="560" spans="1:23" ht="13.8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</row>
    <row r="561" spans="1:23" ht="13.8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</row>
    <row r="562" spans="1:23" ht="13.8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</row>
    <row r="563" spans="1:23" ht="13.8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</row>
    <row r="564" spans="1:23" ht="13.8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</row>
    <row r="565" spans="1:23" ht="13.8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</row>
    <row r="566" spans="1:23" ht="13.8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</row>
    <row r="567" spans="1:23" ht="13.8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</row>
    <row r="568" spans="1:23" ht="13.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</row>
    <row r="569" spans="1:23" ht="13.8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</row>
    <row r="570" spans="1:23" ht="13.8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</row>
    <row r="571" spans="1:23" ht="13.8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</row>
    <row r="572" spans="1:23" ht="13.8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</row>
    <row r="573" spans="1:23" ht="13.8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</row>
    <row r="574" spans="1:23" ht="13.8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</row>
    <row r="575" spans="1:23" ht="13.8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</row>
    <row r="576" spans="1:23" ht="13.8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</row>
    <row r="577" spans="1:23" ht="13.8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</row>
    <row r="578" spans="1:23" ht="13.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</row>
    <row r="579" spans="1:23" ht="13.8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</row>
    <row r="580" spans="1:23" ht="13.8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</row>
    <row r="581" spans="1:23" ht="13.8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</row>
    <row r="582" spans="1:23" ht="13.8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</row>
    <row r="583" spans="1:23" ht="13.8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</row>
    <row r="584" spans="1:23" ht="13.8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</row>
    <row r="585" spans="1:23" ht="13.8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</row>
    <row r="586" spans="1:23" ht="13.8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</row>
    <row r="587" spans="1:23" ht="13.8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</row>
    <row r="588" spans="1:23" ht="13.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</row>
    <row r="589" spans="1:23" ht="13.8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</row>
    <row r="590" spans="1:23" ht="13.8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</row>
    <row r="591" spans="1:23" ht="13.8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</row>
    <row r="592" spans="1:23" ht="13.8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</row>
    <row r="593" spans="1:23" ht="13.8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</row>
    <row r="594" spans="1:23" ht="13.8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</row>
    <row r="595" spans="1:23" ht="13.8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</row>
    <row r="596" spans="1:23" ht="13.8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</row>
    <row r="597" spans="1:23" ht="13.8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</row>
    <row r="598" spans="1:23" ht="13.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</row>
    <row r="599" spans="1:23" ht="13.8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</row>
    <row r="600" spans="1:23" ht="13.8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</row>
    <row r="601" spans="1:23" ht="13.8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</row>
    <row r="602" spans="1:23" ht="13.8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</row>
    <row r="603" spans="1:23" ht="13.8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</row>
    <row r="604" spans="1:23" ht="13.8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</row>
    <row r="605" spans="1:23" ht="13.8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</row>
    <row r="606" spans="1:23" ht="13.8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</row>
    <row r="607" spans="1:23" ht="13.8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</row>
    <row r="608" spans="1:23" ht="13.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</row>
    <row r="609" spans="1:23" ht="13.8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</row>
    <row r="610" spans="1:23" ht="13.8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</row>
    <row r="611" spans="1:23" ht="13.8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</row>
    <row r="612" spans="1:23" ht="13.8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</row>
    <row r="613" spans="1:23" ht="13.8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</row>
    <row r="614" spans="1:23" ht="13.8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</row>
    <row r="615" spans="1:23" ht="13.8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</row>
    <row r="616" spans="1:23" ht="13.8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</row>
    <row r="617" spans="1:23" ht="13.8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</row>
    <row r="618" spans="1:23" ht="13.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</row>
    <row r="619" spans="1:23" ht="13.8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</row>
    <row r="620" spans="1:23" ht="13.8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</row>
    <row r="621" spans="1:23" ht="13.8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</row>
    <row r="622" spans="1:23" ht="13.8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</row>
    <row r="623" spans="1:23" ht="13.8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</row>
    <row r="624" spans="1:23" ht="13.8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</row>
    <row r="625" spans="1:23" ht="13.8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</row>
    <row r="626" spans="1:23" ht="13.8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</row>
    <row r="627" spans="1:23" ht="13.8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</row>
    <row r="628" spans="1:23" ht="13.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</row>
    <row r="629" spans="1:23" ht="13.8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</row>
    <row r="630" spans="1:23" ht="13.8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</row>
    <row r="631" spans="1:23" ht="13.8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</row>
    <row r="632" spans="1:23" ht="13.8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</row>
    <row r="633" spans="1:23" ht="13.8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</row>
    <row r="634" spans="1:23" ht="13.8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</row>
    <row r="635" spans="1:23" ht="13.8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</row>
    <row r="636" spans="1:23" ht="13.8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</row>
    <row r="637" spans="1:23" ht="13.8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</row>
    <row r="638" spans="1:23" ht="13.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</row>
    <row r="639" spans="1:23" ht="13.8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</row>
    <row r="640" spans="1:23" ht="13.8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</row>
    <row r="641" spans="1:23" ht="13.8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</row>
    <row r="642" spans="1:23" ht="13.8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</row>
    <row r="643" spans="1:23" ht="13.8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</row>
    <row r="644" spans="1:23" ht="13.8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</row>
    <row r="645" spans="1:23" ht="13.8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</row>
    <row r="646" spans="1:23" ht="13.8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</row>
    <row r="647" spans="1:23" ht="13.8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</row>
    <row r="648" spans="1:23" ht="13.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</row>
    <row r="649" spans="1:23" ht="13.8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</row>
    <row r="650" spans="1:23" ht="13.8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</row>
    <row r="651" spans="1:23" ht="13.8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</row>
    <row r="652" spans="1:23" ht="13.8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</row>
    <row r="653" spans="1:23" ht="13.8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</row>
    <row r="654" spans="1:23" ht="13.8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</row>
    <row r="655" spans="1:23" ht="13.8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</row>
    <row r="656" spans="1:23" ht="13.8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</row>
    <row r="657" spans="1:23" ht="13.8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</row>
    <row r="658" spans="1:23" ht="13.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</row>
    <row r="659" spans="1:23" ht="13.8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</row>
    <row r="660" spans="1:23" ht="13.8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</row>
    <row r="661" spans="1:23" ht="13.8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</row>
    <row r="662" spans="1:23" ht="13.8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</row>
    <row r="663" spans="1:23" ht="13.8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</row>
    <row r="664" spans="1:23" ht="13.8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</row>
    <row r="665" spans="1:23" ht="13.8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</row>
    <row r="666" spans="1:23" ht="13.8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</row>
    <row r="667" spans="1:23" ht="13.8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</row>
    <row r="668" spans="1:23" ht="13.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</row>
    <row r="669" spans="1:23" ht="13.8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</row>
    <row r="670" spans="1:23" ht="13.8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</row>
    <row r="671" spans="1:23" ht="13.8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</row>
    <row r="672" spans="1:23" ht="13.8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</row>
    <row r="673" spans="1:23" ht="13.8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</row>
    <row r="674" spans="1:23" ht="13.8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</row>
    <row r="675" spans="1:23" ht="13.8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</row>
    <row r="676" spans="1:23" ht="13.8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</row>
    <row r="677" spans="1:23" ht="13.8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</row>
    <row r="678" spans="1:23" ht="13.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</row>
    <row r="679" spans="1:23" ht="13.8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</row>
    <row r="680" spans="1:23" ht="13.8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</row>
    <row r="681" spans="1:23" ht="13.8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</row>
    <row r="682" spans="1:23" ht="13.8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</row>
    <row r="683" spans="1:23" ht="13.8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</row>
    <row r="684" spans="1:23" ht="13.8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</row>
    <row r="685" spans="1:23" ht="13.8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</row>
    <row r="686" spans="1:23" ht="13.8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</row>
    <row r="687" spans="1:23" ht="13.8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</row>
    <row r="688" spans="1:23" ht="13.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</row>
    <row r="689" spans="1:23" ht="13.8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</row>
    <row r="690" spans="1:23" ht="13.8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</row>
    <row r="691" spans="1:23" ht="13.8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</row>
    <row r="692" spans="1:23" ht="13.8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</row>
    <row r="693" spans="1:23" ht="13.8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</row>
    <row r="694" spans="1:23" ht="13.8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</row>
    <row r="695" spans="1:23" ht="13.8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</row>
    <row r="696" spans="1:23" ht="13.8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</row>
    <row r="697" spans="1:23" ht="13.8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</row>
    <row r="698" spans="1:23" ht="13.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</row>
    <row r="699" spans="1:23" ht="13.8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</row>
    <row r="700" spans="1:23" ht="13.8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</row>
    <row r="701" spans="1:23" ht="13.8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</row>
    <row r="702" spans="1:23" ht="13.8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</row>
    <row r="703" spans="1:23" ht="13.8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</row>
    <row r="704" spans="1:23" ht="13.8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</row>
    <row r="705" spans="1:23" ht="13.8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</row>
    <row r="706" spans="1:23" ht="13.8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</row>
    <row r="707" spans="1:23" ht="13.8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</row>
    <row r="708" spans="1:23" ht="13.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</row>
    <row r="709" spans="1:23" ht="13.8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</row>
    <row r="710" spans="1:23" ht="13.8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</row>
    <row r="711" spans="1:23" ht="13.8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</row>
    <row r="712" spans="1:23" ht="13.8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</row>
    <row r="713" spans="1:23" ht="13.8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</row>
    <row r="714" spans="1:23" ht="13.8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</row>
    <row r="715" spans="1:23" ht="13.8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</row>
    <row r="716" spans="1:23" ht="13.8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</row>
    <row r="717" spans="1:23" ht="13.8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</row>
    <row r="718" spans="1:23" ht="13.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</row>
    <row r="719" spans="1:23" ht="13.8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</row>
    <row r="720" spans="1:23" ht="13.8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</row>
    <row r="721" spans="1:23" ht="13.8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</row>
    <row r="722" spans="1:23" ht="13.8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</row>
    <row r="723" spans="1:23" ht="13.8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</row>
    <row r="724" spans="1:23" ht="13.8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</row>
    <row r="725" spans="1:23" ht="13.8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</row>
    <row r="726" spans="1:23" ht="13.8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</row>
    <row r="727" spans="1:23" ht="13.8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</row>
    <row r="728" spans="1:23" ht="13.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</row>
    <row r="729" spans="1:23" ht="13.8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</row>
    <row r="730" spans="1:23" ht="13.8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</row>
    <row r="731" spans="1:23" ht="13.8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</row>
    <row r="732" spans="1:23" ht="13.8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</row>
    <row r="733" spans="1:23" ht="13.8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</row>
    <row r="734" spans="1:23" ht="13.8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</row>
    <row r="735" spans="1:23" ht="13.8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</row>
    <row r="736" spans="1:23" ht="13.8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</row>
    <row r="737" spans="1:23" ht="13.8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</row>
    <row r="738" spans="1:23" ht="13.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</row>
    <row r="739" spans="1:23" ht="13.8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</row>
    <row r="740" spans="1:23" ht="13.8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</row>
    <row r="741" spans="1:23" ht="13.8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</row>
    <row r="742" spans="1:23" ht="13.8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</row>
    <row r="743" spans="1:23" ht="13.8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</row>
    <row r="744" spans="1:23" ht="13.8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</row>
    <row r="745" spans="1:23" ht="13.8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</row>
    <row r="746" spans="1:23" ht="13.8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</row>
    <row r="747" spans="1:23" ht="13.8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</row>
    <row r="748" spans="1:23" ht="13.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</row>
    <row r="749" spans="1:23" ht="13.8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</row>
    <row r="750" spans="1:23" ht="13.8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</row>
    <row r="751" spans="1:23" ht="13.8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</row>
    <row r="752" spans="1:23" ht="13.8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</row>
    <row r="753" spans="1:23" ht="13.8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</row>
    <row r="754" spans="1:23" ht="13.8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</row>
    <row r="755" spans="1:23" ht="13.8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</row>
    <row r="756" spans="1:23" ht="13.8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</row>
    <row r="757" spans="1:23" ht="13.8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</row>
    <row r="758" spans="1:23" ht="13.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</row>
    <row r="759" spans="1:23" ht="13.8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</row>
    <row r="760" spans="1:23" ht="13.8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</row>
    <row r="761" spans="1:23" ht="13.8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</row>
    <row r="762" spans="1:23" ht="13.8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</row>
    <row r="763" spans="1:23" ht="13.8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</row>
    <row r="764" spans="1:23" ht="13.8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</row>
    <row r="765" spans="1:23" ht="13.8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</row>
    <row r="766" spans="1:23" ht="13.8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</row>
    <row r="767" spans="1:23" ht="13.8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</row>
    <row r="768" spans="1:23" ht="13.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</row>
    <row r="769" spans="1:23" ht="13.8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</row>
    <row r="770" spans="1:23" ht="13.8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</row>
    <row r="771" spans="1:23" ht="13.8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</row>
    <row r="772" spans="1:23" ht="13.8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</row>
    <row r="773" spans="1:23" ht="13.8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</row>
    <row r="774" spans="1:23" ht="13.8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</row>
    <row r="775" spans="1:23" ht="13.8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</row>
    <row r="776" spans="1:23" ht="13.8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</row>
    <row r="777" spans="1:23" ht="13.8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</row>
    <row r="778" spans="1:23" ht="13.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</row>
    <row r="779" spans="1:23" ht="13.8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</row>
    <row r="780" spans="1:23" ht="13.8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</row>
    <row r="781" spans="1:23" ht="13.8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</row>
    <row r="782" spans="1:23" ht="13.8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</row>
    <row r="783" spans="1:23" ht="13.8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</row>
    <row r="784" spans="1:23" ht="13.8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</row>
    <row r="785" spans="1:23" ht="13.8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</row>
    <row r="786" spans="1:23" ht="13.8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</row>
    <row r="787" spans="1:23" ht="13.8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</row>
    <row r="788" spans="1:23" ht="13.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</row>
    <row r="789" spans="1:23" ht="13.8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</row>
    <row r="790" spans="1:23" ht="13.8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</row>
    <row r="791" spans="1:23" ht="13.8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</row>
    <row r="792" spans="1:23" ht="13.8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</row>
    <row r="793" spans="1:23" ht="13.8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</row>
    <row r="794" spans="1:23" ht="13.8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</row>
    <row r="795" spans="1:23" ht="13.8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</row>
    <row r="796" spans="1:23" ht="13.8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</row>
    <row r="797" spans="1:23" ht="13.8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</row>
    <row r="798" spans="1:23" ht="13.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</row>
    <row r="799" spans="1:23" ht="13.8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</row>
    <row r="800" spans="1:23" ht="13.8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</row>
    <row r="801" spans="1:23" ht="13.8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</row>
    <row r="802" spans="1:23" ht="13.8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</row>
    <row r="803" spans="1:23" ht="13.8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</row>
    <row r="804" spans="1:23" ht="13.8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</row>
    <row r="805" spans="1:23" ht="13.8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</row>
    <row r="806" spans="1:23" ht="13.8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</row>
    <row r="807" spans="1:23" ht="13.8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</row>
    <row r="808" spans="1:23" ht="13.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</row>
    <row r="809" spans="1:23" ht="13.8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</row>
    <row r="810" spans="1:23" ht="13.8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</row>
    <row r="811" spans="1:23" ht="13.8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</row>
    <row r="812" spans="1:23" ht="13.8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</row>
    <row r="813" spans="1:23" ht="13.8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</row>
    <row r="814" spans="1:23" ht="13.8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</row>
    <row r="815" spans="1:23" ht="13.8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</row>
    <row r="816" spans="1:23" ht="13.8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</row>
    <row r="817" spans="1:23" ht="13.8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</row>
    <row r="818" spans="1:23" ht="13.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</row>
    <row r="819" spans="1:23" ht="13.8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</row>
    <row r="820" spans="1:23" ht="13.8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</row>
    <row r="821" spans="1:23" ht="13.8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</row>
    <row r="822" spans="1:23" ht="13.8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</row>
    <row r="823" spans="1:23" ht="13.8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</row>
    <row r="824" spans="1:23" ht="13.8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</row>
    <row r="825" spans="1:23" ht="13.8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</row>
    <row r="826" spans="1:23" ht="13.8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</row>
    <row r="827" spans="1:23" ht="13.8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</row>
    <row r="828" spans="1:23" ht="13.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</row>
    <row r="829" spans="1:23" ht="13.8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</row>
    <row r="830" spans="1:23" ht="13.8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</row>
    <row r="831" spans="1:23" ht="13.8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</row>
    <row r="832" spans="1:23" ht="13.8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</row>
    <row r="833" spans="1:23" ht="13.8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</row>
    <row r="834" spans="1:23" ht="13.8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</row>
    <row r="835" spans="1:23" ht="13.8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</row>
    <row r="836" spans="1:23" ht="13.8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</row>
    <row r="837" spans="1:23" ht="13.8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</row>
    <row r="838" spans="1:23" ht="13.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</row>
    <row r="839" spans="1:23" ht="13.8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</row>
    <row r="840" spans="1:23" ht="13.8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</row>
    <row r="841" spans="1:23" ht="13.8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</row>
    <row r="842" spans="1:23" ht="13.8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</row>
    <row r="843" spans="1:23" ht="13.8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</row>
    <row r="844" spans="1:23" ht="13.8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</row>
    <row r="845" spans="1:23" ht="13.8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</row>
    <row r="846" spans="1:23" ht="13.8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</row>
    <row r="847" spans="1:23" ht="13.8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</row>
    <row r="848" spans="1:23" ht="13.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</row>
    <row r="849" spans="1:23" ht="13.8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</row>
    <row r="850" spans="1:23" ht="13.8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</row>
    <row r="851" spans="1:23" ht="13.8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</row>
    <row r="852" spans="1:23" ht="13.8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</row>
    <row r="853" spans="1:23" ht="13.8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</row>
    <row r="854" spans="1:23" ht="13.8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</row>
    <row r="855" spans="1:23" ht="13.8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</row>
    <row r="856" spans="1:23" ht="13.8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</row>
    <row r="857" spans="1:23" ht="13.8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</row>
    <row r="858" spans="1:23" ht="13.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</row>
    <row r="859" spans="1:23" ht="13.8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</row>
    <row r="860" spans="1:23" ht="13.8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</row>
    <row r="861" spans="1:23" ht="13.8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</row>
    <row r="862" spans="1:23" ht="13.8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</row>
    <row r="863" spans="1:23" ht="13.8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</row>
    <row r="864" spans="1:23" ht="13.8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</row>
    <row r="865" spans="1:23" ht="13.8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</row>
    <row r="866" spans="1:23" ht="13.8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</row>
    <row r="867" spans="1:23" ht="13.8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</row>
    <row r="868" spans="1:23" ht="13.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</row>
    <row r="869" spans="1:23" ht="13.8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</row>
    <row r="870" spans="1:23" ht="13.8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</row>
    <row r="871" spans="1:23" ht="13.8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</row>
    <row r="872" spans="1:23" ht="13.8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</row>
    <row r="873" spans="1:23" ht="13.8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</row>
    <row r="874" spans="1:23" ht="13.8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</row>
    <row r="875" spans="1:23" ht="13.8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</row>
    <row r="876" spans="1:23" ht="13.8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</row>
    <row r="877" spans="1:23" ht="13.8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</row>
    <row r="878" spans="1:23" ht="13.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</row>
    <row r="879" spans="1:23" ht="13.8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</row>
    <row r="880" spans="1:23" ht="13.8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</row>
    <row r="881" spans="1:23" ht="13.8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</row>
    <row r="882" spans="1:23" ht="13.8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</row>
    <row r="883" spans="1:23" ht="13.8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</row>
    <row r="884" spans="1:23" ht="13.8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</row>
    <row r="885" spans="1:23" ht="13.8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</row>
    <row r="886" spans="1:23" ht="13.8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</row>
    <row r="887" spans="1:23" ht="13.8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</row>
    <row r="888" spans="1:23" ht="13.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</row>
    <row r="889" spans="1:23" ht="13.8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</row>
    <row r="890" spans="1:23" ht="13.8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</row>
    <row r="891" spans="1:23" ht="13.8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</row>
    <row r="892" spans="1:23" ht="13.8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</row>
    <row r="893" spans="1:23" ht="13.8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</row>
    <row r="894" spans="1:23" ht="13.8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</row>
    <row r="895" spans="1:23" ht="13.8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</row>
    <row r="896" spans="1:23" ht="13.8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</row>
    <row r="897" spans="1:23" ht="13.8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</row>
    <row r="898" spans="1:23" ht="13.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</row>
    <row r="899" spans="1:23" ht="13.8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</row>
    <row r="900" spans="1:23" ht="13.8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</row>
    <row r="901" spans="1:23" ht="13.8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</row>
    <row r="902" spans="1:23" ht="13.8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</row>
    <row r="903" spans="1:23" ht="13.8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</row>
    <row r="904" spans="1:23" ht="13.8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</row>
    <row r="905" spans="1:23" ht="13.8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</row>
    <row r="906" spans="1:23" ht="13.8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</row>
    <row r="907" spans="1:23" ht="13.8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</row>
    <row r="908" spans="1:23" ht="13.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</row>
    <row r="909" spans="1:23" ht="13.8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</row>
    <row r="910" spans="1:23" ht="13.8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</row>
    <row r="911" spans="1:23" ht="13.8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</row>
    <row r="912" spans="1:23" ht="13.8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</row>
    <row r="913" spans="1:23" ht="13.8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</row>
    <row r="914" spans="1:23" ht="13.8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</row>
    <row r="915" spans="1:23" ht="13.8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</row>
    <row r="916" spans="1:23" ht="13.8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</row>
    <row r="917" spans="1:23" ht="13.8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</row>
    <row r="918" spans="1:23" ht="13.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</row>
    <row r="919" spans="1:23" ht="13.8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</row>
    <row r="920" spans="1:23" ht="13.8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</row>
    <row r="921" spans="1:23" ht="13.8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</row>
    <row r="922" spans="1:23" ht="13.8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</row>
    <row r="923" spans="1:23" ht="13.8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</row>
    <row r="924" spans="1:23" ht="13.8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</row>
    <row r="925" spans="1:23" ht="13.8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</row>
    <row r="926" spans="1:23" ht="13.8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</row>
    <row r="927" spans="1:23" ht="13.8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</row>
    <row r="928" spans="1:23" ht="13.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</row>
    <row r="929" spans="1:23" ht="13.8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</row>
    <row r="930" spans="1:23" ht="13.8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</row>
    <row r="931" spans="1:23" ht="13.8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</row>
    <row r="932" spans="1:23" ht="13.8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</row>
    <row r="933" spans="1:23" ht="13.8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</row>
    <row r="934" spans="1:23" ht="13.8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</row>
    <row r="935" spans="1:23" ht="13.8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</row>
    <row r="936" spans="1:23" ht="13.8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</row>
    <row r="937" spans="1:23" ht="13.8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</row>
    <row r="938" spans="1:23" ht="13.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</row>
    <row r="939" spans="1:23" ht="13.8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</row>
    <row r="940" spans="1:23" ht="13.8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</row>
    <row r="941" spans="1:23" ht="13.8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</row>
    <row r="942" spans="1:23" ht="13.8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</row>
    <row r="943" spans="1:23" ht="13.8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</row>
    <row r="944" spans="1:23" ht="13.8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</row>
    <row r="945" spans="1:23" ht="13.8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</row>
    <row r="946" spans="1:23" ht="13.8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</row>
    <row r="947" spans="1:23" ht="13.8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</row>
    <row r="948" spans="1:23" ht="13.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</row>
    <row r="949" spans="1:23" ht="13.8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</row>
    <row r="950" spans="1:23" ht="13.8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</row>
    <row r="951" spans="1:23" ht="13.8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</row>
    <row r="952" spans="1:23" ht="13.8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</row>
    <row r="953" spans="1:23" ht="13.8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</row>
    <row r="954" spans="1:23" ht="13.8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</row>
    <row r="955" spans="1:23" ht="13.8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</row>
    <row r="956" spans="1:23" ht="13.8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</row>
    <row r="957" spans="1:23" ht="13.8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</row>
    <row r="958" spans="1:23" ht="13.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</row>
    <row r="959" spans="1:23" ht="13.8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</row>
    <row r="960" spans="1:23" ht="13.8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</row>
    <row r="961" spans="1:23" ht="13.8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</row>
    <row r="962" spans="1:23" ht="13.8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</row>
    <row r="963" spans="1:23" ht="13.8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</row>
    <row r="964" spans="1:23" ht="13.8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</row>
    <row r="965" spans="1:23" ht="13.8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</row>
    <row r="966" spans="1:23" ht="13.8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</row>
    <row r="967" spans="1:23" ht="13.8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</row>
    <row r="968" spans="1:23" ht="13.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</row>
    <row r="969" spans="1:23" ht="13.8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</row>
    <row r="970" spans="1:23" ht="13.8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</row>
    <row r="971" spans="1:23" ht="13.8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</row>
    <row r="972" spans="1:23" ht="13.8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</row>
    <row r="973" spans="1:23" ht="13.8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</row>
    <row r="974" spans="1:23" ht="13.8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</row>
    <row r="975" spans="1:23" ht="13.8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</row>
    <row r="976" spans="1:23" ht="13.8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</row>
    <row r="977" spans="1:23" ht="13.8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</row>
    <row r="978" spans="1:23" ht="13.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</row>
    <row r="979" spans="1:23" ht="13.8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</row>
    <row r="980" spans="1:23" ht="13.8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</row>
    <row r="981" spans="1:23" ht="13.8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</row>
    <row r="982" spans="1:23" ht="13.8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</row>
    <row r="983" spans="1:23" ht="13.8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</row>
  </sheetData>
  <mergeCells count="9">
    <mergeCell ref="A20:B20"/>
    <mergeCell ref="A30:B30"/>
    <mergeCell ref="A1:B1"/>
    <mergeCell ref="D1:I1"/>
    <mergeCell ref="D10:E10"/>
    <mergeCell ref="G10:H10"/>
    <mergeCell ref="G11:I11"/>
    <mergeCell ref="G14:I14"/>
    <mergeCell ref="D20:E20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J31"/>
  <sheetViews>
    <sheetView workbookViewId="0"/>
  </sheetViews>
  <sheetFormatPr defaultColWidth="12.6640625" defaultRowHeight="15.75" customHeight="1"/>
  <sheetData>
    <row r="2" spans="1:10" ht="15.75" customHeight="1">
      <c r="A2" s="264" t="s">
        <v>207</v>
      </c>
      <c r="B2" s="239"/>
      <c r="C2" s="239"/>
      <c r="D2" s="239"/>
      <c r="E2" s="239"/>
      <c r="F2" s="239"/>
      <c r="G2" s="239"/>
      <c r="H2" s="239"/>
      <c r="I2" s="239"/>
      <c r="J2" s="239"/>
    </row>
    <row r="3" spans="1:10" ht="15.75" customHeight="1">
      <c r="B3" s="98"/>
      <c r="C3" s="98"/>
      <c r="D3" s="98"/>
      <c r="E3" s="98"/>
      <c r="F3" s="98"/>
      <c r="G3" s="98"/>
      <c r="H3" s="98"/>
      <c r="I3" s="98"/>
      <c r="J3" s="98"/>
    </row>
    <row r="4" spans="1:10" ht="16.8">
      <c r="A4" s="265" t="s">
        <v>142</v>
      </c>
      <c r="B4" s="239"/>
      <c r="C4" s="99"/>
      <c r="D4" s="266" t="s">
        <v>143</v>
      </c>
      <c r="E4" s="227"/>
      <c r="F4" s="227"/>
      <c r="G4" s="227"/>
      <c r="H4" s="227"/>
      <c r="I4" s="227"/>
      <c r="J4" s="228"/>
    </row>
    <row r="5" spans="1:10" ht="16.8">
      <c r="A5" s="100">
        <v>1</v>
      </c>
      <c r="B5" s="100" t="s">
        <v>144</v>
      </c>
      <c r="C5" s="99"/>
      <c r="D5" s="267" t="s">
        <v>17</v>
      </c>
      <c r="E5" s="231"/>
      <c r="F5" s="101" t="s">
        <v>18</v>
      </c>
      <c r="G5" s="268" t="s">
        <v>19</v>
      </c>
      <c r="H5" s="231"/>
      <c r="I5" s="101" t="s">
        <v>20</v>
      </c>
      <c r="J5" s="101" t="s">
        <v>21</v>
      </c>
    </row>
    <row r="6" spans="1:10" ht="16.8">
      <c r="A6" s="100">
        <v>2</v>
      </c>
      <c r="B6" s="100" t="s">
        <v>145</v>
      </c>
      <c r="C6" s="99"/>
      <c r="D6" s="267" t="s">
        <v>22</v>
      </c>
      <c r="E6" s="231"/>
      <c r="F6" s="102">
        <v>5</v>
      </c>
      <c r="G6" s="263">
        <v>8400000</v>
      </c>
      <c r="H6" s="231"/>
      <c r="I6" s="102">
        <v>2000000</v>
      </c>
      <c r="J6" s="102">
        <f t="shared" ref="J6:J9" si="0">G6+I6</f>
        <v>10400000</v>
      </c>
    </row>
    <row r="7" spans="1:10" ht="16.8">
      <c r="A7" s="100">
        <v>3</v>
      </c>
      <c r="B7" s="100" t="s">
        <v>146</v>
      </c>
      <c r="C7" s="99"/>
      <c r="D7" s="261" t="s">
        <v>23</v>
      </c>
      <c r="E7" s="231"/>
      <c r="F7" s="103">
        <v>10</v>
      </c>
      <c r="G7" s="262">
        <v>10800000</v>
      </c>
      <c r="H7" s="231"/>
      <c r="I7" s="103">
        <v>2000000</v>
      </c>
      <c r="J7" s="102">
        <f t="shared" si="0"/>
        <v>12800000</v>
      </c>
    </row>
    <row r="8" spans="1:10" ht="16.8">
      <c r="A8" s="100">
        <v>4</v>
      </c>
      <c r="B8" s="100" t="s">
        <v>147</v>
      </c>
      <c r="C8" s="99"/>
      <c r="D8" s="261" t="s">
        <v>24</v>
      </c>
      <c r="E8" s="231"/>
      <c r="F8" s="103">
        <v>20</v>
      </c>
      <c r="G8" s="262">
        <v>18000000</v>
      </c>
      <c r="H8" s="231"/>
      <c r="I8" s="103">
        <v>2000000</v>
      </c>
      <c r="J8" s="102">
        <f t="shared" si="0"/>
        <v>20000000</v>
      </c>
    </row>
    <row r="9" spans="1:10" ht="16.8">
      <c r="A9" s="100">
        <v>5</v>
      </c>
      <c r="B9" s="100" t="s">
        <v>148</v>
      </c>
      <c r="C9" s="99"/>
      <c r="D9" s="261" t="s">
        <v>25</v>
      </c>
      <c r="E9" s="231"/>
      <c r="F9" s="103">
        <v>30</v>
      </c>
      <c r="G9" s="262">
        <v>21600000</v>
      </c>
      <c r="H9" s="231"/>
      <c r="I9" s="103">
        <v>2000000</v>
      </c>
      <c r="J9" s="102">
        <f t="shared" si="0"/>
        <v>23600000</v>
      </c>
    </row>
    <row r="10" spans="1:10" ht="16.8">
      <c r="A10" s="100">
        <v>6</v>
      </c>
      <c r="B10" s="100" t="s">
        <v>149</v>
      </c>
      <c r="C10" s="99"/>
      <c r="D10" s="261" t="s">
        <v>26</v>
      </c>
      <c r="E10" s="231"/>
      <c r="F10" s="103" t="s">
        <v>27</v>
      </c>
      <c r="G10" s="262" t="s">
        <v>28</v>
      </c>
      <c r="H10" s="231"/>
      <c r="I10" s="103">
        <v>2000000</v>
      </c>
      <c r="J10" s="102"/>
    </row>
    <row r="11" spans="1:10" ht="16.8">
      <c r="A11" s="100">
        <v>7</v>
      </c>
      <c r="B11" s="100" t="s">
        <v>150</v>
      </c>
      <c r="C11" s="99"/>
      <c r="D11" s="99"/>
      <c r="E11" s="99"/>
      <c r="F11" s="99"/>
      <c r="G11" s="99"/>
      <c r="H11" s="99"/>
      <c r="I11" s="99"/>
      <c r="J11" s="99"/>
    </row>
    <row r="12" spans="1:10" ht="16.8">
      <c r="A12" s="100">
        <v>8</v>
      </c>
      <c r="B12" s="100" t="s">
        <v>151</v>
      </c>
      <c r="C12" s="99"/>
      <c r="D12" s="99"/>
      <c r="E12" s="99"/>
      <c r="F12" s="99"/>
      <c r="G12" s="99"/>
      <c r="H12" s="99"/>
      <c r="I12" s="99"/>
      <c r="J12" s="99"/>
    </row>
    <row r="13" spans="1:10" ht="16.8">
      <c r="A13" s="100">
        <v>9</v>
      </c>
      <c r="B13" s="100" t="s">
        <v>152</v>
      </c>
      <c r="C13" s="99"/>
      <c r="D13" s="260" t="s">
        <v>153</v>
      </c>
      <c r="E13" s="239"/>
      <c r="F13" s="239"/>
      <c r="G13" s="104"/>
      <c r="H13" s="257" t="s">
        <v>154</v>
      </c>
      <c r="I13" s="228"/>
      <c r="J13" s="105" t="s">
        <v>155</v>
      </c>
    </row>
    <row r="14" spans="1:10" ht="16.8">
      <c r="A14" s="100">
        <v>10</v>
      </c>
      <c r="B14" s="100" t="s">
        <v>156</v>
      </c>
      <c r="C14" s="99"/>
      <c r="D14" s="257" t="s">
        <v>157</v>
      </c>
      <c r="E14" s="228"/>
      <c r="F14" s="105" t="s">
        <v>158</v>
      </c>
      <c r="G14" s="104"/>
      <c r="H14" s="257" t="s">
        <v>159</v>
      </c>
      <c r="I14" s="227"/>
      <c r="J14" s="228"/>
    </row>
    <row r="15" spans="1:10" ht="16.8">
      <c r="A15" s="100">
        <v>11</v>
      </c>
      <c r="B15" s="100" t="s">
        <v>160</v>
      </c>
      <c r="C15" s="99"/>
      <c r="D15" s="259">
        <v>1</v>
      </c>
      <c r="E15" s="228"/>
      <c r="F15" s="106" t="s">
        <v>161</v>
      </c>
      <c r="G15" s="104"/>
      <c r="H15" s="107" t="s">
        <v>162</v>
      </c>
      <c r="I15" s="107" t="s">
        <v>163</v>
      </c>
      <c r="J15" s="107" t="s">
        <v>164</v>
      </c>
    </row>
    <row r="16" spans="1:10" ht="16.8">
      <c r="A16" s="100">
        <v>12</v>
      </c>
      <c r="B16" s="100" t="s">
        <v>165</v>
      </c>
      <c r="C16" s="99"/>
      <c r="D16" s="259">
        <v>3</v>
      </c>
      <c r="E16" s="228"/>
      <c r="F16" s="106" t="s">
        <v>166</v>
      </c>
      <c r="G16" s="104"/>
      <c r="H16" s="107" t="s">
        <v>167</v>
      </c>
      <c r="I16" s="107" t="s">
        <v>168</v>
      </c>
      <c r="J16" s="107" t="s">
        <v>169</v>
      </c>
    </row>
    <row r="17" spans="1:10" ht="16.8">
      <c r="A17" s="100">
        <v>13</v>
      </c>
      <c r="B17" s="100" t="s">
        <v>170</v>
      </c>
      <c r="C17" s="99"/>
      <c r="D17" s="259">
        <v>5</v>
      </c>
      <c r="E17" s="228"/>
      <c r="F17" s="106" t="s">
        <v>171</v>
      </c>
      <c r="G17" s="104"/>
      <c r="H17" s="258" t="s">
        <v>172</v>
      </c>
      <c r="I17" s="227"/>
      <c r="J17" s="228"/>
    </row>
    <row r="18" spans="1:10" ht="16.8">
      <c r="A18" s="100">
        <v>14</v>
      </c>
      <c r="B18" s="100" t="s">
        <v>173</v>
      </c>
      <c r="C18" s="99"/>
      <c r="D18" s="259">
        <v>10</v>
      </c>
      <c r="E18" s="228"/>
      <c r="F18" s="106" t="s">
        <v>174</v>
      </c>
      <c r="G18" s="104"/>
      <c r="H18" s="107" t="s">
        <v>175</v>
      </c>
      <c r="I18" s="107" t="s">
        <v>176</v>
      </c>
      <c r="J18" s="107" t="s">
        <v>176</v>
      </c>
    </row>
    <row r="19" spans="1:10" ht="16.8">
      <c r="A19" s="100">
        <v>15</v>
      </c>
      <c r="B19" s="100" t="s">
        <v>177</v>
      </c>
      <c r="C19" s="99"/>
      <c r="D19" s="259">
        <v>15</v>
      </c>
      <c r="E19" s="228"/>
      <c r="F19" s="106" t="s">
        <v>178</v>
      </c>
      <c r="G19" s="104"/>
      <c r="H19" s="107" t="s">
        <v>179</v>
      </c>
      <c r="I19" s="107" t="s">
        <v>169</v>
      </c>
      <c r="J19" s="107" t="s">
        <v>169</v>
      </c>
    </row>
    <row r="20" spans="1:10" ht="67.2">
      <c r="A20" s="100" t="s">
        <v>180</v>
      </c>
      <c r="B20" s="108" t="s">
        <v>181</v>
      </c>
      <c r="C20" s="99"/>
      <c r="D20" s="259" t="s">
        <v>182</v>
      </c>
      <c r="E20" s="228"/>
      <c r="F20" s="109" t="s">
        <v>183</v>
      </c>
      <c r="G20" s="104"/>
      <c r="H20" s="107" t="s">
        <v>184</v>
      </c>
      <c r="I20" s="107" t="s">
        <v>185</v>
      </c>
      <c r="J20" s="107" t="s">
        <v>185</v>
      </c>
    </row>
    <row r="21" spans="1:10" ht="16.8">
      <c r="A21" s="104"/>
      <c r="B21" s="99"/>
      <c r="C21" s="99"/>
      <c r="D21" s="99"/>
      <c r="E21" s="99"/>
      <c r="F21" s="99"/>
      <c r="G21" s="99"/>
      <c r="H21" s="99"/>
      <c r="I21" s="99"/>
      <c r="J21" s="99"/>
    </row>
    <row r="22" spans="1:10" ht="16.8">
      <c r="A22" s="104"/>
      <c r="B22" s="99"/>
      <c r="C22" s="99"/>
      <c r="D22" s="99"/>
      <c r="E22" s="99"/>
      <c r="F22" s="99"/>
      <c r="G22" s="99"/>
      <c r="H22" s="99"/>
      <c r="I22" s="99"/>
      <c r="J22" s="99"/>
    </row>
    <row r="23" spans="1:10" ht="16.8">
      <c r="A23" s="104"/>
      <c r="B23" s="99"/>
      <c r="C23" s="99"/>
      <c r="D23" s="99"/>
      <c r="E23" s="99"/>
      <c r="F23" s="99"/>
      <c r="G23" s="99"/>
      <c r="H23" s="99"/>
      <c r="I23" s="99"/>
      <c r="J23" s="99"/>
    </row>
    <row r="24" spans="1:10" ht="16.8">
      <c r="A24" s="256" t="s">
        <v>186</v>
      </c>
      <c r="B24" s="228"/>
      <c r="C24" s="104"/>
      <c r="D24" s="256" t="s">
        <v>200</v>
      </c>
      <c r="E24" s="227"/>
      <c r="F24" s="228"/>
      <c r="G24" s="99"/>
      <c r="H24" s="99"/>
      <c r="I24" s="99"/>
      <c r="J24" s="99"/>
    </row>
    <row r="25" spans="1:10" ht="67.2">
      <c r="A25" s="105" t="s">
        <v>188</v>
      </c>
      <c r="B25" s="105" t="s">
        <v>189</v>
      </c>
      <c r="C25" s="104"/>
      <c r="D25" s="110" t="s">
        <v>201</v>
      </c>
      <c r="E25" s="257" t="s">
        <v>189</v>
      </c>
      <c r="F25" s="228"/>
      <c r="G25" s="99"/>
      <c r="H25" s="99"/>
      <c r="I25" s="99"/>
      <c r="J25" s="99"/>
    </row>
    <row r="26" spans="1:10" ht="16.8">
      <c r="A26" s="100">
        <v>1</v>
      </c>
      <c r="B26" s="100" t="s">
        <v>192</v>
      </c>
      <c r="C26" s="104"/>
      <c r="D26" s="100">
        <v>100</v>
      </c>
      <c r="E26" s="258" t="s">
        <v>202</v>
      </c>
      <c r="F26" s="228"/>
      <c r="G26" s="99"/>
      <c r="H26" s="99"/>
      <c r="I26" s="99"/>
      <c r="J26" s="99"/>
    </row>
    <row r="27" spans="1:10" ht="16.8">
      <c r="A27" s="100">
        <v>3</v>
      </c>
      <c r="B27" s="100" t="s">
        <v>194</v>
      </c>
      <c r="C27" s="104"/>
      <c r="D27" s="100">
        <v>200</v>
      </c>
      <c r="E27" s="258" t="s">
        <v>203</v>
      </c>
      <c r="F27" s="228"/>
      <c r="G27" s="99"/>
      <c r="H27" s="99"/>
      <c r="I27" s="99"/>
      <c r="J27" s="99"/>
    </row>
    <row r="28" spans="1:10" ht="16.8">
      <c r="A28" s="100">
        <v>5</v>
      </c>
      <c r="B28" s="100" t="s">
        <v>195</v>
      </c>
      <c r="C28" s="104"/>
      <c r="D28" s="100">
        <v>500</v>
      </c>
      <c r="E28" s="258" t="s">
        <v>204</v>
      </c>
      <c r="F28" s="228"/>
      <c r="G28" s="99"/>
      <c r="H28" s="99"/>
      <c r="I28" s="99"/>
      <c r="J28" s="99"/>
    </row>
    <row r="29" spans="1:10" ht="16.8">
      <c r="A29" s="100">
        <v>10</v>
      </c>
      <c r="B29" s="100" t="s">
        <v>196</v>
      </c>
      <c r="C29" s="104"/>
      <c r="D29" s="100">
        <v>1000</v>
      </c>
      <c r="E29" s="258" t="s">
        <v>205</v>
      </c>
      <c r="F29" s="228"/>
      <c r="G29" s="99"/>
      <c r="H29" s="99"/>
      <c r="I29" s="99"/>
      <c r="J29" s="99"/>
    </row>
    <row r="30" spans="1:10" ht="16.8">
      <c r="A30" s="100">
        <v>15</v>
      </c>
      <c r="B30" s="100" t="s">
        <v>197</v>
      </c>
      <c r="C30" s="104"/>
      <c r="D30" s="100">
        <v>2000</v>
      </c>
      <c r="E30" s="258" t="s">
        <v>206</v>
      </c>
      <c r="F30" s="228"/>
      <c r="G30" s="99"/>
      <c r="H30" s="99"/>
      <c r="I30" s="99"/>
      <c r="J30" s="99"/>
    </row>
    <row r="31" spans="1:10" ht="67.2">
      <c r="A31" s="100" t="s">
        <v>198</v>
      </c>
      <c r="B31" s="108" t="s">
        <v>199</v>
      </c>
      <c r="C31" s="104"/>
      <c r="D31" s="104"/>
      <c r="E31" s="104"/>
      <c r="F31" s="99"/>
      <c r="G31" s="99"/>
      <c r="H31" s="99"/>
      <c r="I31" s="99"/>
      <c r="J31" s="99"/>
    </row>
  </sheetData>
  <mergeCells count="34">
    <mergeCell ref="G6:H6"/>
    <mergeCell ref="G7:H7"/>
    <mergeCell ref="A2:J2"/>
    <mergeCell ref="A4:B4"/>
    <mergeCell ref="D4:J4"/>
    <mergeCell ref="D5:E5"/>
    <mergeCell ref="G5:H5"/>
    <mergeCell ref="D6:E6"/>
    <mergeCell ref="D7:E7"/>
    <mergeCell ref="D8:E8"/>
    <mergeCell ref="G8:H8"/>
    <mergeCell ref="D9:E9"/>
    <mergeCell ref="G9:H9"/>
    <mergeCell ref="D10:E10"/>
    <mergeCell ref="G10:H10"/>
    <mergeCell ref="H17:J17"/>
    <mergeCell ref="E27:F27"/>
    <mergeCell ref="E28:F28"/>
    <mergeCell ref="H13:I13"/>
    <mergeCell ref="D13:F13"/>
    <mergeCell ref="D14:E14"/>
    <mergeCell ref="H14:J14"/>
    <mergeCell ref="D15:E15"/>
    <mergeCell ref="E30:F30"/>
    <mergeCell ref="D18:E18"/>
    <mergeCell ref="D19:E19"/>
    <mergeCell ref="D20:E20"/>
    <mergeCell ref="D16:E16"/>
    <mergeCell ref="D17:E17"/>
    <mergeCell ref="A24:B24"/>
    <mergeCell ref="D24:F24"/>
    <mergeCell ref="E25:F25"/>
    <mergeCell ref="E26:F26"/>
    <mergeCell ref="E29: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35"/>
  <sheetViews>
    <sheetView workbookViewId="0"/>
  </sheetViews>
  <sheetFormatPr defaultColWidth="12.6640625" defaultRowHeight="15.75" customHeight="1"/>
  <cols>
    <col min="1" max="1" width="20.6640625" customWidth="1"/>
    <col min="2" max="2" width="44.109375" customWidth="1"/>
    <col min="3" max="3" width="30.44140625" customWidth="1"/>
  </cols>
  <sheetData>
    <row r="1" spans="1:4" ht="13.2">
      <c r="A1" s="2"/>
    </row>
    <row r="2" spans="1:4" ht="16.8">
      <c r="A2" s="111" t="s">
        <v>208</v>
      </c>
      <c r="B2" s="112" t="s">
        <v>209</v>
      </c>
      <c r="C2" s="112" t="s">
        <v>210</v>
      </c>
      <c r="D2" s="112" t="s">
        <v>211</v>
      </c>
    </row>
    <row r="3" spans="1:4" ht="16.8">
      <c r="A3" s="113" t="s">
        <v>212</v>
      </c>
      <c r="B3" s="114" t="s">
        <v>213</v>
      </c>
      <c r="C3" s="115"/>
      <c r="D3" s="116" t="s">
        <v>214</v>
      </c>
    </row>
    <row r="4" spans="1:4" ht="33.6">
      <c r="A4" s="113" t="s">
        <v>215</v>
      </c>
      <c r="B4" s="114" t="s">
        <v>216</v>
      </c>
      <c r="C4" s="115"/>
      <c r="D4" s="117">
        <v>11600000</v>
      </c>
    </row>
    <row r="5" spans="1:4" ht="33.6">
      <c r="A5" s="113" t="s">
        <v>217</v>
      </c>
      <c r="B5" s="114" t="s">
        <v>218</v>
      </c>
      <c r="C5" s="115"/>
      <c r="D5" s="117">
        <v>13200000</v>
      </c>
    </row>
    <row r="6" spans="1:4" ht="77.25" customHeight="1">
      <c r="A6" s="113" t="s">
        <v>219</v>
      </c>
      <c r="B6" s="118" t="s">
        <v>220</v>
      </c>
      <c r="C6" s="115"/>
      <c r="D6" s="117">
        <v>12980000</v>
      </c>
    </row>
    <row r="7" spans="1:4" ht="77.25" customHeight="1">
      <c r="A7" s="113" t="s">
        <v>221</v>
      </c>
      <c r="B7" s="114" t="s">
        <v>222</v>
      </c>
      <c r="C7" s="115"/>
      <c r="D7" s="116">
        <v>700</v>
      </c>
    </row>
    <row r="8" spans="1:4" ht="77.25" customHeight="1">
      <c r="A8" s="113" t="s">
        <v>223</v>
      </c>
      <c r="B8" s="119" t="s">
        <v>224</v>
      </c>
      <c r="C8" s="115"/>
      <c r="D8" s="120" t="s">
        <v>225</v>
      </c>
    </row>
    <row r="9" spans="1:4" ht="94.5" customHeight="1">
      <c r="A9" s="113" t="s">
        <v>226</v>
      </c>
      <c r="B9" s="121" t="s">
        <v>227</v>
      </c>
      <c r="C9" s="115"/>
      <c r="D9" s="120" t="s">
        <v>228</v>
      </c>
    </row>
    <row r="10" spans="1:4" ht="77.25" customHeight="1">
      <c r="A10" s="113" t="s">
        <v>229</v>
      </c>
      <c r="B10" s="122" t="s">
        <v>230</v>
      </c>
      <c r="C10" s="115"/>
      <c r="D10" s="120">
        <v>715</v>
      </c>
    </row>
    <row r="11" spans="1:4" ht="16.8">
      <c r="A11" s="123"/>
      <c r="B11" s="104"/>
      <c r="C11" s="104"/>
      <c r="D11" s="104"/>
    </row>
    <row r="12" spans="1:4" ht="16.8">
      <c r="A12" s="123"/>
      <c r="B12" s="104"/>
      <c r="C12" s="104"/>
      <c r="D12" s="104"/>
    </row>
    <row r="13" spans="1:4" ht="16.8">
      <c r="A13" s="123"/>
      <c r="B13" s="104"/>
      <c r="C13" s="104"/>
      <c r="D13" s="104"/>
    </row>
    <row r="14" spans="1:4" ht="16.8">
      <c r="A14" s="123"/>
      <c r="B14" s="104"/>
      <c r="C14" s="104"/>
      <c r="D14" s="104"/>
    </row>
    <row r="15" spans="1:4" ht="16.8">
      <c r="A15" s="123"/>
      <c r="B15" s="104"/>
      <c r="C15" s="104"/>
      <c r="D15" s="104"/>
    </row>
    <row r="16" spans="1:4" ht="16.8">
      <c r="A16" s="123"/>
      <c r="B16" s="104"/>
      <c r="C16" s="104"/>
      <c r="D16" s="104"/>
    </row>
    <row r="17" spans="1:4" ht="16.8">
      <c r="A17" s="123"/>
      <c r="B17" s="104"/>
      <c r="C17" s="104"/>
      <c r="D17" s="104"/>
    </row>
    <row r="18" spans="1:4" ht="16.8">
      <c r="A18" s="104"/>
      <c r="B18" s="104"/>
      <c r="C18" s="104"/>
      <c r="D18" s="104"/>
    </row>
    <row r="19" spans="1:4" ht="16.8">
      <c r="A19" s="104"/>
      <c r="B19" s="104"/>
      <c r="C19" s="104"/>
      <c r="D19" s="104"/>
    </row>
    <row r="20" spans="1:4" ht="16.8">
      <c r="A20" s="104"/>
      <c r="B20" s="104"/>
      <c r="C20" s="104"/>
      <c r="D20" s="104"/>
    </row>
    <row r="21" spans="1:4" ht="16.8">
      <c r="A21" s="104"/>
      <c r="B21" s="104"/>
      <c r="C21" s="104"/>
      <c r="D21" s="104"/>
    </row>
    <row r="22" spans="1:4" ht="16.8">
      <c r="A22" s="104"/>
      <c r="B22" s="104"/>
      <c r="C22" s="104"/>
      <c r="D22" s="104"/>
    </row>
    <row r="23" spans="1:4" ht="16.8">
      <c r="A23" s="104"/>
      <c r="B23" s="104"/>
      <c r="C23" s="104"/>
      <c r="D23" s="104"/>
    </row>
    <row r="24" spans="1:4" ht="16.8">
      <c r="A24" s="104"/>
      <c r="B24" s="104"/>
      <c r="C24" s="104"/>
      <c r="D24" s="104"/>
    </row>
    <row r="25" spans="1:4" ht="16.8">
      <c r="A25" s="104"/>
      <c r="B25" s="104"/>
      <c r="C25" s="104"/>
      <c r="D25" s="104"/>
    </row>
    <row r="26" spans="1:4" ht="16.8">
      <c r="A26" s="104"/>
      <c r="B26" s="104"/>
      <c r="C26" s="104"/>
      <c r="D26" s="104"/>
    </row>
    <row r="27" spans="1:4" ht="16.8">
      <c r="A27" s="104"/>
      <c r="B27" s="104"/>
      <c r="C27" s="104"/>
      <c r="D27" s="104"/>
    </row>
    <row r="28" spans="1:4" ht="16.8">
      <c r="A28" s="104"/>
      <c r="B28" s="104"/>
      <c r="C28" s="104"/>
      <c r="D28" s="104"/>
    </row>
    <row r="29" spans="1:4" ht="16.8">
      <c r="A29" s="104"/>
      <c r="B29" s="104"/>
      <c r="C29" s="104"/>
      <c r="D29" s="104"/>
    </row>
    <row r="30" spans="1:4" ht="16.8">
      <c r="A30" s="104"/>
      <c r="B30" s="104"/>
      <c r="C30" s="104"/>
      <c r="D30" s="104"/>
    </row>
    <row r="31" spans="1:4" ht="16.8">
      <c r="A31" s="104"/>
      <c r="B31" s="104"/>
      <c r="C31" s="104"/>
      <c r="D31" s="104"/>
    </row>
    <row r="32" spans="1:4" ht="16.8">
      <c r="A32" s="104"/>
      <c r="B32" s="104"/>
      <c r="C32" s="104"/>
      <c r="D32" s="104"/>
    </row>
    <row r="33" spans="1:4" ht="16.8">
      <c r="A33" s="104"/>
      <c r="B33" s="104"/>
      <c r="C33" s="104"/>
      <c r="D33" s="104"/>
    </row>
    <row r="34" spans="1:4" ht="16.8">
      <c r="A34" s="104"/>
      <c r="B34" s="104"/>
      <c r="C34" s="104"/>
      <c r="D34" s="104"/>
    </row>
    <row r="35" spans="1:4" ht="16.8">
      <c r="A35" s="104"/>
      <c r="B35" s="104"/>
      <c r="C35" s="104"/>
      <c r="D35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39"/>
  <sheetViews>
    <sheetView workbookViewId="0"/>
  </sheetViews>
  <sheetFormatPr defaultColWidth="12.6640625" defaultRowHeight="15.75" customHeight="1"/>
  <cols>
    <col min="1" max="1" width="43.6640625" customWidth="1"/>
    <col min="2" max="5" width="22.44140625" customWidth="1"/>
  </cols>
  <sheetData>
    <row r="1" spans="1:5" ht="29.25" customHeight="1">
      <c r="A1" s="124"/>
      <c r="B1" s="125"/>
      <c r="C1" s="125"/>
      <c r="D1" s="126"/>
      <c r="E1" s="126"/>
    </row>
    <row r="2" spans="1:5" ht="17.399999999999999">
      <c r="A2" s="124" t="s">
        <v>32</v>
      </c>
      <c r="B2" s="269" t="s">
        <v>231</v>
      </c>
      <c r="C2" s="239"/>
      <c r="D2" s="270" t="s">
        <v>232</v>
      </c>
      <c r="E2" s="239"/>
    </row>
    <row r="3" spans="1:5" ht="25.5" customHeight="1">
      <c r="A3" s="127"/>
      <c r="B3" s="37" t="s">
        <v>38</v>
      </c>
      <c r="C3" s="37" t="s">
        <v>39</v>
      </c>
      <c r="D3" s="38" t="s">
        <v>38</v>
      </c>
      <c r="E3" s="38" t="s">
        <v>39</v>
      </c>
    </row>
    <row r="4" spans="1:5" ht="25.5" customHeight="1">
      <c r="A4" s="124" t="s">
        <v>43</v>
      </c>
      <c r="B4" s="128">
        <v>19000000</v>
      </c>
      <c r="C4" s="128">
        <v>38000000</v>
      </c>
      <c r="D4" s="129">
        <v>29000000</v>
      </c>
      <c r="E4" s="129">
        <v>58000000</v>
      </c>
    </row>
    <row r="5" spans="1:5" ht="25.5" customHeight="1">
      <c r="A5" s="130" t="s">
        <v>233</v>
      </c>
      <c r="B5" s="247" t="s">
        <v>234</v>
      </c>
      <c r="C5" s="239"/>
      <c r="D5" s="248" t="s">
        <v>235</v>
      </c>
      <c r="E5" s="239"/>
    </row>
    <row r="6" spans="1:5" ht="25.5" customHeight="1">
      <c r="A6" s="130" t="s">
        <v>236</v>
      </c>
      <c r="B6" s="247" t="s">
        <v>237</v>
      </c>
      <c r="C6" s="239"/>
      <c r="D6" s="248" t="s">
        <v>237</v>
      </c>
      <c r="E6" s="239"/>
    </row>
    <row r="7" spans="1:5" ht="25.5" customHeight="1">
      <c r="A7" s="130" t="s">
        <v>238</v>
      </c>
      <c r="B7" s="54" t="s">
        <v>57</v>
      </c>
      <c r="C7" s="54" t="s">
        <v>57</v>
      </c>
      <c r="D7" s="55" t="s">
        <v>57</v>
      </c>
      <c r="E7" s="55" t="s">
        <v>57</v>
      </c>
    </row>
    <row r="8" spans="1:5" ht="25.5" customHeight="1">
      <c r="A8" s="130" t="s">
        <v>239</v>
      </c>
      <c r="B8" s="131" t="s">
        <v>58</v>
      </c>
      <c r="C8" s="131" t="s">
        <v>58</v>
      </c>
      <c r="D8" s="132" t="s">
        <v>58</v>
      </c>
      <c r="E8" s="132" t="s">
        <v>58</v>
      </c>
    </row>
    <row r="9" spans="1:5" ht="25.5" customHeight="1">
      <c r="A9" s="130" t="s">
        <v>240</v>
      </c>
      <c r="B9" s="54">
        <v>5</v>
      </c>
      <c r="C9" s="54">
        <v>20</v>
      </c>
      <c r="D9" s="55">
        <v>10</v>
      </c>
      <c r="E9" s="55">
        <v>40</v>
      </c>
    </row>
    <row r="10" spans="1:5" ht="25.5" customHeight="1">
      <c r="A10" s="130" t="s">
        <v>241</v>
      </c>
      <c r="B10" s="54" t="s">
        <v>57</v>
      </c>
      <c r="C10" s="54" t="s">
        <v>57</v>
      </c>
      <c r="D10" s="132" t="s">
        <v>58</v>
      </c>
      <c r="E10" s="132" t="s">
        <v>58</v>
      </c>
    </row>
    <row r="11" spans="1:5" ht="25.5" customHeight="1">
      <c r="A11" s="130" t="s">
        <v>242</v>
      </c>
      <c r="B11" s="54" t="s">
        <v>57</v>
      </c>
      <c r="C11" s="54" t="s">
        <v>57</v>
      </c>
      <c r="D11" s="55" t="s">
        <v>57</v>
      </c>
      <c r="E11" s="55" t="s">
        <v>57</v>
      </c>
    </row>
    <row r="12" spans="1:5" ht="25.5" customHeight="1">
      <c r="A12" s="130" t="s">
        <v>243</v>
      </c>
      <c r="B12" s="54" t="s">
        <v>244</v>
      </c>
      <c r="C12" s="54" t="s">
        <v>244</v>
      </c>
      <c r="D12" s="55" t="s">
        <v>245</v>
      </c>
      <c r="E12" s="55" t="s">
        <v>245</v>
      </c>
    </row>
    <row r="13" spans="1:5" ht="25.5" customHeight="1">
      <c r="A13" s="130" t="s">
        <v>246</v>
      </c>
      <c r="B13" s="54" t="s">
        <v>247</v>
      </c>
      <c r="C13" s="54" t="s">
        <v>247</v>
      </c>
      <c r="D13" s="55" t="s">
        <v>247</v>
      </c>
      <c r="E13" s="55" t="s">
        <v>247</v>
      </c>
    </row>
    <row r="14" spans="1:5" ht="25.5" customHeight="1">
      <c r="A14" s="130" t="s">
        <v>248</v>
      </c>
      <c r="B14" s="54" t="s">
        <v>247</v>
      </c>
      <c r="C14" s="54" t="s">
        <v>247</v>
      </c>
      <c r="D14" s="55" t="s">
        <v>247</v>
      </c>
      <c r="E14" s="55" t="s">
        <v>247</v>
      </c>
    </row>
    <row r="15" spans="1:5" ht="25.5" customHeight="1">
      <c r="A15" s="130" t="s">
        <v>249</v>
      </c>
      <c r="B15" s="131" t="s">
        <v>58</v>
      </c>
      <c r="C15" s="131" t="s">
        <v>58</v>
      </c>
      <c r="D15" s="132" t="s">
        <v>58</v>
      </c>
      <c r="E15" s="132" t="s">
        <v>58</v>
      </c>
    </row>
    <row r="16" spans="1:5" ht="25.5" customHeight="1">
      <c r="A16" s="130" t="s">
        <v>86</v>
      </c>
      <c r="B16" s="133" t="s">
        <v>247</v>
      </c>
      <c r="C16" s="133" t="s">
        <v>247</v>
      </c>
      <c r="D16" s="134" t="s">
        <v>247</v>
      </c>
      <c r="E16" s="134" t="s">
        <v>247</v>
      </c>
    </row>
    <row r="17" spans="1:5" ht="25.5" customHeight="1">
      <c r="A17" s="130" t="s">
        <v>250</v>
      </c>
      <c r="B17" s="133" t="s">
        <v>88</v>
      </c>
      <c r="C17" s="133" t="s">
        <v>89</v>
      </c>
      <c r="D17" s="134" t="s">
        <v>90</v>
      </c>
      <c r="E17" s="134" t="s">
        <v>91</v>
      </c>
    </row>
    <row r="18" spans="1:5" ht="25.5" customHeight="1">
      <c r="A18" s="130" t="s">
        <v>251</v>
      </c>
      <c r="B18" s="54" t="s">
        <v>57</v>
      </c>
      <c r="C18" s="54" t="s">
        <v>57</v>
      </c>
      <c r="D18" s="55" t="s">
        <v>57</v>
      </c>
      <c r="E18" s="55" t="s">
        <v>57</v>
      </c>
    </row>
    <row r="19" spans="1:5" ht="25.5" customHeight="1">
      <c r="A19" s="130" t="s">
        <v>252</v>
      </c>
      <c r="B19" s="54" t="s">
        <v>57</v>
      </c>
      <c r="C19" s="54" t="s">
        <v>57</v>
      </c>
      <c r="D19" s="55" t="s">
        <v>57</v>
      </c>
      <c r="E19" s="55" t="s">
        <v>57</v>
      </c>
    </row>
    <row r="20" spans="1:5" ht="25.5" customHeight="1">
      <c r="A20" s="130" t="s">
        <v>253</v>
      </c>
      <c r="B20" s="54" t="s">
        <v>57</v>
      </c>
      <c r="C20" s="54" t="s">
        <v>58</v>
      </c>
      <c r="D20" s="132" t="s">
        <v>58</v>
      </c>
      <c r="E20" s="132" t="s">
        <v>58</v>
      </c>
    </row>
    <row r="21" spans="1:5" ht="25.5" customHeight="1">
      <c r="A21" s="135" t="s">
        <v>254</v>
      </c>
      <c r="B21" s="54" t="s">
        <v>90</v>
      </c>
      <c r="C21" s="54" t="s">
        <v>255</v>
      </c>
      <c r="D21" s="55" t="s">
        <v>256</v>
      </c>
      <c r="E21" s="55" t="s">
        <v>257</v>
      </c>
    </row>
    <row r="22" spans="1:5" ht="25.5" customHeight="1">
      <c r="A22" s="130" t="s">
        <v>258</v>
      </c>
      <c r="B22" s="54" t="s">
        <v>90</v>
      </c>
      <c r="C22" s="54" t="s">
        <v>255</v>
      </c>
      <c r="D22" s="55" t="s">
        <v>256</v>
      </c>
      <c r="E22" s="55" t="s">
        <v>257</v>
      </c>
    </row>
    <row r="23" spans="1:5" ht="25.5" customHeight="1">
      <c r="A23" s="130" t="s">
        <v>259</v>
      </c>
      <c r="B23" s="54" t="s">
        <v>57</v>
      </c>
      <c r="C23" s="54" t="s">
        <v>57</v>
      </c>
      <c r="D23" s="55" t="s">
        <v>57</v>
      </c>
      <c r="E23" s="66" t="s">
        <v>260</v>
      </c>
    </row>
    <row r="24" spans="1:5" ht="25.5" customHeight="1">
      <c r="A24" s="130" t="s">
        <v>261</v>
      </c>
      <c r="B24" s="131" t="s">
        <v>58</v>
      </c>
      <c r="C24" s="131" t="s">
        <v>58</v>
      </c>
      <c r="D24" s="132" t="s">
        <v>58</v>
      </c>
      <c r="E24" s="132" t="s">
        <v>58</v>
      </c>
    </row>
    <row r="25" spans="1:5" ht="25.5" customHeight="1">
      <c r="A25" s="130" t="s">
        <v>262</v>
      </c>
      <c r="B25" s="54" t="s">
        <v>57</v>
      </c>
      <c r="C25" s="54" t="s">
        <v>57</v>
      </c>
      <c r="D25" s="132" t="s">
        <v>57</v>
      </c>
      <c r="E25" s="132" t="s">
        <v>58</v>
      </c>
    </row>
    <row r="26" spans="1:5" ht="25.5" customHeight="1">
      <c r="A26" s="130" t="s">
        <v>116</v>
      </c>
      <c r="B26" s="54" t="s">
        <v>58</v>
      </c>
      <c r="C26" s="54" t="s">
        <v>58</v>
      </c>
      <c r="D26" s="132" t="s">
        <v>58</v>
      </c>
      <c r="E26" s="132" t="s">
        <v>58</v>
      </c>
    </row>
    <row r="27" spans="1:5" ht="25.5" customHeight="1">
      <c r="A27" s="130" t="s">
        <v>118</v>
      </c>
      <c r="B27" s="54" t="s">
        <v>57</v>
      </c>
      <c r="C27" s="54" t="s">
        <v>57</v>
      </c>
      <c r="D27" s="132" t="s">
        <v>58</v>
      </c>
      <c r="E27" s="132" t="s">
        <v>58</v>
      </c>
    </row>
    <row r="28" spans="1:5" ht="25.5" customHeight="1">
      <c r="A28" s="130" t="s">
        <v>263</v>
      </c>
      <c r="B28" s="54" t="s">
        <v>57</v>
      </c>
      <c r="C28" s="54" t="s">
        <v>57</v>
      </c>
      <c r="D28" s="55" t="s">
        <v>57</v>
      </c>
      <c r="E28" s="132" t="s">
        <v>58</v>
      </c>
    </row>
    <row r="29" spans="1:5" ht="25.5" customHeight="1">
      <c r="A29" s="130" t="s">
        <v>264</v>
      </c>
      <c r="B29" s="54" t="s">
        <v>57</v>
      </c>
      <c r="C29" s="54" t="s">
        <v>57</v>
      </c>
      <c r="D29" s="55" t="s">
        <v>57</v>
      </c>
      <c r="E29" s="132" t="s">
        <v>58</v>
      </c>
    </row>
    <row r="30" spans="1:5" ht="25.5" customHeight="1">
      <c r="A30" s="130" t="s">
        <v>265</v>
      </c>
      <c r="B30" s="131" t="s">
        <v>58</v>
      </c>
      <c r="C30" s="131" t="s">
        <v>58</v>
      </c>
      <c r="D30" s="132" t="s">
        <v>58</v>
      </c>
      <c r="E30" s="132" t="s">
        <v>58</v>
      </c>
    </row>
    <row r="31" spans="1:5" ht="25.5" customHeight="1">
      <c r="A31" s="136" t="s">
        <v>122</v>
      </c>
      <c r="B31" s="131" t="s">
        <v>58</v>
      </c>
      <c r="C31" s="131" t="s">
        <v>58</v>
      </c>
      <c r="D31" s="132" t="s">
        <v>58</v>
      </c>
      <c r="E31" s="132" t="s">
        <v>58</v>
      </c>
    </row>
    <row r="32" spans="1:5" ht="25.5" customHeight="1">
      <c r="A32" s="137" t="s">
        <v>266</v>
      </c>
      <c r="B32" s="54" t="s">
        <v>57</v>
      </c>
      <c r="C32" s="54" t="s">
        <v>57</v>
      </c>
      <c r="D32" s="55" t="s">
        <v>57</v>
      </c>
      <c r="E32" s="55" t="s">
        <v>57</v>
      </c>
    </row>
    <row r="33" spans="1:5" ht="25.5" customHeight="1">
      <c r="A33" s="137" t="s">
        <v>267</v>
      </c>
      <c r="B33" s="54" t="s">
        <v>57</v>
      </c>
      <c r="C33" s="54" t="s">
        <v>57</v>
      </c>
      <c r="D33" s="55" t="s">
        <v>57</v>
      </c>
      <c r="E33" s="55" t="s">
        <v>57</v>
      </c>
    </row>
    <row r="34" spans="1:5" ht="25.5" customHeight="1">
      <c r="A34" s="137" t="s">
        <v>268</v>
      </c>
      <c r="B34" s="54" t="s">
        <v>57</v>
      </c>
      <c r="C34" s="54" t="s">
        <v>57</v>
      </c>
      <c r="D34" s="55" t="s">
        <v>57</v>
      </c>
      <c r="E34" s="55" t="s">
        <v>57</v>
      </c>
    </row>
    <row r="35" spans="1:5" ht="25.5" customHeight="1">
      <c r="A35" s="130" t="s">
        <v>269</v>
      </c>
      <c r="B35" s="54" t="s">
        <v>57</v>
      </c>
      <c r="C35" s="54" t="s">
        <v>270</v>
      </c>
      <c r="D35" s="55" t="s">
        <v>57</v>
      </c>
      <c r="E35" s="55" t="s">
        <v>271</v>
      </c>
    </row>
    <row r="36" spans="1:5" ht="25.5" customHeight="1">
      <c r="A36" s="130" t="s">
        <v>272</v>
      </c>
      <c r="B36" s="54" t="s">
        <v>57</v>
      </c>
      <c r="C36" s="54" t="s">
        <v>57</v>
      </c>
      <c r="D36" s="55" t="s">
        <v>57</v>
      </c>
      <c r="E36" s="55" t="s">
        <v>57</v>
      </c>
    </row>
    <row r="37" spans="1:5" ht="25.5" customHeight="1">
      <c r="A37" s="130" t="s">
        <v>273</v>
      </c>
      <c r="B37" s="54" t="s">
        <v>274</v>
      </c>
      <c r="C37" s="54" t="s">
        <v>274</v>
      </c>
      <c r="D37" s="55" t="s">
        <v>274</v>
      </c>
      <c r="E37" s="55" t="s">
        <v>274</v>
      </c>
    </row>
    <row r="38" spans="1:5" ht="25.5" customHeight="1">
      <c r="A38" s="138" t="s">
        <v>275</v>
      </c>
      <c r="B38" s="54" t="s">
        <v>57</v>
      </c>
      <c r="C38" s="54" t="s">
        <v>57</v>
      </c>
      <c r="D38" s="55" t="s">
        <v>57</v>
      </c>
      <c r="E38" s="55" t="s">
        <v>57</v>
      </c>
    </row>
    <row r="39" spans="1:5" ht="25.5" customHeight="1">
      <c r="A39" s="130" t="s">
        <v>137</v>
      </c>
      <c r="B39" s="54" t="s">
        <v>57</v>
      </c>
      <c r="C39" s="54" t="s">
        <v>57</v>
      </c>
      <c r="D39" s="55" t="s">
        <v>57</v>
      </c>
      <c r="E39" s="55" t="s">
        <v>57</v>
      </c>
    </row>
  </sheetData>
  <mergeCells count="6">
    <mergeCell ref="B2:C2"/>
    <mergeCell ref="D2:E2"/>
    <mergeCell ref="B5:C5"/>
    <mergeCell ref="D5:E5"/>
    <mergeCell ref="B6:C6"/>
    <mergeCell ref="D6:E6"/>
  </mergeCells>
  <hyperlinks>
    <hyperlink ref="A38" r:id="rId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B1015"/>
  <sheetViews>
    <sheetView workbookViewId="0">
      <pane xSplit="6" topLeftCell="G1" activePane="topRight" state="frozen"/>
      <selection pane="topRight" activeCell="H2" sqref="H2"/>
    </sheetView>
  </sheetViews>
  <sheetFormatPr defaultColWidth="12.6640625" defaultRowHeight="15.75" customHeight="1"/>
  <cols>
    <col min="1" max="1" width="5.6640625" hidden="1" customWidth="1"/>
    <col min="2" max="2" width="27.6640625" customWidth="1"/>
    <col min="3" max="3" width="13.77734375" customWidth="1"/>
    <col min="4" max="4" width="13" customWidth="1"/>
    <col min="5" max="5" width="14" customWidth="1"/>
    <col min="6" max="6" width="13.33203125" customWidth="1"/>
    <col min="7" max="7" width="13.109375" customWidth="1"/>
    <col min="8" max="8" width="13" customWidth="1"/>
    <col min="9" max="9" width="15" hidden="1" customWidth="1"/>
    <col min="10" max="10" width="13.6640625" customWidth="1"/>
    <col min="11" max="11" width="14.109375" customWidth="1"/>
    <col min="12" max="12" width="12.6640625" customWidth="1"/>
    <col min="13" max="13" width="2.6640625" customWidth="1"/>
    <col min="14" max="14" width="31.33203125" hidden="1" customWidth="1"/>
    <col min="15" max="15" width="14" hidden="1" customWidth="1"/>
  </cols>
  <sheetData>
    <row r="1" spans="1:15" ht="44.25" customHeight="1">
      <c r="A1" s="1"/>
      <c r="B1" s="124" t="s">
        <v>32</v>
      </c>
      <c r="C1" s="272" t="s">
        <v>33</v>
      </c>
      <c r="D1" s="239"/>
      <c r="E1" s="273" t="s">
        <v>34</v>
      </c>
      <c r="F1" s="239"/>
      <c r="G1" s="274" t="s">
        <v>35</v>
      </c>
      <c r="H1" s="239"/>
      <c r="I1" s="139"/>
      <c r="J1" s="275" t="s">
        <v>36</v>
      </c>
      <c r="K1" s="239"/>
      <c r="L1" s="239"/>
      <c r="M1" s="36"/>
      <c r="N1" s="245" t="s">
        <v>37</v>
      </c>
      <c r="O1" s="239"/>
    </row>
    <row r="2" spans="1:15" ht="32.25" customHeight="1">
      <c r="A2" s="2"/>
      <c r="B2" s="127"/>
      <c r="C2" s="37" t="s">
        <v>38</v>
      </c>
      <c r="D2" s="37" t="s">
        <v>39</v>
      </c>
      <c r="E2" s="38" t="s">
        <v>38</v>
      </c>
      <c r="F2" s="38" t="s">
        <v>39</v>
      </c>
      <c r="G2" s="39" t="s">
        <v>38</v>
      </c>
      <c r="H2" s="39" t="s">
        <v>39</v>
      </c>
      <c r="I2" s="39" t="s">
        <v>40</v>
      </c>
      <c r="J2" s="40" t="s">
        <v>38</v>
      </c>
      <c r="K2" s="40" t="s">
        <v>39</v>
      </c>
      <c r="L2" s="40" t="s">
        <v>40</v>
      </c>
      <c r="M2" s="41"/>
      <c r="N2" s="42"/>
    </row>
    <row r="3" spans="1:15" ht="17.399999999999999" hidden="1">
      <c r="A3" s="2"/>
      <c r="B3" s="140" t="s">
        <v>41</v>
      </c>
      <c r="C3" s="43">
        <v>15800000</v>
      </c>
      <c r="D3" s="43">
        <v>29000000</v>
      </c>
      <c r="E3" s="43">
        <v>22600000</v>
      </c>
      <c r="F3" s="43">
        <v>37508000</v>
      </c>
      <c r="G3" s="43">
        <v>40480000</v>
      </c>
      <c r="H3" s="43">
        <v>71588000</v>
      </c>
      <c r="I3" s="43"/>
      <c r="J3" s="43">
        <v>50880000</v>
      </c>
      <c r="K3" s="43">
        <v>90380000</v>
      </c>
      <c r="L3" s="43">
        <v>132320000</v>
      </c>
      <c r="M3" s="44"/>
      <c r="N3" s="45" t="s">
        <v>42</v>
      </c>
      <c r="O3" s="46">
        <v>0.15</v>
      </c>
    </row>
    <row r="4" spans="1:15" ht="33" customHeight="1">
      <c r="A4" s="47"/>
      <c r="B4" s="124" t="s">
        <v>43</v>
      </c>
      <c r="C4" s="49">
        <v>19000000</v>
      </c>
      <c r="D4" s="49">
        <v>38000000</v>
      </c>
      <c r="E4" s="50">
        <v>29000000</v>
      </c>
      <c r="F4" s="50">
        <v>58000000</v>
      </c>
      <c r="G4" s="51">
        <v>49000000</v>
      </c>
      <c r="H4" s="51">
        <v>98000000</v>
      </c>
      <c r="I4" s="51">
        <f>G4*3</f>
        <v>147000000</v>
      </c>
      <c r="J4" s="52">
        <v>69000000</v>
      </c>
      <c r="K4" s="52">
        <v>138000000</v>
      </c>
      <c r="L4" s="52">
        <v>207000000</v>
      </c>
      <c r="M4" s="44"/>
      <c r="N4" s="246" t="s">
        <v>44</v>
      </c>
      <c r="O4" s="239"/>
    </row>
    <row r="5" spans="1:15" ht="33" hidden="1" customHeight="1">
      <c r="A5" s="2"/>
      <c r="B5" s="140"/>
      <c r="C5" s="141" t="s">
        <v>45</v>
      </c>
      <c r="D5" s="141" t="s">
        <v>45</v>
      </c>
      <c r="E5" s="142" t="s">
        <v>46</v>
      </c>
      <c r="F5" s="142" t="s">
        <v>46</v>
      </c>
      <c r="G5" s="143" t="s">
        <v>47</v>
      </c>
      <c r="H5" s="143" t="s">
        <v>47</v>
      </c>
      <c r="I5" s="143"/>
      <c r="J5" s="144" t="s">
        <v>48</v>
      </c>
      <c r="K5" s="144" t="s">
        <v>48</v>
      </c>
      <c r="L5" s="144" t="s">
        <v>48</v>
      </c>
      <c r="M5" s="44"/>
      <c r="N5" s="239"/>
      <c r="O5" s="239"/>
    </row>
    <row r="6" spans="1:15" ht="46.5" customHeight="1">
      <c r="A6" s="2">
        <v>1</v>
      </c>
      <c r="B6" s="140" t="s">
        <v>276</v>
      </c>
      <c r="C6" s="276" t="s">
        <v>234</v>
      </c>
      <c r="D6" s="239"/>
      <c r="E6" s="277" t="s">
        <v>235</v>
      </c>
      <c r="F6" s="239"/>
      <c r="G6" s="278" t="s">
        <v>277</v>
      </c>
      <c r="H6" s="239"/>
      <c r="I6" s="239"/>
      <c r="J6" s="271" t="s">
        <v>278</v>
      </c>
      <c r="K6" s="239"/>
      <c r="L6" s="239"/>
      <c r="M6" s="44"/>
      <c r="N6" s="239"/>
      <c r="O6" s="239"/>
    </row>
    <row r="7" spans="1:15" ht="46.5" customHeight="1">
      <c r="A7" s="2">
        <v>2</v>
      </c>
      <c r="B7" s="140" t="s">
        <v>279</v>
      </c>
      <c r="C7" s="276">
        <v>5</v>
      </c>
      <c r="D7" s="239"/>
      <c r="E7" s="277">
        <v>5</v>
      </c>
      <c r="F7" s="239"/>
      <c r="G7" s="278">
        <v>5</v>
      </c>
      <c r="H7" s="239"/>
      <c r="I7" s="239"/>
      <c r="J7" s="271">
        <v>5</v>
      </c>
      <c r="K7" s="239"/>
      <c r="L7" s="239"/>
      <c r="M7" s="44"/>
      <c r="N7" s="240" t="s">
        <v>55</v>
      </c>
      <c r="O7" s="239"/>
    </row>
    <row r="8" spans="1:15" ht="46.5" customHeight="1">
      <c r="A8" s="2">
        <v>3</v>
      </c>
      <c r="B8" s="140" t="s">
        <v>238</v>
      </c>
      <c r="C8" s="141" t="s">
        <v>57</v>
      </c>
      <c r="D8" s="141" t="s">
        <v>57</v>
      </c>
      <c r="E8" s="142" t="s">
        <v>57</v>
      </c>
      <c r="F8" s="142" t="s">
        <v>57</v>
      </c>
      <c r="G8" s="145" t="s">
        <v>58</v>
      </c>
      <c r="H8" s="145" t="s">
        <v>58</v>
      </c>
      <c r="I8" s="145" t="s">
        <v>58</v>
      </c>
      <c r="J8" s="146" t="s">
        <v>58</v>
      </c>
      <c r="K8" s="146" t="s">
        <v>58</v>
      </c>
      <c r="L8" s="146" t="s">
        <v>58</v>
      </c>
      <c r="M8" s="44"/>
      <c r="N8" s="61"/>
      <c r="O8" s="62"/>
    </row>
    <row r="9" spans="1:15" ht="46.5" customHeight="1">
      <c r="A9" s="2">
        <v>4</v>
      </c>
      <c r="B9" s="140" t="s">
        <v>239</v>
      </c>
      <c r="C9" s="147" t="s">
        <v>58</v>
      </c>
      <c r="D9" s="147" t="s">
        <v>58</v>
      </c>
      <c r="E9" s="148" t="s">
        <v>58</v>
      </c>
      <c r="F9" s="148" t="s">
        <v>58</v>
      </c>
      <c r="G9" s="145" t="s">
        <v>58</v>
      </c>
      <c r="H9" s="145" t="s">
        <v>58</v>
      </c>
      <c r="I9" s="145"/>
      <c r="J9" s="146" t="s">
        <v>58</v>
      </c>
      <c r="K9" s="146" t="s">
        <v>58</v>
      </c>
      <c r="L9" s="146" t="s">
        <v>58</v>
      </c>
    </row>
    <row r="10" spans="1:15" ht="46.5" customHeight="1">
      <c r="A10" s="2">
        <v>5</v>
      </c>
      <c r="B10" s="140" t="s">
        <v>240</v>
      </c>
      <c r="C10" s="141">
        <v>5</v>
      </c>
      <c r="D10" s="141">
        <v>20</v>
      </c>
      <c r="E10" s="142">
        <v>10</v>
      </c>
      <c r="F10" s="142">
        <v>40</v>
      </c>
      <c r="G10" s="143">
        <v>20</v>
      </c>
      <c r="H10" s="143" t="s">
        <v>66</v>
      </c>
      <c r="I10" s="143"/>
      <c r="J10" s="144">
        <v>40</v>
      </c>
      <c r="K10" s="144">
        <v>100</v>
      </c>
      <c r="L10" s="144" t="s">
        <v>66</v>
      </c>
      <c r="M10" s="44"/>
      <c r="N10" s="61"/>
      <c r="O10" s="62"/>
    </row>
    <row r="11" spans="1:15" ht="46.5" customHeight="1">
      <c r="A11" s="2">
        <v>6</v>
      </c>
      <c r="B11" s="140" t="s">
        <v>280</v>
      </c>
      <c r="C11" s="141" t="s">
        <v>57</v>
      </c>
      <c r="D11" s="141" t="s">
        <v>57</v>
      </c>
      <c r="E11" s="148" t="s">
        <v>58</v>
      </c>
      <c r="F11" s="148" t="s">
        <v>58</v>
      </c>
      <c r="G11" s="145" t="s">
        <v>58</v>
      </c>
      <c r="H11" s="145" t="s">
        <v>58</v>
      </c>
      <c r="I11" s="145"/>
      <c r="J11" s="146" t="s">
        <v>58</v>
      </c>
      <c r="K11" s="146" t="s">
        <v>58</v>
      </c>
      <c r="L11" s="146" t="s">
        <v>58</v>
      </c>
    </row>
    <row r="12" spans="1:15" ht="46.5" hidden="1" customHeight="1">
      <c r="A12" s="2">
        <v>7</v>
      </c>
      <c r="B12" s="140" t="s">
        <v>70</v>
      </c>
      <c r="C12" s="141" t="s">
        <v>57</v>
      </c>
      <c r="D12" s="141" t="s">
        <v>57</v>
      </c>
      <c r="E12" s="142" t="s">
        <v>57</v>
      </c>
      <c r="F12" s="142" t="s">
        <v>57</v>
      </c>
      <c r="G12" s="143" t="s">
        <v>57</v>
      </c>
      <c r="H12" s="143" t="s">
        <v>71</v>
      </c>
      <c r="I12" s="143"/>
      <c r="J12" s="144" t="s">
        <v>57</v>
      </c>
      <c r="K12" s="149">
        <v>3</v>
      </c>
      <c r="L12" s="149">
        <v>5</v>
      </c>
      <c r="M12" s="69"/>
      <c r="N12" s="45"/>
      <c r="O12" s="45"/>
    </row>
    <row r="13" spans="1:15" ht="46.5" customHeight="1">
      <c r="A13" s="2">
        <v>8</v>
      </c>
      <c r="B13" s="140" t="s">
        <v>281</v>
      </c>
      <c r="C13" s="141" t="s">
        <v>57</v>
      </c>
      <c r="D13" s="141" t="s">
        <v>57</v>
      </c>
      <c r="E13" s="142" t="s">
        <v>57</v>
      </c>
      <c r="F13" s="142" t="s">
        <v>57</v>
      </c>
      <c r="G13" s="143" t="s">
        <v>57</v>
      </c>
      <c r="H13" s="143" t="s">
        <v>57</v>
      </c>
      <c r="I13" s="143"/>
      <c r="J13" s="149" t="s">
        <v>74</v>
      </c>
      <c r="K13" s="149" t="s">
        <v>74</v>
      </c>
      <c r="L13" s="149" t="s">
        <v>74</v>
      </c>
      <c r="M13" s="69"/>
      <c r="N13" s="45"/>
      <c r="O13" s="45"/>
    </row>
    <row r="14" spans="1:15" ht="46.5" customHeight="1">
      <c r="A14" s="2">
        <v>9</v>
      </c>
      <c r="B14" s="140" t="s">
        <v>243</v>
      </c>
      <c r="C14" s="141" t="s">
        <v>244</v>
      </c>
      <c r="D14" s="141" t="s">
        <v>244</v>
      </c>
      <c r="E14" s="142" t="s">
        <v>245</v>
      </c>
      <c r="F14" s="142" t="s">
        <v>245</v>
      </c>
      <c r="G14" s="143" t="s">
        <v>245</v>
      </c>
      <c r="H14" s="143" t="s">
        <v>245</v>
      </c>
      <c r="I14" s="143"/>
      <c r="J14" s="144" t="s">
        <v>245</v>
      </c>
      <c r="K14" s="144" t="s">
        <v>245</v>
      </c>
      <c r="L14" s="144" t="s">
        <v>245</v>
      </c>
      <c r="M14" s="69"/>
    </row>
    <row r="15" spans="1:15" ht="46.5" customHeight="1">
      <c r="A15" s="2">
        <v>10</v>
      </c>
      <c r="B15" s="140" t="s">
        <v>282</v>
      </c>
      <c r="C15" s="141" t="s">
        <v>274</v>
      </c>
      <c r="D15" s="141" t="s">
        <v>274</v>
      </c>
      <c r="E15" s="142" t="s">
        <v>274</v>
      </c>
      <c r="F15" s="142" t="s">
        <v>274</v>
      </c>
      <c r="G15" s="143" t="s">
        <v>274</v>
      </c>
      <c r="H15" s="143" t="s">
        <v>274</v>
      </c>
      <c r="I15" s="143"/>
      <c r="J15" s="144" t="s">
        <v>274</v>
      </c>
      <c r="K15" s="144" t="s">
        <v>274</v>
      </c>
      <c r="L15" s="144" t="s">
        <v>274</v>
      </c>
      <c r="M15" s="70"/>
    </row>
    <row r="16" spans="1:15" ht="46.5" customHeight="1">
      <c r="A16" s="2">
        <v>11</v>
      </c>
      <c r="B16" s="140" t="s">
        <v>246</v>
      </c>
      <c r="C16" s="141">
        <v>100</v>
      </c>
      <c r="D16" s="141">
        <v>500</v>
      </c>
      <c r="E16" s="142">
        <v>500</v>
      </c>
      <c r="F16" s="142" t="s">
        <v>66</v>
      </c>
      <c r="G16" s="143" t="s">
        <v>66</v>
      </c>
      <c r="H16" s="143" t="s">
        <v>66</v>
      </c>
      <c r="I16" s="143"/>
      <c r="J16" s="144" t="s">
        <v>66</v>
      </c>
      <c r="K16" s="144" t="s">
        <v>66</v>
      </c>
      <c r="L16" s="144" t="s">
        <v>66</v>
      </c>
      <c r="M16" s="70"/>
    </row>
    <row r="17" spans="1:13" ht="46.5" customHeight="1">
      <c r="A17" s="2">
        <v>12</v>
      </c>
      <c r="B17" s="140" t="s">
        <v>248</v>
      </c>
      <c r="C17" s="141">
        <v>500</v>
      </c>
      <c r="D17" s="141">
        <v>3000</v>
      </c>
      <c r="E17" s="142">
        <v>2000</v>
      </c>
      <c r="F17" s="142">
        <v>5000</v>
      </c>
      <c r="G17" s="143">
        <v>5000</v>
      </c>
      <c r="H17" s="143" t="s">
        <v>66</v>
      </c>
      <c r="I17" s="143"/>
      <c r="J17" s="150">
        <v>10000</v>
      </c>
      <c r="K17" s="150">
        <v>20000</v>
      </c>
      <c r="L17" s="144" t="s">
        <v>66</v>
      </c>
      <c r="M17" s="70"/>
    </row>
    <row r="18" spans="1:13" ht="46.5" customHeight="1">
      <c r="A18" s="2">
        <v>13</v>
      </c>
      <c r="B18" s="140" t="s">
        <v>264</v>
      </c>
      <c r="C18" s="147" t="s">
        <v>57</v>
      </c>
      <c r="D18" s="147" t="s">
        <v>57</v>
      </c>
      <c r="E18" s="148" t="s">
        <v>57</v>
      </c>
      <c r="F18" s="148" t="s">
        <v>57</v>
      </c>
      <c r="G18" s="145" t="s">
        <v>58</v>
      </c>
      <c r="H18" s="145" t="s">
        <v>58</v>
      </c>
      <c r="I18" s="145"/>
      <c r="J18" s="146" t="s">
        <v>58</v>
      </c>
      <c r="K18" s="146" t="s">
        <v>58</v>
      </c>
      <c r="L18" s="146" t="s">
        <v>58</v>
      </c>
    </row>
    <row r="19" spans="1:13" ht="46.5" customHeight="1">
      <c r="A19" s="2">
        <v>14</v>
      </c>
      <c r="B19" s="140" t="s">
        <v>86</v>
      </c>
      <c r="C19" s="147" t="s">
        <v>58</v>
      </c>
      <c r="D19" s="147" t="s">
        <v>58</v>
      </c>
      <c r="E19" s="148" t="s">
        <v>58</v>
      </c>
      <c r="F19" s="148" t="s">
        <v>58</v>
      </c>
      <c r="G19" s="145" t="s">
        <v>58</v>
      </c>
      <c r="H19" s="145" t="s">
        <v>58</v>
      </c>
      <c r="I19" s="145"/>
      <c r="J19" s="146" t="s">
        <v>58</v>
      </c>
      <c r="K19" s="146" t="s">
        <v>58</v>
      </c>
      <c r="L19" s="146" t="s">
        <v>58</v>
      </c>
    </row>
    <row r="20" spans="1:13" ht="46.5" customHeight="1">
      <c r="A20" s="2">
        <v>15</v>
      </c>
      <c r="B20" s="140" t="s">
        <v>250</v>
      </c>
      <c r="C20" s="151" t="s">
        <v>88</v>
      </c>
      <c r="D20" s="151" t="s">
        <v>89</v>
      </c>
      <c r="E20" s="152" t="s">
        <v>90</v>
      </c>
      <c r="F20" s="152" t="s">
        <v>91</v>
      </c>
      <c r="G20" s="153" t="s">
        <v>92</v>
      </c>
      <c r="H20" s="153" t="s">
        <v>66</v>
      </c>
      <c r="I20" s="153"/>
      <c r="J20" s="154" t="s">
        <v>66</v>
      </c>
      <c r="K20" s="154" t="s">
        <v>66</v>
      </c>
      <c r="L20" s="154" t="s">
        <v>66</v>
      </c>
    </row>
    <row r="21" spans="1:13" ht="46.5" customHeight="1">
      <c r="A21" s="2">
        <v>16</v>
      </c>
      <c r="B21" s="140" t="s">
        <v>251</v>
      </c>
      <c r="C21" s="141" t="s">
        <v>57</v>
      </c>
      <c r="D21" s="141" t="s">
        <v>57</v>
      </c>
      <c r="E21" s="142" t="s">
        <v>57</v>
      </c>
      <c r="F21" s="142" t="s">
        <v>57</v>
      </c>
      <c r="G21" s="145" t="s">
        <v>58</v>
      </c>
      <c r="H21" s="145" t="s">
        <v>58</v>
      </c>
      <c r="I21" s="145"/>
      <c r="J21" s="146" t="s">
        <v>58</v>
      </c>
      <c r="K21" s="146" t="s">
        <v>58</v>
      </c>
      <c r="L21" s="146" t="s">
        <v>58</v>
      </c>
    </row>
    <row r="22" spans="1:13" ht="46.5" customHeight="1">
      <c r="A22" s="2">
        <v>17</v>
      </c>
      <c r="B22" s="140" t="s">
        <v>283</v>
      </c>
      <c r="C22" s="141" t="s">
        <v>57</v>
      </c>
      <c r="D22" s="141" t="s">
        <v>57</v>
      </c>
      <c r="E22" s="142" t="s">
        <v>57</v>
      </c>
      <c r="F22" s="142" t="s">
        <v>57</v>
      </c>
      <c r="G22" s="155" t="s">
        <v>284</v>
      </c>
      <c r="H22" s="155" t="s">
        <v>285</v>
      </c>
      <c r="I22" s="155"/>
      <c r="J22" s="149" t="s">
        <v>66</v>
      </c>
      <c r="K22" s="149" t="s">
        <v>66</v>
      </c>
      <c r="L22" s="149" t="s">
        <v>66</v>
      </c>
    </row>
    <row r="23" spans="1:13" ht="46.5" customHeight="1">
      <c r="A23" s="2">
        <v>18</v>
      </c>
      <c r="B23" s="156" t="s">
        <v>97</v>
      </c>
      <c r="C23" s="141" t="s">
        <v>57</v>
      </c>
      <c r="D23" s="141" t="s">
        <v>58</v>
      </c>
      <c r="E23" s="148" t="s">
        <v>58</v>
      </c>
      <c r="F23" s="148" t="s">
        <v>58</v>
      </c>
      <c r="G23" s="145" t="s">
        <v>58</v>
      </c>
      <c r="H23" s="145" t="s">
        <v>58</v>
      </c>
      <c r="I23" s="145"/>
      <c r="J23" s="146" t="s">
        <v>58</v>
      </c>
      <c r="K23" s="146" t="s">
        <v>58</v>
      </c>
      <c r="L23" s="146" t="s">
        <v>58</v>
      </c>
    </row>
    <row r="24" spans="1:13" ht="46.5" customHeight="1">
      <c r="A24" s="2">
        <v>19</v>
      </c>
      <c r="B24" s="156" t="s">
        <v>98</v>
      </c>
      <c r="C24" s="141" t="s">
        <v>57</v>
      </c>
      <c r="D24" s="141" t="s">
        <v>58</v>
      </c>
      <c r="E24" s="148" t="s">
        <v>58</v>
      </c>
      <c r="F24" s="148" t="s">
        <v>58</v>
      </c>
      <c r="G24" s="145" t="s">
        <v>58</v>
      </c>
      <c r="H24" s="145" t="s">
        <v>58</v>
      </c>
      <c r="I24" s="145"/>
      <c r="J24" s="146" t="s">
        <v>58</v>
      </c>
      <c r="K24" s="146" t="s">
        <v>58</v>
      </c>
      <c r="L24" s="146" t="s">
        <v>58</v>
      </c>
    </row>
    <row r="25" spans="1:13" ht="46.5" customHeight="1">
      <c r="A25" s="2">
        <v>20</v>
      </c>
      <c r="B25" s="156" t="s">
        <v>254</v>
      </c>
      <c r="C25" s="141" t="s">
        <v>90</v>
      </c>
      <c r="D25" s="141" t="s">
        <v>255</v>
      </c>
      <c r="E25" s="142" t="s">
        <v>256</v>
      </c>
      <c r="F25" s="142" t="s">
        <v>257</v>
      </c>
      <c r="G25" s="143" t="s">
        <v>286</v>
      </c>
      <c r="H25" s="155" t="s">
        <v>66</v>
      </c>
      <c r="I25" s="155"/>
      <c r="J25" s="149" t="s">
        <v>66</v>
      </c>
      <c r="K25" s="149" t="s">
        <v>66</v>
      </c>
      <c r="L25" s="149" t="s">
        <v>66</v>
      </c>
    </row>
    <row r="26" spans="1:13" ht="46.5" customHeight="1">
      <c r="A26" s="2">
        <v>21</v>
      </c>
      <c r="B26" s="140" t="s">
        <v>287</v>
      </c>
      <c r="C26" s="141" t="s">
        <v>90</v>
      </c>
      <c r="D26" s="141" t="s">
        <v>255</v>
      </c>
      <c r="E26" s="142" t="s">
        <v>256</v>
      </c>
      <c r="F26" s="142" t="s">
        <v>257</v>
      </c>
      <c r="G26" s="143" t="s">
        <v>286</v>
      </c>
      <c r="H26" s="155" t="s">
        <v>66</v>
      </c>
      <c r="I26" s="155"/>
      <c r="J26" s="149" t="s">
        <v>66</v>
      </c>
      <c r="K26" s="149" t="s">
        <v>66</v>
      </c>
      <c r="L26" s="149" t="s">
        <v>66</v>
      </c>
    </row>
    <row r="27" spans="1:13" ht="46.5" customHeight="1">
      <c r="A27" s="2">
        <v>22</v>
      </c>
      <c r="B27" s="140" t="s">
        <v>288</v>
      </c>
      <c r="C27" s="157" t="s">
        <v>289</v>
      </c>
      <c r="D27" s="157" t="s">
        <v>290</v>
      </c>
      <c r="E27" s="158" t="s">
        <v>291</v>
      </c>
      <c r="F27" s="158" t="s">
        <v>292</v>
      </c>
      <c r="G27" s="155" t="s">
        <v>292</v>
      </c>
      <c r="H27" s="155" t="s">
        <v>66</v>
      </c>
      <c r="I27" s="155"/>
      <c r="J27" s="149" t="s">
        <v>66</v>
      </c>
      <c r="K27" s="149" t="s">
        <v>66</v>
      </c>
      <c r="L27" s="149" t="s">
        <v>66</v>
      </c>
    </row>
    <row r="28" spans="1:13" ht="46.5" customHeight="1">
      <c r="A28" s="2">
        <v>23</v>
      </c>
      <c r="B28" s="140" t="s">
        <v>259</v>
      </c>
      <c r="C28" s="141" t="s">
        <v>57</v>
      </c>
      <c r="D28" s="141" t="s">
        <v>57</v>
      </c>
      <c r="E28" s="142" t="s">
        <v>57</v>
      </c>
      <c r="F28" s="158" t="s">
        <v>112</v>
      </c>
      <c r="G28" s="155" t="s">
        <v>112</v>
      </c>
      <c r="H28" s="155" t="s">
        <v>112</v>
      </c>
      <c r="I28" s="155"/>
      <c r="J28" s="149" t="s">
        <v>112</v>
      </c>
      <c r="K28" s="149" t="s">
        <v>112</v>
      </c>
      <c r="L28" s="149" t="s">
        <v>113</v>
      </c>
    </row>
    <row r="29" spans="1:13" ht="46.5" customHeight="1">
      <c r="A29" s="2">
        <v>24</v>
      </c>
      <c r="B29" s="140" t="s">
        <v>261</v>
      </c>
      <c r="C29" s="147" t="s">
        <v>58</v>
      </c>
      <c r="D29" s="147" t="s">
        <v>58</v>
      </c>
      <c r="E29" s="148" t="s">
        <v>58</v>
      </c>
      <c r="F29" s="148" t="s">
        <v>58</v>
      </c>
      <c r="G29" s="145" t="s">
        <v>58</v>
      </c>
      <c r="H29" s="145" t="s">
        <v>58</v>
      </c>
      <c r="I29" s="145"/>
      <c r="J29" s="146" t="s">
        <v>58</v>
      </c>
      <c r="K29" s="146" t="s">
        <v>58</v>
      </c>
      <c r="L29" s="146" t="s">
        <v>58</v>
      </c>
    </row>
    <row r="30" spans="1:13" ht="46.5" customHeight="1">
      <c r="A30" s="2">
        <v>25</v>
      </c>
      <c r="B30" s="140" t="s">
        <v>262</v>
      </c>
      <c r="C30" s="141" t="s">
        <v>57</v>
      </c>
      <c r="D30" s="141" t="s">
        <v>57</v>
      </c>
      <c r="E30" s="142" t="s">
        <v>57</v>
      </c>
      <c r="F30" s="142" t="s">
        <v>57</v>
      </c>
      <c r="G30" s="145" t="s">
        <v>58</v>
      </c>
      <c r="H30" s="145" t="s">
        <v>58</v>
      </c>
      <c r="I30" s="145"/>
      <c r="J30" s="146" t="s">
        <v>58</v>
      </c>
      <c r="K30" s="146" t="s">
        <v>58</v>
      </c>
      <c r="L30" s="146" t="s">
        <v>58</v>
      </c>
    </row>
    <row r="31" spans="1:13" ht="46.5" customHeight="1">
      <c r="A31" s="2">
        <v>26</v>
      </c>
      <c r="B31" s="140" t="s">
        <v>116</v>
      </c>
      <c r="C31" s="141" t="s">
        <v>58</v>
      </c>
      <c r="D31" s="141" t="s">
        <v>58</v>
      </c>
      <c r="E31" s="148" t="s">
        <v>58</v>
      </c>
      <c r="F31" s="148" t="s">
        <v>58</v>
      </c>
      <c r="G31" s="145" t="s">
        <v>58</v>
      </c>
      <c r="H31" s="145" t="s">
        <v>58</v>
      </c>
      <c r="I31" s="145"/>
      <c r="J31" s="146" t="s">
        <v>58</v>
      </c>
      <c r="K31" s="146" t="s">
        <v>58</v>
      </c>
      <c r="L31" s="146" t="s">
        <v>58</v>
      </c>
    </row>
    <row r="32" spans="1:13" ht="46.5" customHeight="1">
      <c r="A32" s="2">
        <v>27</v>
      </c>
      <c r="B32" s="140" t="s">
        <v>117</v>
      </c>
      <c r="C32" s="141" t="s">
        <v>58</v>
      </c>
      <c r="D32" s="141" t="s">
        <v>58</v>
      </c>
      <c r="E32" s="148" t="s">
        <v>58</v>
      </c>
      <c r="F32" s="148" t="s">
        <v>58</v>
      </c>
      <c r="G32" s="145" t="s">
        <v>58</v>
      </c>
      <c r="H32" s="145" t="s">
        <v>58</v>
      </c>
      <c r="I32" s="145"/>
      <c r="J32" s="146" t="s">
        <v>58</v>
      </c>
      <c r="K32" s="146" t="s">
        <v>58</v>
      </c>
      <c r="L32" s="146" t="s">
        <v>58</v>
      </c>
    </row>
    <row r="33" spans="1:28" ht="46.5" customHeight="1">
      <c r="A33" s="2">
        <v>28</v>
      </c>
      <c r="B33" s="140" t="s">
        <v>118</v>
      </c>
      <c r="C33" s="141" t="s">
        <v>57</v>
      </c>
      <c r="D33" s="141" t="s">
        <v>57</v>
      </c>
      <c r="E33" s="148" t="s">
        <v>58</v>
      </c>
      <c r="F33" s="148" t="s">
        <v>58</v>
      </c>
      <c r="G33" s="145" t="s">
        <v>58</v>
      </c>
      <c r="H33" s="145" t="s">
        <v>58</v>
      </c>
      <c r="I33" s="145"/>
      <c r="J33" s="146" t="s">
        <v>58</v>
      </c>
      <c r="K33" s="146" t="s">
        <v>58</v>
      </c>
      <c r="L33" s="146" t="s">
        <v>58</v>
      </c>
    </row>
    <row r="34" spans="1:28" ht="46.5" customHeight="1">
      <c r="A34" s="2">
        <v>29</v>
      </c>
      <c r="B34" s="140" t="s">
        <v>263</v>
      </c>
      <c r="C34" s="141" t="s">
        <v>57</v>
      </c>
      <c r="D34" s="141" t="s">
        <v>57</v>
      </c>
      <c r="E34" s="142" t="s">
        <v>57</v>
      </c>
      <c r="F34" s="148" t="s">
        <v>58</v>
      </c>
      <c r="G34" s="145" t="s">
        <v>58</v>
      </c>
      <c r="H34" s="145" t="s">
        <v>58</v>
      </c>
      <c r="I34" s="145"/>
      <c r="J34" s="146" t="s">
        <v>58</v>
      </c>
      <c r="K34" s="146" t="s">
        <v>58</v>
      </c>
      <c r="L34" s="146" t="s">
        <v>58</v>
      </c>
    </row>
    <row r="35" spans="1:28" ht="46.5" customHeight="1">
      <c r="A35" s="2">
        <v>30</v>
      </c>
      <c r="B35" s="140" t="s">
        <v>264</v>
      </c>
      <c r="C35" s="141" t="s">
        <v>57</v>
      </c>
      <c r="D35" s="141" t="s">
        <v>57</v>
      </c>
      <c r="E35" s="142" t="s">
        <v>57</v>
      </c>
      <c r="F35" s="148" t="s">
        <v>58</v>
      </c>
      <c r="G35" s="145" t="s">
        <v>58</v>
      </c>
      <c r="H35" s="145" t="s">
        <v>58</v>
      </c>
      <c r="I35" s="145"/>
      <c r="J35" s="146" t="s">
        <v>58</v>
      </c>
      <c r="K35" s="146" t="s">
        <v>58</v>
      </c>
      <c r="L35" s="146" t="s">
        <v>58</v>
      </c>
    </row>
    <row r="36" spans="1:28" ht="46.5" customHeight="1">
      <c r="A36" s="2">
        <v>31</v>
      </c>
      <c r="B36" s="140" t="s">
        <v>265</v>
      </c>
      <c r="C36" s="147" t="s">
        <v>58</v>
      </c>
      <c r="D36" s="147" t="s">
        <v>58</v>
      </c>
      <c r="E36" s="148" t="s">
        <v>58</v>
      </c>
      <c r="F36" s="148" t="s">
        <v>58</v>
      </c>
      <c r="G36" s="145" t="s">
        <v>58</v>
      </c>
      <c r="H36" s="145" t="s">
        <v>58</v>
      </c>
      <c r="I36" s="145"/>
      <c r="J36" s="146" t="s">
        <v>58</v>
      </c>
      <c r="K36" s="146" t="s">
        <v>58</v>
      </c>
      <c r="L36" s="146" t="s">
        <v>58</v>
      </c>
    </row>
    <row r="37" spans="1:28" ht="46.5" customHeight="1">
      <c r="A37" s="2">
        <v>32</v>
      </c>
      <c r="B37" s="159" t="s">
        <v>122</v>
      </c>
      <c r="C37" s="147" t="s">
        <v>58</v>
      </c>
      <c r="D37" s="147" t="s">
        <v>58</v>
      </c>
      <c r="E37" s="148" t="s">
        <v>58</v>
      </c>
      <c r="F37" s="148" t="s">
        <v>58</v>
      </c>
      <c r="G37" s="145" t="s">
        <v>58</v>
      </c>
      <c r="H37" s="145" t="s">
        <v>58</v>
      </c>
      <c r="I37" s="145"/>
      <c r="J37" s="146" t="s">
        <v>58</v>
      </c>
      <c r="K37" s="146" t="s">
        <v>58</v>
      </c>
      <c r="L37" s="146" t="s">
        <v>58</v>
      </c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 ht="46.5" customHeight="1">
      <c r="A38" s="2">
        <v>33</v>
      </c>
      <c r="B38" s="160" t="s">
        <v>293</v>
      </c>
      <c r="C38" s="141" t="s">
        <v>57</v>
      </c>
      <c r="D38" s="141" t="s">
        <v>57</v>
      </c>
      <c r="E38" s="142" t="s">
        <v>57</v>
      </c>
      <c r="F38" s="142" t="s">
        <v>57</v>
      </c>
      <c r="G38" s="145" t="s">
        <v>58</v>
      </c>
      <c r="H38" s="145" t="s">
        <v>58</v>
      </c>
      <c r="I38" s="145"/>
      <c r="J38" s="146" t="s">
        <v>58</v>
      </c>
      <c r="K38" s="146" t="s">
        <v>58</v>
      </c>
      <c r="L38" s="146" t="s">
        <v>58</v>
      </c>
    </row>
    <row r="39" spans="1:28" ht="46.5" customHeight="1">
      <c r="A39" s="2">
        <v>34</v>
      </c>
      <c r="B39" s="160" t="s">
        <v>267</v>
      </c>
      <c r="C39" s="141" t="s">
        <v>57</v>
      </c>
      <c r="D39" s="141" t="s">
        <v>57</v>
      </c>
      <c r="E39" s="142" t="s">
        <v>57</v>
      </c>
      <c r="F39" s="142" t="s">
        <v>57</v>
      </c>
      <c r="G39" s="145" t="s">
        <v>58</v>
      </c>
      <c r="H39" s="145" t="s">
        <v>58</v>
      </c>
      <c r="I39" s="145"/>
      <c r="J39" s="146" t="s">
        <v>58</v>
      </c>
      <c r="K39" s="146" t="s">
        <v>58</v>
      </c>
      <c r="L39" s="146" t="s">
        <v>58</v>
      </c>
    </row>
    <row r="40" spans="1:28" ht="46.5" customHeight="1">
      <c r="A40" s="2">
        <v>35</v>
      </c>
      <c r="B40" s="160" t="s">
        <v>294</v>
      </c>
      <c r="C40" s="141" t="s">
        <v>57</v>
      </c>
      <c r="D40" s="141" t="s">
        <v>57</v>
      </c>
      <c r="E40" s="142" t="s">
        <v>57</v>
      </c>
      <c r="F40" s="142" t="s">
        <v>57</v>
      </c>
      <c r="G40" s="143" t="s">
        <v>57</v>
      </c>
      <c r="H40" s="145" t="s">
        <v>58</v>
      </c>
      <c r="I40" s="145"/>
      <c r="J40" s="146" t="s">
        <v>58</v>
      </c>
      <c r="K40" s="146" t="s">
        <v>58</v>
      </c>
      <c r="L40" s="146" t="s">
        <v>58</v>
      </c>
    </row>
    <row r="41" spans="1:28" ht="46.5" customHeight="1">
      <c r="A41" s="2">
        <v>36</v>
      </c>
      <c r="B41" s="140" t="s">
        <v>269</v>
      </c>
      <c r="C41" s="141" t="s">
        <v>57</v>
      </c>
      <c r="D41" s="141" t="s">
        <v>270</v>
      </c>
      <c r="E41" s="142" t="s">
        <v>57</v>
      </c>
      <c r="F41" s="142" t="s">
        <v>271</v>
      </c>
      <c r="G41" s="143" t="s">
        <v>271</v>
      </c>
      <c r="H41" s="143" t="s">
        <v>295</v>
      </c>
      <c r="I41" s="143"/>
      <c r="J41" s="144" t="s">
        <v>296</v>
      </c>
      <c r="K41" s="150" t="s">
        <v>296</v>
      </c>
      <c r="L41" s="150" t="s">
        <v>297</v>
      </c>
    </row>
    <row r="42" spans="1:28" ht="46.5" customHeight="1">
      <c r="A42" s="2">
        <v>37</v>
      </c>
      <c r="B42" s="140" t="s">
        <v>272</v>
      </c>
      <c r="C42" s="141" t="s">
        <v>57</v>
      </c>
      <c r="D42" s="141" t="s">
        <v>57</v>
      </c>
      <c r="E42" s="142" t="s">
        <v>57</v>
      </c>
      <c r="F42" s="142" t="s">
        <v>57</v>
      </c>
      <c r="G42" s="143" t="s">
        <v>57</v>
      </c>
      <c r="H42" s="161" t="s">
        <v>298</v>
      </c>
      <c r="I42" s="161"/>
      <c r="J42" s="144" t="s">
        <v>57</v>
      </c>
      <c r="K42" s="150" t="s">
        <v>299</v>
      </c>
      <c r="L42" s="150" t="s">
        <v>300</v>
      </c>
    </row>
    <row r="43" spans="1:28" ht="46.5" customHeight="1">
      <c r="A43" s="2">
        <v>39</v>
      </c>
      <c r="B43" s="162" t="s">
        <v>301</v>
      </c>
      <c r="C43" s="141" t="s">
        <v>57</v>
      </c>
      <c r="D43" s="141" t="s">
        <v>57</v>
      </c>
      <c r="E43" s="142" t="s">
        <v>57</v>
      </c>
      <c r="F43" s="142" t="s">
        <v>57</v>
      </c>
      <c r="G43" s="143" t="s">
        <v>57</v>
      </c>
      <c r="H43" s="143" t="s">
        <v>57</v>
      </c>
      <c r="I43" s="143"/>
      <c r="J43" s="144" t="s">
        <v>57</v>
      </c>
      <c r="K43" s="144" t="s">
        <v>57</v>
      </c>
      <c r="L43" s="146" t="s">
        <v>58</v>
      </c>
      <c r="M43" s="81"/>
      <c r="N43" s="81"/>
    </row>
    <row r="44" spans="1:28" ht="46.5" customHeight="1">
      <c r="A44" s="2">
        <v>40</v>
      </c>
      <c r="B44" s="140" t="s">
        <v>137</v>
      </c>
      <c r="C44" s="141" t="s">
        <v>57</v>
      </c>
      <c r="D44" s="141" t="s">
        <v>57</v>
      </c>
      <c r="E44" s="142" t="s">
        <v>57</v>
      </c>
      <c r="F44" s="142" t="s">
        <v>57</v>
      </c>
      <c r="G44" s="143" t="s">
        <v>57</v>
      </c>
      <c r="H44" s="143" t="s">
        <v>57</v>
      </c>
      <c r="I44" s="143"/>
      <c r="J44" s="144" t="s">
        <v>57</v>
      </c>
      <c r="K44" s="144" t="s">
        <v>57</v>
      </c>
      <c r="L44" s="150" t="s">
        <v>302</v>
      </c>
      <c r="M44" s="81"/>
      <c r="N44" s="81"/>
    </row>
    <row r="45" spans="1:28" ht="33.75" customHeight="1">
      <c r="A45" s="2"/>
      <c r="B45" s="163"/>
      <c r="C45" s="2"/>
      <c r="D45" s="2"/>
      <c r="E45" s="2"/>
      <c r="F45" s="2"/>
      <c r="G45" s="2"/>
      <c r="H45" s="2"/>
      <c r="I45" s="2"/>
      <c r="J45" s="2"/>
      <c r="K45" s="2"/>
    </row>
    <row r="46" spans="1:28" ht="33.75" customHeight="1">
      <c r="A46" s="2"/>
      <c r="B46" s="163"/>
      <c r="C46" s="21"/>
      <c r="D46" s="2"/>
      <c r="E46" s="2"/>
      <c r="F46" s="2"/>
      <c r="G46" s="2"/>
      <c r="H46" s="2"/>
      <c r="I46" s="2"/>
      <c r="J46" s="2"/>
      <c r="K46" s="2"/>
    </row>
    <row r="47" spans="1:28" ht="13.2">
      <c r="A47" s="2"/>
      <c r="B47" s="163"/>
      <c r="C47" s="21"/>
      <c r="D47" s="2"/>
      <c r="E47" s="2"/>
      <c r="F47" s="2"/>
      <c r="G47" s="2"/>
      <c r="H47" s="2"/>
      <c r="I47" s="2"/>
      <c r="J47" s="2"/>
      <c r="K47" s="2"/>
    </row>
    <row r="48" spans="1:28" ht="13.2">
      <c r="A48" s="2"/>
      <c r="B48" s="163"/>
      <c r="C48" s="21"/>
      <c r="D48" s="2"/>
      <c r="E48" s="2"/>
      <c r="F48" s="2"/>
      <c r="G48" s="2"/>
      <c r="H48" s="2"/>
      <c r="I48" s="2"/>
      <c r="J48" s="2"/>
      <c r="K48" s="2"/>
    </row>
    <row r="49" spans="1:11" ht="13.2">
      <c r="A49" s="2"/>
      <c r="B49" s="163"/>
      <c r="C49" s="21"/>
      <c r="D49" s="2"/>
      <c r="E49" s="2"/>
      <c r="F49" s="2"/>
      <c r="G49" s="2"/>
      <c r="H49" s="2"/>
      <c r="I49" s="2"/>
      <c r="J49" s="2"/>
      <c r="K49" s="2"/>
    </row>
    <row r="50" spans="1:11" ht="13.2">
      <c r="A50" s="2"/>
      <c r="B50" s="163"/>
      <c r="C50" s="2"/>
      <c r="D50" s="2"/>
      <c r="E50" s="2"/>
      <c r="F50" s="2"/>
      <c r="G50" s="2"/>
      <c r="H50" s="2"/>
      <c r="I50" s="2"/>
      <c r="J50" s="2"/>
      <c r="K50" s="2"/>
    </row>
    <row r="51" spans="1:11" ht="13.2">
      <c r="B51" s="164"/>
    </row>
    <row r="52" spans="1:11" ht="13.2">
      <c r="B52" s="164"/>
    </row>
    <row r="53" spans="1:11" ht="13.2">
      <c r="B53" s="164"/>
    </row>
    <row r="54" spans="1:11" ht="13.2">
      <c r="B54" s="164"/>
    </row>
    <row r="55" spans="1:11" ht="13.2">
      <c r="B55" s="164"/>
    </row>
    <row r="56" spans="1:11" ht="13.2">
      <c r="B56" s="164"/>
    </row>
    <row r="57" spans="1:11" ht="13.2">
      <c r="B57" s="164"/>
    </row>
    <row r="58" spans="1:11" ht="13.2">
      <c r="B58" s="164"/>
    </row>
    <row r="59" spans="1:11" ht="13.2">
      <c r="B59" s="164"/>
    </row>
    <row r="60" spans="1:11" ht="13.2">
      <c r="B60" s="164"/>
    </row>
    <row r="61" spans="1:11" ht="13.2">
      <c r="B61" s="164"/>
    </row>
    <row r="62" spans="1:11" ht="13.2">
      <c r="B62" s="164"/>
    </row>
    <row r="63" spans="1:11" ht="13.2">
      <c r="B63" s="164"/>
    </row>
    <row r="64" spans="1:11" ht="13.2">
      <c r="B64" s="164"/>
    </row>
    <row r="65" spans="2:2" ht="13.2">
      <c r="B65" s="164"/>
    </row>
    <row r="66" spans="2:2" ht="13.2">
      <c r="B66" s="164"/>
    </row>
    <row r="67" spans="2:2" ht="13.2">
      <c r="B67" s="164"/>
    </row>
    <row r="68" spans="2:2" ht="13.2">
      <c r="B68" s="164"/>
    </row>
    <row r="69" spans="2:2" ht="13.2">
      <c r="B69" s="164"/>
    </row>
    <row r="70" spans="2:2" ht="13.2">
      <c r="B70" s="164"/>
    </row>
    <row r="71" spans="2:2" ht="13.2">
      <c r="B71" s="164"/>
    </row>
    <row r="72" spans="2:2" ht="13.2">
      <c r="B72" s="164"/>
    </row>
    <row r="73" spans="2:2" ht="13.2">
      <c r="B73" s="164"/>
    </row>
    <row r="74" spans="2:2" ht="13.2">
      <c r="B74" s="164"/>
    </row>
    <row r="75" spans="2:2" ht="13.2">
      <c r="B75" s="164"/>
    </row>
    <row r="76" spans="2:2" ht="13.2">
      <c r="B76" s="164"/>
    </row>
    <row r="77" spans="2:2" ht="13.2">
      <c r="B77" s="164"/>
    </row>
    <row r="78" spans="2:2" ht="13.2">
      <c r="B78" s="164"/>
    </row>
    <row r="79" spans="2:2" ht="13.2">
      <c r="B79" s="164"/>
    </row>
    <row r="80" spans="2:2" ht="13.2">
      <c r="B80" s="164"/>
    </row>
    <row r="81" spans="2:2" ht="13.2">
      <c r="B81" s="164"/>
    </row>
    <row r="82" spans="2:2" ht="13.2">
      <c r="B82" s="164"/>
    </row>
    <row r="83" spans="2:2" ht="13.2">
      <c r="B83" s="164"/>
    </row>
    <row r="84" spans="2:2" ht="13.2">
      <c r="B84" s="164"/>
    </row>
    <row r="85" spans="2:2" ht="13.2">
      <c r="B85" s="164"/>
    </row>
    <row r="86" spans="2:2" ht="13.2">
      <c r="B86" s="164"/>
    </row>
    <row r="87" spans="2:2" ht="13.2">
      <c r="B87" s="164"/>
    </row>
    <row r="88" spans="2:2" ht="13.2">
      <c r="B88" s="164"/>
    </row>
    <row r="89" spans="2:2" ht="13.2">
      <c r="B89" s="164"/>
    </row>
    <row r="90" spans="2:2" ht="13.2">
      <c r="B90" s="164"/>
    </row>
    <row r="91" spans="2:2" ht="13.2">
      <c r="B91" s="164"/>
    </row>
    <row r="92" spans="2:2" ht="13.2">
      <c r="B92" s="164"/>
    </row>
    <row r="93" spans="2:2" ht="13.2">
      <c r="B93" s="164"/>
    </row>
    <row r="94" spans="2:2" ht="13.2">
      <c r="B94" s="164"/>
    </row>
    <row r="95" spans="2:2" ht="13.2">
      <c r="B95" s="164"/>
    </row>
    <row r="96" spans="2:2" ht="13.2">
      <c r="B96" s="164"/>
    </row>
    <row r="97" spans="2:2" ht="13.2">
      <c r="B97" s="164"/>
    </row>
    <row r="98" spans="2:2" ht="13.2">
      <c r="B98" s="164"/>
    </row>
    <row r="99" spans="2:2" ht="13.2">
      <c r="B99" s="164"/>
    </row>
    <row r="100" spans="2:2" ht="13.2">
      <c r="B100" s="164"/>
    </row>
    <row r="101" spans="2:2" ht="13.2">
      <c r="B101" s="164"/>
    </row>
    <row r="102" spans="2:2" ht="13.2">
      <c r="B102" s="164"/>
    </row>
    <row r="103" spans="2:2" ht="13.2">
      <c r="B103" s="164"/>
    </row>
    <row r="104" spans="2:2" ht="13.2">
      <c r="B104" s="164"/>
    </row>
    <row r="105" spans="2:2" ht="13.2">
      <c r="B105" s="164"/>
    </row>
    <row r="106" spans="2:2" ht="13.2">
      <c r="B106" s="164"/>
    </row>
    <row r="107" spans="2:2" ht="13.2">
      <c r="B107" s="164"/>
    </row>
    <row r="108" spans="2:2" ht="13.2">
      <c r="B108" s="164"/>
    </row>
    <row r="109" spans="2:2" ht="13.2">
      <c r="B109" s="164"/>
    </row>
    <row r="110" spans="2:2" ht="13.2">
      <c r="B110" s="164"/>
    </row>
    <row r="111" spans="2:2" ht="13.2">
      <c r="B111" s="164"/>
    </row>
    <row r="112" spans="2:2" ht="13.2">
      <c r="B112" s="164"/>
    </row>
    <row r="113" spans="2:2" ht="13.2">
      <c r="B113" s="164"/>
    </row>
    <row r="114" spans="2:2" ht="13.2">
      <c r="B114" s="164"/>
    </row>
    <row r="115" spans="2:2" ht="13.2">
      <c r="B115" s="164"/>
    </row>
    <row r="116" spans="2:2" ht="13.2">
      <c r="B116" s="164"/>
    </row>
    <row r="117" spans="2:2" ht="13.2">
      <c r="B117" s="164"/>
    </row>
    <row r="118" spans="2:2" ht="13.2">
      <c r="B118" s="164"/>
    </row>
    <row r="119" spans="2:2" ht="13.2">
      <c r="B119" s="164"/>
    </row>
    <row r="120" spans="2:2" ht="13.2">
      <c r="B120" s="164"/>
    </row>
    <row r="121" spans="2:2" ht="13.2">
      <c r="B121" s="164"/>
    </row>
    <row r="122" spans="2:2" ht="13.2">
      <c r="B122" s="164"/>
    </row>
    <row r="123" spans="2:2" ht="13.2">
      <c r="B123" s="164"/>
    </row>
    <row r="124" spans="2:2" ht="13.2">
      <c r="B124" s="164"/>
    </row>
    <row r="125" spans="2:2" ht="13.2">
      <c r="B125" s="164"/>
    </row>
    <row r="126" spans="2:2" ht="13.2">
      <c r="B126" s="164"/>
    </row>
    <row r="127" spans="2:2" ht="13.2">
      <c r="B127" s="164"/>
    </row>
    <row r="128" spans="2:2" ht="13.2">
      <c r="B128" s="164"/>
    </row>
    <row r="129" spans="2:2" ht="13.2">
      <c r="B129" s="164"/>
    </row>
    <row r="130" spans="2:2" ht="13.2">
      <c r="B130" s="164"/>
    </row>
    <row r="131" spans="2:2" ht="13.2">
      <c r="B131" s="164"/>
    </row>
    <row r="132" spans="2:2" ht="13.2">
      <c r="B132" s="164"/>
    </row>
    <row r="133" spans="2:2" ht="13.2">
      <c r="B133" s="164"/>
    </row>
    <row r="134" spans="2:2" ht="13.2">
      <c r="B134" s="164"/>
    </row>
    <row r="135" spans="2:2" ht="13.2">
      <c r="B135" s="164"/>
    </row>
    <row r="136" spans="2:2" ht="13.2">
      <c r="B136" s="164"/>
    </row>
    <row r="137" spans="2:2" ht="13.2">
      <c r="B137" s="164"/>
    </row>
    <row r="138" spans="2:2" ht="13.2">
      <c r="B138" s="164"/>
    </row>
    <row r="139" spans="2:2" ht="13.2">
      <c r="B139" s="164"/>
    </row>
    <row r="140" spans="2:2" ht="13.2">
      <c r="B140" s="164"/>
    </row>
    <row r="141" spans="2:2" ht="13.2">
      <c r="B141" s="164"/>
    </row>
    <row r="142" spans="2:2" ht="13.2">
      <c r="B142" s="164"/>
    </row>
    <row r="143" spans="2:2" ht="13.2">
      <c r="B143" s="164"/>
    </row>
    <row r="144" spans="2:2" ht="13.2">
      <c r="B144" s="164"/>
    </row>
    <row r="145" spans="2:2" ht="13.2">
      <c r="B145" s="164"/>
    </row>
    <row r="146" spans="2:2" ht="13.2">
      <c r="B146" s="164"/>
    </row>
    <row r="147" spans="2:2" ht="13.2">
      <c r="B147" s="164"/>
    </row>
    <row r="148" spans="2:2" ht="13.2">
      <c r="B148" s="164"/>
    </row>
    <row r="149" spans="2:2" ht="13.2">
      <c r="B149" s="164"/>
    </row>
    <row r="150" spans="2:2" ht="13.2">
      <c r="B150" s="164"/>
    </row>
    <row r="151" spans="2:2" ht="13.2">
      <c r="B151" s="164"/>
    </row>
    <row r="152" spans="2:2" ht="13.2">
      <c r="B152" s="164"/>
    </row>
    <row r="153" spans="2:2" ht="13.2">
      <c r="B153" s="164"/>
    </row>
    <row r="154" spans="2:2" ht="13.2">
      <c r="B154" s="164"/>
    </row>
    <row r="155" spans="2:2" ht="13.2">
      <c r="B155" s="164"/>
    </row>
    <row r="156" spans="2:2" ht="13.2">
      <c r="B156" s="164"/>
    </row>
    <row r="157" spans="2:2" ht="13.2">
      <c r="B157" s="164"/>
    </row>
    <row r="158" spans="2:2" ht="13.2">
      <c r="B158" s="164"/>
    </row>
    <row r="159" spans="2:2" ht="13.2">
      <c r="B159" s="164"/>
    </row>
    <row r="160" spans="2:2" ht="13.2">
      <c r="B160" s="164"/>
    </row>
    <row r="161" spans="2:2" ht="13.2">
      <c r="B161" s="164"/>
    </row>
    <row r="162" spans="2:2" ht="13.2">
      <c r="B162" s="164"/>
    </row>
    <row r="163" spans="2:2" ht="13.2">
      <c r="B163" s="164"/>
    </row>
    <row r="164" spans="2:2" ht="13.2">
      <c r="B164" s="164"/>
    </row>
    <row r="165" spans="2:2" ht="13.2">
      <c r="B165" s="164"/>
    </row>
    <row r="166" spans="2:2" ht="13.2">
      <c r="B166" s="164"/>
    </row>
    <row r="167" spans="2:2" ht="13.2">
      <c r="B167" s="164"/>
    </row>
    <row r="168" spans="2:2" ht="13.2">
      <c r="B168" s="164"/>
    </row>
    <row r="169" spans="2:2" ht="13.2">
      <c r="B169" s="164"/>
    </row>
    <row r="170" spans="2:2" ht="13.2">
      <c r="B170" s="164"/>
    </row>
    <row r="171" spans="2:2" ht="13.2">
      <c r="B171" s="164"/>
    </row>
    <row r="172" spans="2:2" ht="13.2">
      <c r="B172" s="164"/>
    </row>
    <row r="173" spans="2:2" ht="13.2">
      <c r="B173" s="164"/>
    </row>
    <row r="174" spans="2:2" ht="13.2">
      <c r="B174" s="164"/>
    </row>
    <row r="175" spans="2:2" ht="13.2">
      <c r="B175" s="164"/>
    </row>
    <row r="176" spans="2:2" ht="13.2">
      <c r="B176" s="164"/>
    </row>
    <row r="177" spans="2:2" ht="13.2">
      <c r="B177" s="164"/>
    </row>
    <row r="178" spans="2:2" ht="13.2">
      <c r="B178" s="164"/>
    </row>
    <row r="179" spans="2:2" ht="13.2">
      <c r="B179" s="164"/>
    </row>
    <row r="180" spans="2:2" ht="13.2">
      <c r="B180" s="164"/>
    </row>
    <row r="181" spans="2:2" ht="13.2">
      <c r="B181" s="164"/>
    </row>
    <row r="182" spans="2:2" ht="13.2">
      <c r="B182" s="164"/>
    </row>
    <row r="183" spans="2:2" ht="13.2">
      <c r="B183" s="164"/>
    </row>
    <row r="184" spans="2:2" ht="13.2">
      <c r="B184" s="164"/>
    </row>
    <row r="185" spans="2:2" ht="13.2">
      <c r="B185" s="164"/>
    </row>
    <row r="186" spans="2:2" ht="13.2">
      <c r="B186" s="164"/>
    </row>
    <row r="187" spans="2:2" ht="13.2">
      <c r="B187" s="164"/>
    </row>
    <row r="188" spans="2:2" ht="13.2">
      <c r="B188" s="164"/>
    </row>
    <row r="189" spans="2:2" ht="13.2">
      <c r="B189" s="164"/>
    </row>
    <row r="190" spans="2:2" ht="13.2">
      <c r="B190" s="164"/>
    </row>
    <row r="191" spans="2:2" ht="13.2">
      <c r="B191" s="164"/>
    </row>
    <row r="192" spans="2:2" ht="13.2">
      <c r="B192" s="164"/>
    </row>
    <row r="193" spans="2:2" ht="13.2">
      <c r="B193" s="164"/>
    </row>
    <row r="194" spans="2:2" ht="13.2">
      <c r="B194" s="164"/>
    </row>
    <row r="195" spans="2:2" ht="13.2">
      <c r="B195" s="164"/>
    </row>
    <row r="196" spans="2:2" ht="13.2">
      <c r="B196" s="164"/>
    </row>
    <row r="197" spans="2:2" ht="13.2">
      <c r="B197" s="164"/>
    </row>
    <row r="198" spans="2:2" ht="13.2">
      <c r="B198" s="164"/>
    </row>
    <row r="199" spans="2:2" ht="13.2">
      <c r="B199" s="164"/>
    </row>
    <row r="200" spans="2:2" ht="13.2">
      <c r="B200" s="164"/>
    </row>
    <row r="201" spans="2:2" ht="13.2">
      <c r="B201" s="164"/>
    </row>
    <row r="202" spans="2:2" ht="13.2">
      <c r="B202" s="164"/>
    </row>
    <row r="203" spans="2:2" ht="13.2">
      <c r="B203" s="164"/>
    </row>
    <row r="204" spans="2:2" ht="13.2">
      <c r="B204" s="164"/>
    </row>
    <row r="205" spans="2:2" ht="13.2">
      <c r="B205" s="164"/>
    </row>
    <row r="206" spans="2:2" ht="13.2">
      <c r="B206" s="164"/>
    </row>
    <row r="207" spans="2:2" ht="13.2">
      <c r="B207" s="164"/>
    </row>
    <row r="208" spans="2:2" ht="13.2">
      <c r="B208" s="164"/>
    </row>
    <row r="209" spans="2:2" ht="13.2">
      <c r="B209" s="164"/>
    </row>
    <row r="210" spans="2:2" ht="13.2">
      <c r="B210" s="164"/>
    </row>
    <row r="211" spans="2:2" ht="13.2">
      <c r="B211" s="164"/>
    </row>
    <row r="212" spans="2:2" ht="13.2">
      <c r="B212" s="164"/>
    </row>
    <row r="213" spans="2:2" ht="13.2">
      <c r="B213" s="164"/>
    </row>
    <row r="214" spans="2:2" ht="13.2">
      <c r="B214" s="164"/>
    </row>
    <row r="215" spans="2:2" ht="13.2">
      <c r="B215" s="164"/>
    </row>
    <row r="216" spans="2:2" ht="13.2">
      <c r="B216" s="164"/>
    </row>
    <row r="217" spans="2:2" ht="13.2">
      <c r="B217" s="164"/>
    </row>
    <row r="218" spans="2:2" ht="13.2">
      <c r="B218" s="164"/>
    </row>
    <row r="219" spans="2:2" ht="13.2">
      <c r="B219" s="164"/>
    </row>
    <row r="220" spans="2:2" ht="13.2">
      <c r="B220" s="164"/>
    </row>
    <row r="221" spans="2:2" ht="13.2">
      <c r="B221" s="164"/>
    </row>
    <row r="222" spans="2:2" ht="13.2">
      <c r="B222" s="164"/>
    </row>
    <row r="223" spans="2:2" ht="13.2">
      <c r="B223" s="164"/>
    </row>
    <row r="224" spans="2:2" ht="13.2">
      <c r="B224" s="164"/>
    </row>
    <row r="225" spans="2:2" ht="13.2">
      <c r="B225" s="164"/>
    </row>
    <row r="226" spans="2:2" ht="13.2">
      <c r="B226" s="164"/>
    </row>
    <row r="227" spans="2:2" ht="13.2">
      <c r="B227" s="164"/>
    </row>
    <row r="228" spans="2:2" ht="13.2">
      <c r="B228" s="164"/>
    </row>
    <row r="229" spans="2:2" ht="13.2">
      <c r="B229" s="164"/>
    </row>
    <row r="230" spans="2:2" ht="13.2">
      <c r="B230" s="164"/>
    </row>
    <row r="231" spans="2:2" ht="13.2">
      <c r="B231" s="164"/>
    </row>
    <row r="232" spans="2:2" ht="13.2">
      <c r="B232" s="164"/>
    </row>
    <row r="233" spans="2:2" ht="13.2">
      <c r="B233" s="164"/>
    </row>
    <row r="234" spans="2:2" ht="13.2">
      <c r="B234" s="164"/>
    </row>
    <row r="235" spans="2:2" ht="13.2">
      <c r="B235" s="164"/>
    </row>
    <row r="236" spans="2:2" ht="13.2">
      <c r="B236" s="164"/>
    </row>
    <row r="237" spans="2:2" ht="13.2">
      <c r="B237" s="164"/>
    </row>
    <row r="238" spans="2:2" ht="13.2">
      <c r="B238" s="164"/>
    </row>
    <row r="239" spans="2:2" ht="13.2">
      <c r="B239" s="164"/>
    </row>
    <row r="240" spans="2:2" ht="13.2">
      <c r="B240" s="164"/>
    </row>
    <row r="241" spans="2:2" ht="13.2">
      <c r="B241" s="164"/>
    </row>
    <row r="242" spans="2:2" ht="13.2">
      <c r="B242" s="164"/>
    </row>
    <row r="243" spans="2:2" ht="13.2">
      <c r="B243" s="164"/>
    </row>
    <row r="244" spans="2:2" ht="13.2">
      <c r="B244" s="164"/>
    </row>
    <row r="245" spans="2:2" ht="13.2">
      <c r="B245" s="164"/>
    </row>
    <row r="246" spans="2:2" ht="13.2">
      <c r="B246" s="164"/>
    </row>
    <row r="247" spans="2:2" ht="13.2">
      <c r="B247" s="164"/>
    </row>
    <row r="248" spans="2:2" ht="13.2">
      <c r="B248" s="164"/>
    </row>
    <row r="249" spans="2:2" ht="13.2">
      <c r="B249" s="164"/>
    </row>
    <row r="250" spans="2:2" ht="13.2">
      <c r="B250" s="164"/>
    </row>
    <row r="251" spans="2:2" ht="13.2">
      <c r="B251" s="164"/>
    </row>
    <row r="252" spans="2:2" ht="13.2">
      <c r="B252" s="164"/>
    </row>
    <row r="253" spans="2:2" ht="13.2">
      <c r="B253" s="164"/>
    </row>
    <row r="254" spans="2:2" ht="13.2">
      <c r="B254" s="164"/>
    </row>
    <row r="255" spans="2:2" ht="13.2">
      <c r="B255" s="164"/>
    </row>
    <row r="256" spans="2:2" ht="13.2">
      <c r="B256" s="164"/>
    </row>
    <row r="257" spans="2:2" ht="13.2">
      <c r="B257" s="164"/>
    </row>
    <row r="258" spans="2:2" ht="13.2">
      <c r="B258" s="164"/>
    </row>
    <row r="259" spans="2:2" ht="13.2">
      <c r="B259" s="164"/>
    </row>
    <row r="260" spans="2:2" ht="13.2">
      <c r="B260" s="164"/>
    </row>
    <row r="261" spans="2:2" ht="13.2">
      <c r="B261" s="164"/>
    </row>
    <row r="262" spans="2:2" ht="13.2">
      <c r="B262" s="164"/>
    </row>
    <row r="263" spans="2:2" ht="13.2">
      <c r="B263" s="164"/>
    </row>
    <row r="264" spans="2:2" ht="13.2">
      <c r="B264" s="164"/>
    </row>
    <row r="265" spans="2:2" ht="13.2">
      <c r="B265" s="164"/>
    </row>
    <row r="266" spans="2:2" ht="13.2">
      <c r="B266" s="164"/>
    </row>
    <row r="267" spans="2:2" ht="13.2">
      <c r="B267" s="164"/>
    </row>
    <row r="268" spans="2:2" ht="13.2">
      <c r="B268" s="164"/>
    </row>
    <row r="269" spans="2:2" ht="13.2">
      <c r="B269" s="164"/>
    </row>
    <row r="270" spans="2:2" ht="13.2">
      <c r="B270" s="164"/>
    </row>
    <row r="271" spans="2:2" ht="13.2">
      <c r="B271" s="164"/>
    </row>
    <row r="272" spans="2:2" ht="13.2">
      <c r="B272" s="164"/>
    </row>
    <row r="273" spans="2:2" ht="13.2">
      <c r="B273" s="164"/>
    </row>
    <row r="274" spans="2:2" ht="13.2">
      <c r="B274" s="164"/>
    </row>
    <row r="275" spans="2:2" ht="13.2">
      <c r="B275" s="164"/>
    </row>
    <row r="276" spans="2:2" ht="13.2">
      <c r="B276" s="164"/>
    </row>
    <row r="277" spans="2:2" ht="13.2">
      <c r="B277" s="164"/>
    </row>
    <row r="278" spans="2:2" ht="13.2">
      <c r="B278" s="164"/>
    </row>
    <row r="279" spans="2:2" ht="13.2">
      <c r="B279" s="164"/>
    </row>
    <row r="280" spans="2:2" ht="13.2">
      <c r="B280" s="164"/>
    </row>
    <row r="281" spans="2:2" ht="13.2">
      <c r="B281" s="164"/>
    </row>
    <row r="282" spans="2:2" ht="13.2">
      <c r="B282" s="164"/>
    </row>
    <row r="283" spans="2:2" ht="13.2">
      <c r="B283" s="164"/>
    </row>
    <row r="284" spans="2:2" ht="13.2">
      <c r="B284" s="164"/>
    </row>
    <row r="285" spans="2:2" ht="13.2">
      <c r="B285" s="164"/>
    </row>
    <row r="286" spans="2:2" ht="13.2">
      <c r="B286" s="164"/>
    </row>
    <row r="287" spans="2:2" ht="13.2">
      <c r="B287" s="164"/>
    </row>
    <row r="288" spans="2:2" ht="13.2">
      <c r="B288" s="164"/>
    </row>
    <row r="289" spans="2:2" ht="13.2">
      <c r="B289" s="164"/>
    </row>
    <row r="290" spans="2:2" ht="13.2">
      <c r="B290" s="164"/>
    </row>
    <row r="291" spans="2:2" ht="13.2">
      <c r="B291" s="164"/>
    </row>
    <row r="292" spans="2:2" ht="13.2">
      <c r="B292" s="164"/>
    </row>
    <row r="293" spans="2:2" ht="13.2">
      <c r="B293" s="164"/>
    </row>
    <row r="294" spans="2:2" ht="13.2">
      <c r="B294" s="164"/>
    </row>
    <row r="295" spans="2:2" ht="13.2">
      <c r="B295" s="164"/>
    </row>
    <row r="296" spans="2:2" ht="13.2">
      <c r="B296" s="164"/>
    </row>
    <row r="297" spans="2:2" ht="13.2">
      <c r="B297" s="164"/>
    </row>
    <row r="298" spans="2:2" ht="13.2">
      <c r="B298" s="164"/>
    </row>
    <row r="299" spans="2:2" ht="13.2">
      <c r="B299" s="164"/>
    </row>
    <row r="300" spans="2:2" ht="13.2">
      <c r="B300" s="164"/>
    </row>
    <row r="301" spans="2:2" ht="13.2">
      <c r="B301" s="164"/>
    </row>
    <row r="302" spans="2:2" ht="13.2">
      <c r="B302" s="164"/>
    </row>
    <row r="303" spans="2:2" ht="13.2">
      <c r="B303" s="164"/>
    </row>
    <row r="304" spans="2:2" ht="13.2">
      <c r="B304" s="164"/>
    </row>
    <row r="305" spans="2:2" ht="13.2">
      <c r="B305" s="164"/>
    </row>
    <row r="306" spans="2:2" ht="13.2">
      <c r="B306" s="164"/>
    </row>
    <row r="307" spans="2:2" ht="13.2">
      <c r="B307" s="164"/>
    </row>
    <row r="308" spans="2:2" ht="13.2">
      <c r="B308" s="164"/>
    </row>
    <row r="309" spans="2:2" ht="13.2">
      <c r="B309" s="164"/>
    </row>
    <row r="310" spans="2:2" ht="13.2">
      <c r="B310" s="164"/>
    </row>
    <row r="311" spans="2:2" ht="13.2">
      <c r="B311" s="164"/>
    </row>
    <row r="312" spans="2:2" ht="13.2">
      <c r="B312" s="164"/>
    </row>
    <row r="313" spans="2:2" ht="13.2">
      <c r="B313" s="164"/>
    </row>
    <row r="314" spans="2:2" ht="13.2">
      <c r="B314" s="164"/>
    </row>
    <row r="315" spans="2:2" ht="13.2">
      <c r="B315" s="164"/>
    </row>
    <row r="316" spans="2:2" ht="13.2">
      <c r="B316" s="164"/>
    </row>
    <row r="317" spans="2:2" ht="13.2">
      <c r="B317" s="164"/>
    </row>
    <row r="318" spans="2:2" ht="13.2">
      <c r="B318" s="164"/>
    </row>
    <row r="319" spans="2:2" ht="13.2">
      <c r="B319" s="164"/>
    </row>
    <row r="320" spans="2:2" ht="13.2">
      <c r="B320" s="164"/>
    </row>
    <row r="321" spans="2:2" ht="13.2">
      <c r="B321" s="164"/>
    </row>
    <row r="322" spans="2:2" ht="13.2">
      <c r="B322" s="164"/>
    </row>
    <row r="323" spans="2:2" ht="13.2">
      <c r="B323" s="164"/>
    </row>
    <row r="324" spans="2:2" ht="13.2">
      <c r="B324" s="164"/>
    </row>
    <row r="325" spans="2:2" ht="13.2">
      <c r="B325" s="164"/>
    </row>
    <row r="326" spans="2:2" ht="13.2">
      <c r="B326" s="164"/>
    </row>
    <row r="327" spans="2:2" ht="13.2">
      <c r="B327" s="164"/>
    </row>
    <row r="328" spans="2:2" ht="13.2">
      <c r="B328" s="164"/>
    </row>
    <row r="329" spans="2:2" ht="13.2">
      <c r="B329" s="164"/>
    </row>
    <row r="330" spans="2:2" ht="13.2">
      <c r="B330" s="164"/>
    </row>
    <row r="331" spans="2:2" ht="13.2">
      <c r="B331" s="164"/>
    </row>
    <row r="332" spans="2:2" ht="13.2">
      <c r="B332" s="164"/>
    </row>
    <row r="333" spans="2:2" ht="13.2">
      <c r="B333" s="164"/>
    </row>
    <row r="334" spans="2:2" ht="13.2">
      <c r="B334" s="164"/>
    </row>
    <row r="335" spans="2:2" ht="13.2">
      <c r="B335" s="164"/>
    </row>
    <row r="336" spans="2:2" ht="13.2">
      <c r="B336" s="164"/>
    </row>
    <row r="337" spans="2:2" ht="13.2">
      <c r="B337" s="164"/>
    </row>
    <row r="338" spans="2:2" ht="13.2">
      <c r="B338" s="164"/>
    </row>
    <row r="339" spans="2:2" ht="13.2">
      <c r="B339" s="164"/>
    </row>
    <row r="340" spans="2:2" ht="13.2">
      <c r="B340" s="164"/>
    </row>
    <row r="341" spans="2:2" ht="13.2">
      <c r="B341" s="164"/>
    </row>
    <row r="342" spans="2:2" ht="13.2">
      <c r="B342" s="164"/>
    </row>
    <row r="343" spans="2:2" ht="13.2">
      <c r="B343" s="164"/>
    </row>
    <row r="344" spans="2:2" ht="13.2">
      <c r="B344" s="164"/>
    </row>
    <row r="345" spans="2:2" ht="13.2">
      <c r="B345" s="164"/>
    </row>
    <row r="346" spans="2:2" ht="13.2">
      <c r="B346" s="164"/>
    </row>
    <row r="347" spans="2:2" ht="13.2">
      <c r="B347" s="164"/>
    </row>
    <row r="348" spans="2:2" ht="13.2">
      <c r="B348" s="164"/>
    </row>
    <row r="349" spans="2:2" ht="13.2">
      <c r="B349" s="164"/>
    </row>
    <row r="350" spans="2:2" ht="13.2">
      <c r="B350" s="164"/>
    </row>
    <row r="351" spans="2:2" ht="13.2">
      <c r="B351" s="164"/>
    </row>
    <row r="352" spans="2:2" ht="13.2">
      <c r="B352" s="164"/>
    </row>
    <row r="353" spans="2:2" ht="13.2">
      <c r="B353" s="164"/>
    </row>
    <row r="354" spans="2:2" ht="13.2">
      <c r="B354" s="164"/>
    </row>
    <row r="355" spans="2:2" ht="13.2">
      <c r="B355" s="164"/>
    </row>
    <row r="356" spans="2:2" ht="13.2">
      <c r="B356" s="164"/>
    </row>
    <row r="357" spans="2:2" ht="13.2">
      <c r="B357" s="164"/>
    </row>
    <row r="358" spans="2:2" ht="13.2">
      <c r="B358" s="164"/>
    </row>
    <row r="359" spans="2:2" ht="13.2">
      <c r="B359" s="164"/>
    </row>
    <row r="360" spans="2:2" ht="13.2">
      <c r="B360" s="164"/>
    </row>
    <row r="361" spans="2:2" ht="13.2">
      <c r="B361" s="164"/>
    </row>
    <row r="362" spans="2:2" ht="13.2">
      <c r="B362" s="164"/>
    </row>
    <row r="363" spans="2:2" ht="13.2">
      <c r="B363" s="164"/>
    </row>
    <row r="364" spans="2:2" ht="13.2">
      <c r="B364" s="164"/>
    </row>
    <row r="365" spans="2:2" ht="13.2">
      <c r="B365" s="164"/>
    </row>
    <row r="366" spans="2:2" ht="13.2">
      <c r="B366" s="164"/>
    </row>
    <row r="367" spans="2:2" ht="13.2">
      <c r="B367" s="164"/>
    </row>
    <row r="368" spans="2:2" ht="13.2">
      <c r="B368" s="164"/>
    </row>
    <row r="369" spans="2:2" ht="13.2">
      <c r="B369" s="164"/>
    </row>
    <row r="370" spans="2:2" ht="13.2">
      <c r="B370" s="164"/>
    </row>
    <row r="371" spans="2:2" ht="13.2">
      <c r="B371" s="164"/>
    </row>
    <row r="372" spans="2:2" ht="13.2">
      <c r="B372" s="164"/>
    </row>
    <row r="373" spans="2:2" ht="13.2">
      <c r="B373" s="164"/>
    </row>
    <row r="374" spans="2:2" ht="13.2">
      <c r="B374" s="164"/>
    </row>
    <row r="375" spans="2:2" ht="13.2">
      <c r="B375" s="164"/>
    </row>
    <row r="376" spans="2:2" ht="13.2">
      <c r="B376" s="164"/>
    </row>
    <row r="377" spans="2:2" ht="13.2">
      <c r="B377" s="164"/>
    </row>
    <row r="378" spans="2:2" ht="13.2">
      <c r="B378" s="164"/>
    </row>
    <row r="379" spans="2:2" ht="13.2">
      <c r="B379" s="164"/>
    </row>
    <row r="380" spans="2:2" ht="13.2">
      <c r="B380" s="164"/>
    </row>
    <row r="381" spans="2:2" ht="13.2">
      <c r="B381" s="164"/>
    </row>
    <row r="382" spans="2:2" ht="13.2">
      <c r="B382" s="164"/>
    </row>
    <row r="383" spans="2:2" ht="13.2">
      <c r="B383" s="164"/>
    </row>
    <row r="384" spans="2:2" ht="13.2">
      <c r="B384" s="164"/>
    </row>
    <row r="385" spans="2:2" ht="13.2">
      <c r="B385" s="164"/>
    </row>
    <row r="386" spans="2:2" ht="13.2">
      <c r="B386" s="164"/>
    </row>
    <row r="387" spans="2:2" ht="13.2">
      <c r="B387" s="164"/>
    </row>
    <row r="388" spans="2:2" ht="13.2">
      <c r="B388" s="164"/>
    </row>
    <row r="389" spans="2:2" ht="13.2">
      <c r="B389" s="164"/>
    </row>
    <row r="390" spans="2:2" ht="13.2">
      <c r="B390" s="164"/>
    </row>
    <row r="391" spans="2:2" ht="13.2">
      <c r="B391" s="164"/>
    </row>
    <row r="392" spans="2:2" ht="13.2">
      <c r="B392" s="164"/>
    </row>
    <row r="393" spans="2:2" ht="13.2">
      <c r="B393" s="164"/>
    </row>
    <row r="394" spans="2:2" ht="13.2">
      <c r="B394" s="164"/>
    </row>
    <row r="395" spans="2:2" ht="13.2">
      <c r="B395" s="164"/>
    </row>
    <row r="396" spans="2:2" ht="13.2">
      <c r="B396" s="164"/>
    </row>
    <row r="397" spans="2:2" ht="13.2">
      <c r="B397" s="164"/>
    </row>
    <row r="398" spans="2:2" ht="13.2">
      <c r="B398" s="164"/>
    </row>
    <row r="399" spans="2:2" ht="13.2">
      <c r="B399" s="164"/>
    </row>
    <row r="400" spans="2:2" ht="13.2">
      <c r="B400" s="164"/>
    </row>
    <row r="401" spans="2:2" ht="13.2">
      <c r="B401" s="164"/>
    </row>
    <row r="402" spans="2:2" ht="13.2">
      <c r="B402" s="164"/>
    </row>
    <row r="403" spans="2:2" ht="13.2">
      <c r="B403" s="164"/>
    </row>
    <row r="404" spans="2:2" ht="13.2">
      <c r="B404" s="164"/>
    </row>
    <row r="405" spans="2:2" ht="13.2">
      <c r="B405" s="164"/>
    </row>
    <row r="406" spans="2:2" ht="13.2">
      <c r="B406" s="164"/>
    </row>
    <row r="407" spans="2:2" ht="13.2">
      <c r="B407" s="164"/>
    </row>
    <row r="408" spans="2:2" ht="13.2">
      <c r="B408" s="164"/>
    </row>
    <row r="409" spans="2:2" ht="13.2">
      <c r="B409" s="164"/>
    </row>
    <row r="410" spans="2:2" ht="13.2">
      <c r="B410" s="164"/>
    </row>
    <row r="411" spans="2:2" ht="13.2">
      <c r="B411" s="164"/>
    </row>
    <row r="412" spans="2:2" ht="13.2">
      <c r="B412" s="164"/>
    </row>
    <row r="413" spans="2:2" ht="13.2">
      <c r="B413" s="164"/>
    </row>
    <row r="414" spans="2:2" ht="13.2">
      <c r="B414" s="164"/>
    </row>
    <row r="415" spans="2:2" ht="13.2">
      <c r="B415" s="164"/>
    </row>
    <row r="416" spans="2:2" ht="13.2">
      <c r="B416" s="164"/>
    </row>
    <row r="417" spans="2:2" ht="13.2">
      <c r="B417" s="164"/>
    </row>
    <row r="418" spans="2:2" ht="13.2">
      <c r="B418" s="164"/>
    </row>
    <row r="419" spans="2:2" ht="13.2">
      <c r="B419" s="164"/>
    </row>
    <row r="420" spans="2:2" ht="13.2">
      <c r="B420" s="164"/>
    </row>
    <row r="421" spans="2:2" ht="13.2">
      <c r="B421" s="164"/>
    </row>
    <row r="422" spans="2:2" ht="13.2">
      <c r="B422" s="164"/>
    </row>
    <row r="423" spans="2:2" ht="13.2">
      <c r="B423" s="164"/>
    </row>
    <row r="424" spans="2:2" ht="13.2">
      <c r="B424" s="164"/>
    </row>
    <row r="425" spans="2:2" ht="13.2">
      <c r="B425" s="164"/>
    </row>
    <row r="426" spans="2:2" ht="13.2">
      <c r="B426" s="164"/>
    </row>
    <row r="427" spans="2:2" ht="13.2">
      <c r="B427" s="164"/>
    </row>
    <row r="428" spans="2:2" ht="13.2">
      <c r="B428" s="164"/>
    </row>
    <row r="429" spans="2:2" ht="13.2">
      <c r="B429" s="164"/>
    </row>
    <row r="430" spans="2:2" ht="13.2">
      <c r="B430" s="164"/>
    </row>
    <row r="431" spans="2:2" ht="13.2">
      <c r="B431" s="164"/>
    </row>
    <row r="432" spans="2:2" ht="13.2">
      <c r="B432" s="164"/>
    </row>
    <row r="433" spans="2:2" ht="13.2">
      <c r="B433" s="164"/>
    </row>
    <row r="434" spans="2:2" ht="13.2">
      <c r="B434" s="164"/>
    </row>
    <row r="435" spans="2:2" ht="13.2">
      <c r="B435" s="164"/>
    </row>
    <row r="436" spans="2:2" ht="13.2">
      <c r="B436" s="164"/>
    </row>
    <row r="437" spans="2:2" ht="13.2">
      <c r="B437" s="164"/>
    </row>
    <row r="438" spans="2:2" ht="13.2">
      <c r="B438" s="164"/>
    </row>
    <row r="439" spans="2:2" ht="13.2">
      <c r="B439" s="164"/>
    </row>
    <row r="440" spans="2:2" ht="13.2">
      <c r="B440" s="164"/>
    </row>
    <row r="441" spans="2:2" ht="13.2">
      <c r="B441" s="164"/>
    </row>
    <row r="442" spans="2:2" ht="13.2">
      <c r="B442" s="164"/>
    </row>
    <row r="443" spans="2:2" ht="13.2">
      <c r="B443" s="164"/>
    </row>
    <row r="444" spans="2:2" ht="13.2">
      <c r="B444" s="164"/>
    </row>
    <row r="445" spans="2:2" ht="13.2">
      <c r="B445" s="164"/>
    </row>
    <row r="446" spans="2:2" ht="13.2">
      <c r="B446" s="164"/>
    </row>
    <row r="447" spans="2:2" ht="13.2">
      <c r="B447" s="164"/>
    </row>
    <row r="448" spans="2:2" ht="13.2">
      <c r="B448" s="164"/>
    </row>
    <row r="449" spans="2:2" ht="13.2">
      <c r="B449" s="164"/>
    </row>
    <row r="450" spans="2:2" ht="13.2">
      <c r="B450" s="164"/>
    </row>
    <row r="451" spans="2:2" ht="13.2">
      <c r="B451" s="164"/>
    </row>
    <row r="452" spans="2:2" ht="13.2">
      <c r="B452" s="164"/>
    </row>
    <row r="453" spans="2:2" ht="13.2">
      <c r="B453" s="164"/>
    </row>
    <row r="454" spans="2:2" ht="13.2">
      <c r="B454" s="164"/>
    </row>
    <row r="455" spans="2:2" ht="13.2">
      <c r="B455" s="164"/>
    </row>
    <row r="456" spans="2:2" ht="13.2">
      <c r="B456" s="164"/>
    </row>
    <row r="457" spans="2:2" ht="13.2">
      <c r="B457" s="164"/>
    </row>
    <row r="458" spans="2:2" ht="13.2">
      <c r="B458" s="164"/>
    </row>
    <row r="459" spans="2:2" ht="13.2">
      <c r="B459" s="164"/>
    </row>
    <row r="460" spans="2:2" ht="13.2">
      <c r="B460" s="164"/>
    </row>
    <row r="461" spans="2:2" ht="13.2">
      <c r="B461" s="164"/>
    </row>
    <row r="462" spans="2:2" ht="13.2">
      <c r="B462" s="164"/>
    </row>
    <row r="463" spans="2:2" ht="13.2">
      <c r="B463" s="164"/>
    </row>
    <row r="464" spans="2:2" ht="13.2">
      <c r="B464" s="164"/>
    </row>
    <row r="465" spans="2:2" ht="13.2">
      <c r="B465" s="164"/>
    </row>
    <row r="466" spans="2:2" ht="13.2">
      <c r="B466" s="164"/>
    </row>
    <row r="467" spans="2:2" ht="13.2">
      <c r="B467" s="164"/>
    </row>
    <row r="468" spans="2:2" ht="13.2">
      <c r="B468" s="164"/>
    </row>
    <row r="469" spans="2:2" ht="13.2">
      <c r="B469" s="164"/>
    </row>
    <row r="470" spans="2:2" ht="13.2">
      <c r="B470" s="164"/>
    </row>
    <row r="471" spans="2:2" ht="13.2">
      <c r="B471" s="164"/>
    </row>
    <row r="472" spans="2:2" ht="13.2">
      <c r="B472" s="164"/>
    </row>
    <row r="473" spans="2:2" ht="13.2">
      <c r="B473" s="164"/>
    </row>
    <row r="474" spans="2:2" ht="13.2">
      <c r="B474" s="164"/>
    </row>
    <row r="475" spans="2:2" ht="13.2">
      <c r="B475" s="164"/>
    </row>
    <row r="476" spans="2:2" ht="13.2">
      <c r="B476" s="164"/>
    </row>
    <row r="477" spans="2:2" ht="13.2">
      <c r="B477" s="164"/>
    </row>
    <row r="478" spans="2:2" ht="13.2">
      <c r="B478" s="164"/>
    </row>
    <row r="479" spans="2:2" ht="13.2">
      <c r="B479" s="164"/>
    </row>
    <row r="480" spans="2:2" ht="13.2">
      <c r="B480" s="164"/>
    </row>
    <row r="481" spans="2:2" ht="13.2">
      <c r="B481" s="164"/>
    </row>
    <row r="482" spans="2:2" ht="13.2">
      <c r="B482" s="164"/>
    </row>
    <row r="483" spans="2:2" ht="13.2">
      <c r="B483" s="164"/>
    </row>
    <row r="484" spans="2:2" ht="13.2">
      <c r="B484" s="164"/>
    </row>
    <row r="485" spans="2:2" ht="13.2">
      <c r="B485" s="164"/>
    </row>
    <row r="486" spans="2:2" ht="13.2">
      <c r="B486" s="164"/>
    </row>
    <row r="487" spans="2:2" ht="13.2">
      <c r="B487" s="164"/>
    </row>
    <row r="488" spans="2:2" ht="13.2">
      <c r="B488" s="164"/>
    </row>
    <row r="489" spans="2:2" ht="13.2">
      <c r="B489" s="164"/>
    </row>
    <row r="490" spans="2:2" ht="13.2">
      <c r="B490" s="164"/>
    </row>
    <row r="491" spans="2:2" ht="13.2">
      <c r="B491" s="164"/>
    </row>
    <row r="492" spans="2:2" ht="13.2">
      <c r="B492" s="164"/>
    </row>
    <row r="493" spans="2:2" ht="13.2">
      <c r="B493" s="164"/>
    </row>
    <row r="494" spans="2:2" ht="13.2">
      <c r="B494" s="164"/>
    </row>
    <row r="495" spans="2:2" ht="13.2">
      <c r="B495" s="164"/>
    </row>
    <row r="496" spans="2:2" ht="13.2">
      <c r="B496" s="164"/>
    </row>
    <row r="497" spans="2:2" ht="13.2">
      <c r="B497" s="164"/>
    </row>
    <row r="498" spans="2:2" ht="13.2">
      <c r="B498" s="164"/>
    </row>
    <row r="499" spans="2:2" ht="13.2">
      <c r="B499" s="164"/>
    </row>
    <row r="500" spans="2:2" ht="13.2">
      <c r="B500" s="164"/>
    </row>
    <row r="501" spans="2:2" ht="13.2">
      <c r="B501" s="164"/>
    </row>
    <row r="502" spans="2:2" ht="13.2">
      <c r="B502" s="164"/>
    </row>
    <row r="503" spans="2:2" ht="13.2">
      <c r="B503" s="164"/>
    </row>
    <row r="504" spans="2:2" ht="13.2">
      <c r="B504" s="164"/>
    </row>
    <row r="505" spans="2:2" ht="13.2">
      <c r="B505" s="164"/>
    </row>
    <row r="506" spans="2:2" ht="13.2">
      <c r="B506" s="164"/>
    </row>
    <row r="507" spans="2:2" ht="13.2">
      <c r="B507" s="164"/>
    </row>
    <row r="508" spans="2:2" ht="13.2">
      <c r="B508" s="164"/>
    </row>
    <row r="509" spans="2:2" ht="13.2">
      <c r="B509" s="164"/>
    </row>
    <row r="510" spans="2:2" ht="13.2">
      <c r="B510" s="164"/>
    </row>
    <row r="511" spans="2:2" ht="13.2">
      <c r="B511" s="164"/>
    </row>
    <row r="512" spans="2:2" ht="13.2">
      <c r="B512" s="164"/>
    </row>
    <row r="513" spans="2:2" ht="13.2">
      <c r="B513" s="164"/>
    </row>
    <row r="514" spans="2:2" ht="13.2">
      <c r="B514" s="164"/>
    </row>
    <row r="515" spans="2:2" ht="13.2">
      <c r="B515" s="164"/>
    </row>
    <row r="516" spans="2:2" ht="13.2">
      <c r="B516" s="164"/>
    </row>
    <row r="517" spans="2:2" ht="13.2">
      <c r="B517" s="164"/>
    </row>
    <row r="518" spans="2:2" ht="13.2">
      <c r="B518" s="164"/>
    </row>
    <row r="519" spans="2:2" ht="13.2">
      <c r="B519" s="164"/>
    </row>
    <row r="520" spans="2:2" ht="13.2">
      <c r="B520" s="164"/>
    </row>
    <row r="521" spans="2:2" ht="13.2">
      <c r="B521" s="164"/>
    </row>
    <row r="522" spans="2:2" ht="13.2">
      <c r="B522" s="164"/>
    </row>
    <row r="523" spans="2:2" ht="13.2">
      <c r="B523" s="164"/>
    </row>
    <row r="524" spans="2:2" ht="13.2">
      <c r="B524" s="164"/>
    </row>
    <row r="525" spans="2:2" ht="13.2">
      <c r="B525" s="164"/>
    </row>
    <row r="526" spans="2:2" ht="13.2">
      <c r="B526" s="164"/>
    </row>
    <row r="527" spans="2:2" ht="13.2">
      <c r="B527" s="164"/>
    </row>
    <row r="528" spans="2:2" ht="13.2">
      <c r="B528" s="164"/>
    </row>
    <row r="529" spans="2:2" ht="13.2">
      <c r="B529" s="164"/>
    </row>
    <row r="530" spans="2:2" ht="13.2">
      <c r="B530" s="164"/>
    </row>
    <row r="531" spans="2:2" ht="13.2">
      <c r="B531" s="164"/>
    </row>
    <row r="532" spans="2:2" ht="13.2">
      <c r="B532" s="164"/>
    </row>
    <row r="533" spans="2:2" ht="13.2">
      <c r="B533" s="164"/>
    </row>
    <row r="534" spans="2:2" ht="13.2">
      <c r="B534" s="164"/>
    </row>
    <row r="535" spans="2:2" ht="13.2">
      <c r="B535" s="164"/>
    </row>
    <row r="536" spans="2:2" ht="13.2">
      <c r="B536" s="164"/>
    </row>
    <row r="537" spans="2:2" ht="13.2">
      <c r="B537" s="164"/>
    </row>
    <row r="538" spans="2:2" ht="13.2">
      <c r="B538" s="164"/>
    </row>
    <row r="539" spans="2:2" ht="13.2">
      <c r="B539" s="164"/>
    </row>
    <row r="540" spans="2:2" ht="13.2">
      <c r="B540" s="164"/>
    </row>
    <row r="541" spans="2:2" ht="13.2">
      <c r="B541" s="164"/>
    </row>
    <row r="542" spans="2:2" ht="13.2">
      <c r="B542" s="164"/>
    </row>
    <row r="543" spans="2:2" ht="13.2">
      <c r="B543" s="164"/>
    </row>
    <row r="544" spans="2:2" ht="13.2">
      <c r="B544" s="164"/>
    </row>
    <row r="545" spans="2:2" ht="13.2">
      <c r="B545" s="164"/>
    </row>
    <row r="546" spans="2:2" ht="13.2">
      <c r="B546" s="164"/>
    </row>
    <row r="547" spans="2:2" ht="13.2">
      <c r="B547" s="164"/>
    </row>
    <row r="548" spans="2:2" ht="13.2">
      <c r="B548" s="164"/>
    </row>
    <row r="549" spans="2:2" ht="13.2">
      <c r="B549" s="164"/>
    </row>
    <row r="550" spans="2:2" ht="13.2">
      <c r="B550" s="164"/>
    </row>
    <row r="551" spans="2:2" ht="13.2">
      <c r="B551" s="164"/>
    </row>
    <row r="552" spans="2:2" ht="13.2">
      <c r="B552" s="164"/>
    </row>
    <row r="553" spans="2:2" ht="13.2">
      <c r="B553" s="164"/>
    </row>
    <row r="554" spans="2:2" ht="13.2">
      <c r="B554" s="164"/>
    </row>
    <row r="555" spans="2:2" ht="13.2">
      <c r="B555" s="164"/>
    </row>
    <row r="556" spans="2:2" ht="13.2">
      <c r="B556" s="164"/>
    </row>
    <row r="557" spans="2:2" ht="13.2">
      <c r="B557" s="164"/>
    </row>
    <row r="558" spans="2:2" ht="13.2">
      <c r="B558" s="164"/>
    </row>
    <row r="559" spans="2:2" ht="13.2">
      <c r="B559" s="164"/>
    </row>
    <row r="560" spans="2:2" ht="13.2">
      <c r="B560" s="164"/>
    </row>
    <row r="561" spans="2:2" ht="13.2">
      <c r="B561" s="164"/>
    </row>
    <row r="562" spans="2:2" ht="13.2">
      <c r="B562" s="164"/>
    </row>
    <row r="563" spans="2:2" ht="13.2">
      <c r="B563" s="164"/>
    </row>
    <row r="564" spans="2:2" ht="13.2">
      <c r="B564" s="164"/>
    </row>
    <row r="565" spans="2:2" ht="13.2">
      <c r="B565" s="164"/>
    </row>
    <row r="566" spans="2:2" ht="13.2">
      <c r="B566" s="164"/>
    </row>
    <row r="567" spans="2:2" ht="13.2">
      <c r="B567" s="164"/>
    </row>
    <row r="568" spans="2:2" ht="13.2">
      <c r="B568" s="164"/>
    </row>
    <row r="569" spans="2:2" ht="13.2">
      <c r="B569" s="164"/>
    </row>
    <row r="570" spans="2:2" ht="13.2">
      <c r="B570" s="164"/>
    </row>
    <row r="571" spans="2:2" ht="13.2">
      <c r="B571" s="164"/>
    </row>
    <row r="572" spans="2:2" ht="13.2">
      <c r="B572" s="164"/>
    </row>
    <row r="573" spans="2:2" ht="13.2">
      <c r="B573" s="164"/>
    </row>
    <row r="574" spans="2:2" ht="13.2">
      <c r="B574" s="164"/>
    </row>
    <row r="575" spans="2:2" ht="13.2">
      <c r="B575" s="164"/>
    </row>
    <row r="576" spans="2:2" ht="13.2">
      <c r="B576" s="164"/>
    </row>
    <row r="577" spans="2:2" ht="13.2">
      <c r="B577" s="164"/>
    </row>
    <row r="578" spans="2:2" ht="13.2">
      <c r="B578" s="164"/>
    </row>
    <row r="579" spans="2:2" ht="13.2">
      <c r="B579" s="164"/>
    </row>
    <row r="580" spans="2:2" ht="13.2">
      <c r="B580" s="164"/>
    </row>
    <row r="581" spans="2:2" ht="13.2">
      <c r="B581" s="164"/>
    </row>
    <row r="582" spans="2:2" ht="13.2">
      <c r="B582" s="164"/>
    </row>
    <row r="583" spans="2:2" ht="13.2">
      <c r="B583" s="164"/>
    </row>
    <row r="584" spans="2:2" ht="13.2">
      <c r="B584" s="164"/>
    </row>
    <row r="585" spans="2:2" ht="13.2">
      <c r="B585" s="164"/>
    </row>
    <row r="586" spans="2:2" ht="13.2">
      <c r="B586" s="164"/>
    </row>
    <row r="587" spans="2:2" ht="13.2">
      <c r="B587" s="164"/>
    </row>
    <row r="588" spans="2:2" ht="13.2">
      <c r="B588" s="164"/>
    </row>
    <row r="589" spans="2:2" ht="13.2">
      <c r="B589" s="164"/>
    </row>
    <row r="590" spans="2:2" ht="13.2">
      <c r="B590" s="164"/>
    </row>
    <row r="591" spans="2:2" ht="13.2">
      <c r="B591" s="164"/>
    </row>
    <row r="592" spans="2:2" ht="13.2">
      <c r="B592" s="164"/>
    </row>
    <row r="593" spans="2:2" ht="13.2">
      <c r="B593" s="164"/>
    </row>
    <row r="594" spans="2:2" ht="13.2">
      <c r="B594" s="164"/>
    </row>
    <row r="595" spans="2:2" ht="13.2">
      <c r="B595" s="164"/>
    </row>
    <row r="596" spans="2:2" ht="13.2">
      <c r="B596" s="164"/>
    </row>
    <row r="597" spans="2:2" ht="13.2">
      <c r="B597" s="164"/>
    </row>
    <row r="598" spans="2:2" ht="13.2">
      <c r="B598" s="164"/>
    </row>
    <row r="599" spans="2:2" ht="13.2">
      <c r="B599" s="164"/>
    </row>
    <row r="600" spans="2:2" ht="13.2">
      <c r="B600" s="164"/>
    </row>
    <row r="601" spans="2:2" ht="13.2">
      <c r="B601" s="164"/>
    </row>
    <row r="602" spans="2:2" ht="13.2">
      <c r="B602" s="164"/>
    </row>
    <row r="603" spans="2:2" ht="13.2">
      <c r="B603" s="164"/>
    </row>
    <row r="604" spans="2:2" ht="13.2">
      <c r="B604" s="164"/>
    </row>
    <row r="605" spans="2:2" ht="13.2">
      <c r="B605" s="164"/>
    </row>
    <row r="606" spans="2:2" ht="13.2">
      <c r="B606" s="164"/>
    </row>
    <row r="607" spans="2:2" ht="13.2">
      <c r="B607" s="164"/>
    </row>
    <row r="608" spans="2:2" ht="13.2">
      <c r="B608" s="164"/>
    </row>
    <row r="609" spans="2:2" ht="13.2">
      <c r="B609" s="164"/>
    </row>
    <row r="610" spans="2:2" ht="13.2">
      <c r="B610" s="164"/>
    </row>
    <row r="611" spans="2:2" ht="13.2">
      <c r="B611" s="164"/>
    </row>
    <row r="612" spans="2:2" ht="13.2">
      <c r="B612" s="164"/>
    </row>
    <row r="613" spans="2:2" ht="13.2">
      <c r="B613" s="164"/>
    </row>
    <row r="614" spans="2:2" ht="13.2">
      <c r="B614" s="164"/>
    </row>
    <row r="615" spans="2:2" ht="13.2">
      <c r="B615" s="164"/>
    </row>
    <row r="616" spans="2:2" ht="13.2">
      <c r="B616" s="164"/>
    </row>
    <row r="617" spans="2:2" ht="13.2">
      <c r="B617" s="164"/>
    </row>
    <row r="618" spans="2:2" ht="13.2">
      <c r="B618" s="164"/>
    </row>
    <row r="619" spans="2:2" ht="13.2">
      <c r="B619" s="164"/>
    </row>
    <row r="620" spans="2:2" ht="13.2">
      <c r="B620" s="164"/>
    </row>
    <row r="621" spans="2:2" ht="13.2">
      <c r="B621" s="164"/>
    </row>
    <row r="622" spans="2:2" ht="13.2">
      <c r="B622" s="164"/>
    </row>
    <row r="623" spans="2:2" ht="13.2">
      <c r="B623" s="164"/>
    </row>
    <row r="624" spans="2:2" ht="13.2">
      <c r="B624" s="164"/>
    </row>
    <row r="625" spans="2:2" ht="13.2">
      <c r="B625" s="164"/>
    </row>
    <row r="626" spans="2:2" ht="13.2">
      <c r="B626" s="164"/>
    </row>
    <row r="627" spans="2:2" ht="13.2">
      <c r="B627" s="164"/>
    </row>
    <row r="628" spans="2:2" ht="13.2">
      <c r="B628" s="164"/>
    </row>
    <row r="629" spans="2:2" ht="13.2">
      <c r="B629" s="164"/>
    </row>
    <row r="630" spans="2:2" ht="13.2">
      <c r="B630" s="164"/>
    </row>
    <row r="631" spans="2:2" ht="13.2">
      <c r="B631" s="164"/>
    </row>
    <row r="632" spans="2:2" ht="13.2">
      <c r="B632" s="164"/>
    </row>
    <row r="633" spans="2:2" ht="13.2">
      <c r="B633" s="164"/>
    </row>
    <row r="634" spans="2:2" ht="13.2">
      <c r="B634" s="164"/>
    </row>
    <row r="635" spans="2:2" ht="13.2">
      <c r="B635" s="164"/>
    </row>
    <row r="636" spans="2:2" ht="13.2">
      <c r="B636" s="164"/>
    </row>
    <row r="637" spans="2:2" ht="13.2">
      <c r="B637" s="164"/>
    </row>
    <row r="638" spans="2:2" ht="13.2">
      <c r="B638" s="164"/>
    </row>
    <row r="639" spans="2:2" ht="13.2">
      <c r="B639" s="164"/>
    </row>
    <row r="640" spans="2:2" ht="13.2">
      <c r="B640" s="164"/>
    </row>
    <row r="641" spans="2:2" ht="13.2">
      <c r="B641" s="164"/>
    </row>
    <row r="642" spans="2:2" ht="13.2">
      <c r="B642" s="164"/>
    </row>
    <row r="643" spans="2:2" ht="13.2">
      <c r="B643" s="164"/>
    </row>
    <row r="644" spans="2:2" ht="13.2">
      <c r="B644" s="164"/>
    </row>
    <row r="645" spans="2:2" ht="13.2">
      <c r="B645" s="164"/>
    </row>
    <row r="646" spans="2:2" ht="13.2">
      <c r="B646" s="164"/>
    </row>
    <row r="647" spans="2:2" ht="13.2">
      <c r="B647" s="164"/>
    </row>
    <row r="648" spans="2:2" ht="13.2">
      <c r="B648" s="164"/>
    </row>
    <row r="649" spans="2:2" ht="13.2">
      <c r="B649" s="164"/>
    </row>
    <row r="650" spans="2:2" ht="13.2">
      <c r="B650" s="164"/>
    </row>
    <row r="651" spans="2:2" ht="13.2">
      <c r="B651" s="164"/>
    </row>
    <row r="652" spans="2:2" ht="13.2">
      <c r="B652" s="164"/>
    </row>
    <row r="653" spans="2:2" ht="13.2">
      <c r="B653" s="164"/>
    </row>
    <row r="654" spans="2:2" ht="13.2">
      <c r="B654" s="164"/>
    </row>
    <row r="655" spans="2:2" ht="13.2">
      <c r="B655" s="164"/>
    </row>
    <row r="656" spans="2:2" ht="13.2">
      <c r="B656" s="164"/>
    </row>
    <row r="657" spans="2:2" ht="13.2">
      <c r="B657" s="164"/>
    </row>
    <row r="658" spans="2:2" ht="13.2">
      <c r="B658" s="164"/>
    </row>
    <row r="659" spans="2:2" ht="13.2">
      <c r="B659" s="164"/>
    </row>
    <row r="660" spans="2:2" ht="13.2">
      <c r="B660" s="164"/>
    </row>
    <row r="661" spans="2:2" ht="13.2">
      <c r="B661" s="164"/>
    </row>
    <row r="662" spans="2:2" ht="13.2">
      <c r="B662" s="164"/>
    </row>
    <row r="663" spans="2:2" ht="13.2">
      <c r="B663" s="164"/>
    </row>
    <row r="664" spans="2:2" ht="13.2">
      <c r="B664" s="164"/>
    </row>
    <row r="665" spans="2:2" ht="13.2">
      <c r="B665" s="164"/>
    </row>
    <row r="666" spans="2:2" ht="13.2">
      <c r="B666" s="164"/>
    </row>
    <row r="667" spans="2:2" ht="13.2">
      <c r="B667" s="164"/>
    </row>
    <row r="668" spans="2:2" ht="13.2">
      <c r="B668" s="164"/>
    </row>
    <row r="669" spans="2:2" ht="13.2">
      <c r="B669" s="164"/>
    </row>
    <row r="670" spans="2:2" ht="13.2">
      <c r="B670" s="164"/>
    </row>
    <row r="671" spans="2:2" ht="13.2">
      <c r="B671" s="164"/>
    </row>
    <row r="672" spans="2:2" ht="13.2">
      <c r="B672" s="164"/>
    </row>
    <row r="673" spans="2:2" ht="13.2">
      <c r="B673" s="164"/>
    </row>
    <row r="674" spans="2:2" ht="13.2">
      <c r="B674" s="164"/>
    </row>
    <row r="675" spans="2:2" ht="13.2">
      <c r="B675" s="164"/>
    </row>
    <row r="676" spans="2:2" ht="13.2">
      <c r="B676" s="164"/>
    </row>
    <row r="677" spans="2:2" ht="13.2">
      <c r="B677" s="164"/>
    </row>
    <row r="678" spans="2:2" ht="13.2">
      <c r="B678" s="164"/>
    </row>
    <row r="679" spans="2:2" ht="13.2">
      <c r="B679" s="164"/>
    </row>
    <row r="680" spans="2:2" ht="13.2">
      <c r="B680" s="164"/>
    </row>
    <row r="681" spans="2:2" ht="13.2">
      <c r="B681" s="164"/>
    </row>
    <row r="682" spans="2:2" ht="13.2">
      <c r="B682" s="164"/>
    </row>
    <row r="683" spans="2:2" ht="13.2">
      <c r="B683" s="164"/>
    </row>
    <row r="684" spans="2:2" ht="13.2">
      <c r="B684" s="164"/>
    </row>
    <row r="685" spans="2:2" ht="13.2">
      <c r="B685" s="164"/>
    </row>
    <row r="686" spans="2:2" ht="13.2">
      <c r="B686" s="164"/>
    </row>
    <row r="687" spans="2:2" ht="13.2">
      <c r="B687" s="164"/>
    </row>
    <row r="688" spans="2:2" ht="13.2">
      <c r="B688" s="164"/>
    </row>
    <row r="689" spans="2:2" ht="13.2">
      <c r="B689" s="164"/>
    </row>
    <row r="690" spans="2:2" ht="13.2">
      <c r="B690" s="164"/>
    </row>
    <row r="691" spans="2:2" ht="13.2">
      <c r="B691" s="164"/>
    </row>
    <row r="692" spans="2:2" ht="13.2">
      <c r="B692" s="164"/>
    </row>
    <row r="693" spans="2:2" ht="13.2">
      <c r="B693" s="164"/>
    </row>
    <row r="694" spans="2:2" ht="13.2">
      <c r="B694" s="164"/>
    </row>
    <row r="695" spans="2:2" ht="13.2">
      <c r="B695" s="164"/>
    </row>
    <row r="696" spans="2:2" ht="13.2">
      <c r="B696" s="164"/>
    </row>
    <row r="697" spans="2:2" ht="13.2">
      <c r="B697" s="164"/>
    </row>
    <row r="698" spans="2:2" ht="13.2">
      <c r="B698" s="164"/>
    </row>
    <row r="699" spans="2:2" ht="13.2">
      <c r="B699" s="164"/>
    </row>
    <row r="700" spans="2:2" ht="13.2">
      <c r="B700" s="164"/>
    </row>
    <row r="701" spans="2:2" ht="13.2">
      <c r="B701" s="164"/>
    </row>
    <row r="702" spans="2:2" ht="13.2">
      <c r="B702" s="164"/>
    </row>
    <row r="703" spans="2:2" ht="13.2">
      <c r="B703" s="164"/>
    </row>
    <row r="704" spans="2:2" ht="13.2">
      <c r="B704" s="164"/>
    </row>
    <row r="705" spans="2:2" ht="13.2">
      <c r="B705" s="164"/>
    </row>
    <row r="706" spans="2:2" ht="13.2">
      <c r="B706" s="164"/>
    </row>
    <row r="707" spans="2:2" ht="13.2">
      <c r="B707" s="164"/>
    </row>
    <row r="708" spans="2:2" ht="13.2">
      <c r="B708" s="164"/>
    </row>
    <row r="709" spans="2:2" ht="13.2">
      <c r="B709" s="164"/>
    </row>
    <row r="710" spans="2:2" ht="13.2">
      <c r="B710" s="164"/>
    </row>
    <row r="711" spans="2:2" ht="13.2">
      <c r="B711" s="164"/>
    </row>
    <row r="712" spans="2:2" ht="13.2">
      <c r="B712" s="164"/>
    </row>
    <row r="713" spans="2:2" ht="13.2">
      <c r="B713" s="164"/>
    </row>
    <row r="714" spans="2:2" ht="13.2">
      <c r="B714" s="164"/>
    </row>
    <row r="715" spans="2:2" ht="13.2">
      <c r="B715" s="164"/>
    </row>
    <row r="716" spans="2:2" ht="13.2">
      <c r="B716" s="164"/>
    </row>
    <row r="717" spans="2:2" ht="13.2">
      <c r="B717" s="164"/>
    </row>
    <row r="718" spans="2:2" ht="13.2">
      <c r="B718" s="164"/>
    </row>
    <row r="719" spans="2:2" ht="13.2">
      <c r="B719" s="164"/>
    </row>
    <row r="720" spans="2:2" ht="13.2">
      <c r="B720" s="164"/>
    </row>
    <row r="721" spans="2:2" ht="13.2">
      <c r="B721" s="164"/>
    </row>
    <row r="722" spans="2:2" ht="13.2">
      <c r="B722" s="164"/>
    </row>
    <row r="723" spans="2:2" ht="13.2">
      <c r="B723" s="164"/>
    </row>
    <row r="724" spans="2:2" ht="13.2">
      <c r="B724" s="164"/>
    </row>
    <row r="725" spans="2:2" ht="13.2">
      <c r="B725" s="164"/>
    </row>
    <row r="726" spans="2:2" ht="13.2">
      <c r="B726" s="164"/>
    </row>
    <row r="727" spans="2:2" ht="13.2">
      <c r="B727" s="164"/>
    </row>
    <row r="728" spans="2:2" ht="13.2">
      <c r="B728" s="164"/>
    </row>
    <row r="729" spans="2:2" ht="13.2">
      <c r="B729" s="164"/>
    </row>
    <row r="730" spans="2:2" ht="13.2">
      <c r="B730" s="164"/>
    </row>
    <row r="731" spans="2:2" ht="13.2">
      <c r="B731" s="164"/>
    </row>
    <row r="732" spans="2:2" ht="13.2">
      <c r="B732" s="164"/>
    </row>
    <row r="733" spans="2:2" ht="13.2">
      <c r="B733" s="164"/>
    </row>
    <row r="734" spans="2:2" ht="13.2">
      <c r="B734" s="164"/>
    </row>
    <row r="735" spans="2:2" ht="13.2">
      <c r="B735" s="164"/>
    </row>
    <row r="736" spans="2:2" ht="13.2">
      <c r="B736" s="164"/>
    </row>
    <row r="737" spans="2:2" ht="13.2">
      <c r="B737" s="164"/>
    </row>
    <row r="738" spans="2:2" ht="13.2">
      <c r="B738" s="164"/>
    </row>
    <row r="739" spans="2:2" ht="13.2">
      <c r="B739" s="164"/>
    </row>
    <row r="740" spans="2:2" ht="13.2">
      <c r="B740" s="164"/>
    </row>
    <row r="741" spans="2:2" ht="13.2">
      <c r="B741" s="164"/>
    </row>
    <row r="742" spans="2:2" ht="13.2">
      <c r="B742" s="164"/>
    </row>
    <row r="743" spans="2:2" ht="13.2">
      <c r="B743" s="164"/>
    </row>
    <row r="744" spans="2:2" ht="13.2">
      <c r="B744" s="164"/>
    </row>
    <row r="745" spans="2:2" ht="13.2">
      <c r="B745" s="164"/>
    </row>
    <row r="746" spans="2:2" ht="13.2">
      <c r="B746" s="164"/>
    </row>
    <row r="747" spans="2:2" ht="13.2">
      <c r="B747" s="164"/>
    </row>
    <row r="748" spans="2:2" ht="13.2">
      <c r="B748" s="164"/>
    </row>
    <row r="749" spans="2:2" ht="13.2">
      <c r="B749" s="164"/>
    </row>
    <row r="750" spans="2:2" ht="13.2">
      <c r="B750" s="164"/>
    </row>
    <row r="751" spans="2:2" ht="13.2">
      <c r="B751" s="164"/>
    </row>
    <row r="752" spans="2:2" ht="13.2">
      <c r="B752" s="164"/>
    </row>
    <row r="753" spans="2:2" ht="13.2">
      <c r="B753" s="164"/>
    </row>
    <row r="754" spans="2:2" ht="13.2">
      <c r="B754" s="164"/>
    </row>
    <row r="755" spans="2:2" ht="13.2">
      <c r="B755" s="164"/>
    </row>
    <row r="756" spans="2:2" ht="13.2">
      <c r="B756" s="164"/>
    </row>
    <row r="757" spans="2:2" ht="13.2">
      <c r="B757" s="164"/>
    </row>
    <row r="758" spans="2:2" ht="13.2">
      <c r="B758" s="164"/>
    </row>
    <row r="759" spans="2:2" ht="13.2">
      <c r="B759" s="164"/>
    </row>
    <row r="760" spans="2:2" ht="13.2">
      <c r="B760" s="164"/>
    </row>
    <row r="761" spans="2:2" ht="13.2">
      <c r="B761" s="164"/>
    </row>
    <row r="762" spans="2:2" ht="13.2">
      <c r="B762" s="164"/>
    </row>
    <row r="763" spans="2:2" ht="13.2">
      <c r="B763" s="164"/>
    </row>
    <row r="764" spans="2:2" ht="13.2">
      <c r="B764" s="164"/>
    </row>
    <row r="765" spans="2:2" ht="13.2">
      <c r="B765" s="164"/>
    </row>
    <row r="766" spans="2:2" ht="13.2">
      <c r="B766" s="164"/>
    </row>
    <row r="767" spans="2:2" ht="13.2">
      <c r="B767" s="164"/>
    </row>
    <row r="768" spans="2:2" ht="13.2">
      <c r="B768" s="164"/>
    </row>
    <row r="769" spans="2:2" ht="13.2">
      <c r="B769" s="164"/>
    </row>
    <row r="770" spans="2:2" ht="13.2">
      <c r="B770" s="164"/>
    </row>
    <row r="771" spans="2:2" ht="13.2">
      <c r="B771" s="164"/>
    </row>
    <row r="772" spans="2:2" ht="13.2">
      <c r="B772" s="164"/>
    </row>
    <row r="773" spans="2:2" ht="13.2">
      <c r="B773" s="164"/>
    </row>
    <row r="774" spans="2:2" ht="13.2">
      <c r="B774" s="164"/>
    </row>
    <row r="775" spans="2:2" ht="13.2">
      <c r="B775" s="164"/>
    </row>
    <row r="776" spans="2:2" ht="13.2">
      <c r="B776" s="164"/>
    </row>
    <row r="777" spans="2:2" ht="13.2">
      <c r="B777" s="164"/>
    </row>
    <row r="778" spans="2:2" ht="13.2">
      <c r="B778" s="164"/>
    </row>
    <row r="779" spans="2:2" ht="13.2">
      <c r="B779" s="164"/>
    </row>
    <row r="780" spans="2:2" ht="13.2">
      <c r="B780" s="164"/>
    </row>
    <row r="781" spans="2:2" ht="13.2">
      <c r="B781" s="164"/>
    </row>
    <row r="782" spans="2:2" ht="13.2">
      <c r="B782" s="164"/>
    </row>
    <row r="783" spans="2:2" ht="13.2">
      <c r="B783" s="164"/>
    </row>
    <row r="784" spans="2:2" ht="13.2">
      <c r="B784" s="164"/>
    </row>
    <row r="785" spans="2:2" ht="13.2">
      <c r="B785" s="164"/>
    </row>
    <row r="786" spans="2:2" ht="13.2">
      <c r="B786" s="164"/>
    </row>
    <row r="787" spans="2:2" ht="13.2">
      <c r="B787" s="164"/>
    </row>
    <row r="788" spans="2:2" ht="13.2">
      <c r="B788" s="164"/>
    </row>
    <row r="789" spans="2:2" ht="13.2">
      <c r="B789" s="164"/>
    </row>
    <row r="790" spans="2:2" ht="13.2">
      <c r="B790" s="164"/>
    </row>
    <row r="791" spans="2:2" ht="13.2">
      <c r="B791" s="164"/>
    </row>
    <row r="792" spans="2:2" ht="13.2">
      <c r="B792" s="164"/>
    </row>
    <row r="793" spans="2:2" ht="13.2">
      <c r="B793" s="164"/>
    </row>
    <row r="794" spans="2:2" ht="13.2">
      <c r="B794" s="164"/>
    </row>
    <row r="795" spans="2:2" ht="13.2">
      <c r="B795" s="164"/>
    </row>
    <row r="796" spans="2:2" ht="13.2">
      <c r="B796" s="164"/>
    </row>
    <row r="797" spans="2:2" ht="13.2">
      <c r="B797" s="164"/>
    </row>
    <row r="798" spans="2:2" ht="13.2">
      <c r="B798" s="164"/>
    </row>
    <row r="799" spans="2:2" ht="13.2">
      <c r="B799" s="164"/>
    </row>
    <row r="800" spans="2:2" ht="13.2">
      <c r="B800" s="164"/>
    </row>
    <row r="801" spans="2:2" ht="13.2">
      <c r="B801" s="164"/>
    </row>
    <row r="802" spans="2:2" ht="13.2">
      <c r="B802" s="164"/>
    </row>
    <row r="803" spans="2:2" ht="13.2">
      <c r="B803" s="164"/>
    </row>
    <row r="804" spans="2:2" ht="13.2">
      <c r="B804" s="164"/>
    </row>
    <row r="805" spans="2:2" ht="13.2">
      <c r="B805" s="164"/>
    </row>
    <row r="806" spans="2:2" ht="13.2">
      <c r="B806" s="164"/>
    </row>
    <row r="807" spans="2:2" ht="13.2">
      <c r="B807" s="164"/>
    </row>
    <row r="808" spans="2:2" ht="13.2">
      <c r="B808" s="164"/>
    </row>
    <row r="809" spans="2:2" ht="13.2">
      <c r="B809" s="164"/>
    </row>
    <row r="810" spans="2:2" ht="13.2">
      <c r="B810" s="164"/>
    </row>
    <row r="811" spans="2:2" ht="13.2">
      <c r="B811" s="164"/>
    </row>
    <row r="812" spans="2:2" ht="13.2">
      <c r="B812" s="164"/>
    </row>
    <row r="813" spans="2:2" ht="13.2">
      <c r="B813" s="164"/>
    </row>
    <row r="814" spans="2:2" ht="13.2">
      <c r="B814" s="164"/>
    </row>
    <row r="815" spans="2:2" ht="13.2">
      <c r="B815" s="164"/>
    </row>
    <row r="816" spans="2:2" ht="13.2">
      <c r="B816" s="164"/>
    </row>
    <row r="817" spans="2:2" ht="13.2">
      <c r="B817" s="164"/>
    </row>
    <row r="818" spans="2:2" ht="13.2">
      <c r="B818" s="164"/>
    </row>
    <row r="819" spans="2:2" ht="13.2">
      <c r="B819" s="164"/>
    </row>
    <row r="820" spans="2:2" ht="13.2">
      <c r="B820" s="164"/>
    </row>
    <row r="821" spans="2:2" ht="13.2">
      <c r="B821" s="164"/>
    </row>
    <row r="822" spans="2:2" ht="13.2">
      <c r="B822" s="164"/>
    </row>
    <row r="823" spans="2:2" ht="13.2">
      <c r="B823" s="164"/>
    </row>
    <row r="824" spans="2:2" ht="13.2">
      <c r="B824" s="164"/>
    </row>
    <row r="825" spans="2:2" ht="13.2">
      <c r="B825" s="164"/>
    </row>
    <row r="826" spans="2:2" ht="13.2">
      <c r="B826" s="164"/>
    </row>
    <row r="827" spans="2:2" ht="13.2">
      <c r="B827" s="164"/>
    </row>
    <row r="828" spans="2:2" ht="13.2">
      <c r="B828" s="164"/>
    </row>
    <row r="829" spans="2:2" ht="13.2">
      <c r="B829" s="164"/>
    </row>
    <row r="830" spans="2:2" ht="13.2">
      <c r="B830" s="164"/>
    </row>
    <row r="831" spans="2:2" ht="13.2">
      <c r="B831" s="164"/>
    </row>
    <row r="832" spans="2:2" ht="13.2">
      <c r="B832" s="164"/>
    </row>
    <row r="833" spans="2:2" ht="13.2">
      <c r="B833" s="164"/>
    </row>
    <row r="834" spans="2:2" ht="13.2">
      <c r="B834" s="164"/>
    </row>
    <row r="835" spans="2:2" ht="13.2">
      <c r="B835" s="164"/>
    </row>
    <row r="836" spans="2:2" ht="13.2">
      <c r="B836" s="164"/>
    </row>
    <row r="837" spans="2:2" ht="13.2">
      <c r="B837" s="164"/>
    </row>
    <row r="838" spans="2:2" ht="13.2">
      <c r="B838" s="164"/>
    </row>
    <row r="839" spans="2:2" ht="13.2">
      <c r="B839" s="164"/>
    </row>
    <row r="840" spans="2:2" ht="13.2">
      <c r="B840" s="164"/>
    </row>
    <row r="841" spans="2:2" ht="13.2">
      <c r="B841" s="164"/>
    </row>
    <row r="842" spans="2:2" ht="13.2">
      <c r="B842" s="164"/>
    </row>
    <row r="843" spans="2:2" ht="13.2">
      <c r="B843" s="164"/>
    </row>
    <row r="844" spans="2:2" ht="13.2">
      <c r="B844" s="164"/>
    </row>
    <row r="845" spans="2:2" ht="13.2">
      <c r="B845" s="164"/>
    </row>
    <row r="846" spans="2:2" ht="13.2">
      <c r="B846" s="164"/>
    </row>
    <row r="847" spans="2:2" ht="13.2">
      <c r="B847" s="164"/>
    </row>
    <row r="848" spans="2:2" ht="13.2">
      <c r="B848" s="164"/>
    </row>
    <row r="849" spans="2:2" ht="13.2">
      <c r="B849" s="164"/>
    </row>
    <row r="850" spans="2:2" ht="13.2">
      <c r="B850" s="164"/>
    </row>
    <row r="851" spans="2:2" ht="13.2">
      <c r="B851" s="164"/>
    </row>
    <row r="852" spans="2:2" ht="13.2">
      <c r="B852" s="164"/>
    </row>
    <row r="853" spans="2:2" ht="13.2">
      <c r="B853" s="164"/>
    </row>
    <row r="854" spans="2:2" ht="13.2">
      <c r="B854" s="164"/>
    </row>
    <row r="855" spans="2:2" ht="13.2">
      <c r="B855" s="164"/>
    </row>
    <row r="856" spans="2:2" ht="13.2">
      <c r="B856" s="164"/>
    </row>
    <row r="857" spans="2:2" ht="13.2">
      <c r="B857" s="164"/>
    </row>
    <row r="858" spans="2:2" ht="13.2">
      <c r="B858" s="164"/>
    </row>
    <row r="859" spans="2:2" ht="13.2">
      <c r="B859" s="164"/>
    </row>
    <row r="860" spans="2:2" ht="13.2">
      <c r="B860" s="164"/>
    </row>
    <row r="861" spans="2:2" ht="13.2">
      <c r="B861" s="164"/>
    </row>
    <row r="862" spans="2:2" ht="13.2">
      <c r="B862" s="164"/>
    </row>
    <row r="863" spans="2:2" ht="13.2">
      <c r="B863" s="164"/>
    </row>
    <row r="864" spans="2:2" ht="13.2">
      <c r="B864" s="164"/>
    </row>
    <row r="865" spans="2:2" ht="13.2">
      <c r="B865" s="164"/>
    </row>
    <row r="866" spans="2:2" ht="13.2">
      <c r="B866" s="164"/>
    </row>
    <row r="867" spans="2:2" ht="13.2">
      <c r="B867" s="164"/>
    </row>
    <row r="868" spans="2:2" ht="13.2">
      <c r="B868" s="164"/>
    </row>
    <row r="869" spans="2:2" ht="13.2">
      <c r="B869" s="164"/>
    </row>
    <row r="870" spans="2:2" ht="13.2">
      <c r="B870" s="164"/>
    </row>
    <row r="871" spans="2:2" ht="13.2">
      <c r="B871" s="164"/>
    </row>
    <row r="872" spans="2:2" ht="13.2">
      <c r="B872" s="164"/>
    </row>
    <row r="873" spans="2:2" ht="13.2">
      <c r="B873" s="164"/>
    </row>
    <row r="874" spans="2:2" ht="13.2">
      <c r="B874" s="164"/>
    </row>
    <row r="875" spans="2:2" ht="13.2">
      <c r="B875" s="164"/>
    </row>
    <row r="876" spans="2:2" ht="13.2">
      <c r="B876" s="164"/>
    </row>
    <row r="877" spans="2:2" ht="13.2">
      <c r="B877" s="164"/>
    </row>
    <row r="878" spans="2:2" ht="13.2">
      <c r="B878" s="164"/>
    </row>
    <row r="879" spans="2:2" ht="13.2">
      <c r="B879" s="164"/>
    </row>
    <row r="880" spans="2:2" ht="13.2">
      <c r="B880" s="164"/>
    </row>
    <row r="881" spans="2:2" ht="13.2">
      <c r="B881" s="164"/>
    </row>
    <row r="882" spans="2:2" ht="13.2">
      <c r="B882" s="164"/>
    </row>
    <row r="883" spans="2:2" ht="13.2">
      <c r="B883" s="164"/>
    </row>
    <row r="884" spans="2:2" ht="13.2">
      <c r="B884" s="164"/>
    </row>
    <row r="885" spans="2:2" ht="13.2">
      <c r="B885" s="164"/>
    </row>
    <row r="886" spans="2:2" ht="13.2">
      <c r="B886" s="164"/>
    </row>
    <row r="887" spans="2:2" ht="13.2">
      <c r="B887" s="164"/>
    </row>
    <row r="888" spans="2:2" ht="13.2">
      <c r="B888" s="164"/>
    </row>
    <row r="889" spans="2:2" ht="13.2">
      <c r="B889" s="164"/>
    </row>
    <row r="890" spans="2:2" ht="13.2">
      <c r="B890" s="164"/>
    </row>
    <row r="891" spans="2:2" ht="13.2">
      <c r="B891" s="164"/>
    </row>
    <row r="892" spans="2:2" ht="13.2">
      <c r="B892" s="164"/>
    </row>
    <row r="893" spans="2:2" ht="13.2">
      <c r="B893" s="164"/>
    </row>
    <row r="894" spans="2:2" ht="13.2">
      <c r="B894" s="164"/>
    </row>
    <row r="895" spans="2:2" ht="13.2">
      <c r="B895" s="164"/>
    </row>
    <row r="896" spans="2:2" ht="13.2">
      <c r="B896" s="164"/>
    </row>
    <row r="897" spans="2:2" ht="13.2">
      <c r="B897" s="164"/>
    </row>
    <row r="898" spans="2:2" ht="13.2">
      <c r="B898" s="164"/>
    </row>
    <row r="899" spans="2:2" ht="13.2">
      <c r="B899" s="164"/>
    </row>
    <row r="900" spans="2:2" ht="13.2">
      <c r="B900" s="164"/>
    </row>
    <row r="901" spans="2:2" ht="13.2">
      <c r="B901" s="164"/>
    </row>
    <row r="902" spans="2:2" ht="13.2">
      <c r="B902" s="164"/>
    </row>
    <row r="903" spans="2:2" ht="13.2">
      <c r="B903" s="164"/>
    </row>
    <row r="904" spans="2:2" ht="13.2">
      <c r="B904" s="164"/>
    </row>
    <row r="905" spans="2:2" ht="13.2">
      <c r="B905" s="164"/>
    </row>
    <row r="906" spans="2:2" ht="13.2">
      <c r="B906" s="164"/>
    </row>
    <row r="907" spans="2:2" ht="13.2">
      <c r="B907" s="164"/>
    </row>
    <row r="908" spans="2:2" ht="13.2">
      <c r="B908" s="164"/>
    </row>
    <row r="909" spans="2:2" ht="13.2">
      <c r="B909" s="164"/>
    </row>
    <row r="910" spans="2:2" ht="13.2">
      <c r="B910" s="164"/>
    </row>
    <row r="911" spans="2:2" ht="13.2">
      <c r="B911" s="164"/>
    </row>
    <row r="912" spans="2:2" ht="13.2">
      <c r="B912" s="164"/>
    </row>
    <row r="913" spans="2:2" ht="13.2">
      <c r="B913" s="164"/>
    </row>
    <row r="914" spans="2:2" ht="13.2">
      <c r="B914" s="164"/>
    </row>
    <row r="915" spans="2:2" ht="13.2">
      <c r="B915" s="164"/>
    </row>
    <row r="916" spans="2:2" ht="13.2">
      <c r="B916" s="164"/>
    </row>
    <row r="917" spans="2:2" ht="13.2">
      <c r="B917" s="164"/>
    </row>
    <row r="918" spans="2:2" ht="13.2">
      <c r="B918" s="164"/>
    </row>
    <row r="919" spans="2:2" ht="13.2">
      <c r="B919" s="164"/>
    </row>
    <row r="920" spans="2:2" ht="13.2">
      <c r="B920" s="164"/>
    </row>
    <row r="921" spans="2:2" ht="13.2">
      <c r="B921" s="164"/>
    </row>
    <row r="922" spans="2:2" ht="13.2">
      <c r="B922" s="164"/>
    </row>
    <row r="923" spans="2:2" ht="13.2">
      <c r="B923" s="164"/>
    </row>
    <row r="924" spans="2:2" ht="13.2">
      <c r="B924" s="164"/>
    </row>
    <row r="925" spans="2:2" ht="13.2">
      <c r="B925" s="164"/>
    </row>
    <row r="926" spans="2:2" ht="13.2">
      <c r="B926" s="164"/>
    </row>
    <row r="927" spans="2:2" ht="13.2">
      <c r="B927" s="164"/>
    </row>
    <row r="928" spans="2:2" ht="13.2">
      <c r="B928" s="164"/>
    </row>
    <row r="929" spans="2:2" ht="13.2">
      <c r="B929" s="164"/>
    </row>
    <row r="930" spans="2:2" ht="13.2">
      <c r="B930" s="164"/>
    </row>
    <row r="931" spans="2:2" ht="13.2">
      <c r="B931" s="164"/>
    </row>
    <row r="932" spans="2:2" ht="13.2">
      <c r="B932" s="164"/>
    </row>
    <row r="933" spans="2:2" ht="13.2">
      <c r="B933" s="164"/>
    </row>
    <row r="934" spans="2:2" ht="13.2">
      <c r="B934" s="164"/>
    </row>
    <row r="935" spans="2:2" ht="13.2">
      <c r="B935" s="164"/>
    </row>
    <row r="936" spans="2:2" ht="13.2">
      <c r="B936" s="164"/>
    </row>
    <row r="937" spans="2:2" ht="13.2">
      <c r="B937" s="164"/>
    </row>
    <row r="938" spans="2:2" ht="13.2">
      <c r="B938" s="164"/>
    </row>
    <row r="939" spans="2:2" ht="13.2">
      <c r="B939" s="164"/>
    </row>
    <row r="940" spans="2:2" ht="13.2">
      <c r="B940" s="164"/>
    </row>
    <row r="941" spans="2:2" ht="13.2">
      <c r="B941" s="164"/>
    </row>
    <row r="942" spans="2:2" ht="13.2">
      <c r="B942" s="164"/>
    </row>
    <row r="943" spans="2:2" ht="13.2">
      <c r="B943" s="164"/>
    </row>
    <row r="944" spans="2:2" ht="13.2">
      <c r="B944" s="164"/>
    </row>
    <row r="945" spans="2:2" ht="13.2">
      <c r="B945" s="164"/>
    </row>
    <row r="946" spans="2:2" ht="13.2">
      <c r="B946" s="164"/>
    </row>
    <row r="947" spans="2:2" ht="13.2">
      <c r="B947" s="164"/>
    </row>
    <row r="948" spans="2:2" ht="13.2">
      <c r="B948" s="164"/>
    </row>
    <row r="949" spans="2:2" ht="13.2">
      <c r="B949" s="164"/>
    </row>
    <row r="950" spans="2:2" ht="13.2">
      <c r="B950" s="164"/>
    </row>
    <row r="951" spans="2:2" ht="13.2">
      <c r="B951" s="164"/>
    </row>
    <row r="952" spans="2:2" ht="13.2">
      <c r="B952" s="164"/>
    </row>
    <row r="953" spans="2:2" ht="13.2">
      <c r="B953" s="164"/>
    </row>
    <row r="954" spans="2:2" ht="13.2">
      <c r="B954" s="164"/>
    </row>
    <row r="955" spans="2:2" ht="13.2">
      <c r="B955" s="164"/>
    </row>
    <row r="956" spans="2:2" ht="13.2">
      <c r="B956" s="164"/>
    </row>
    <row r="957" spans="2:2" ht="13.2">
      <c r="B957" s="164"/>
    </row>
    <row r="958" spans="2:2" ht="13.2">
      <c r="B958" s="164"/>
    </row>
    <row r="959" spans="2:2" ht="13.2">
      <c r="B959" s="164"/>
    </row>
    <row r="960" spans="2:2" ht="13.2">
      <c r="B960" s="164"/>
    </row>
    <row r="961" spans="2:2" ht="13.2">
      <c r="B961" s="164"/>
    </row>
    <row r="962" spans="2:2" ht="13.2">
      <c r="B962" s="164"/>
    </row>
    <row r="963" spans="2:2" ht="13.2">
      <c r="B963" s="164"/>
    </row>
    <row r="964" spans="2:2" ht="13.2">
      <c r="B964" s="164"/>
    </row>
    <row r="965" spans="2:2" ht="13.2">
      <c r="B965" s="164"/>
    </row>
    <row r="966" spans="2:2" ht="13.2">
      <c r="B966" s="164"/>
    </row>
    <row r="967" spans="2:2" ht="13.2">
      <c r="B967" s="164"/>
    </row>
    <row r="968" spans="2:2" ht="13.2">
      <c r="B968" s="164"/>
    </row>
    <row r="969" spans="2:2" ht="13.2">
      <c r="B969" s="164"/>
    </row>
    <row r="970" spans="2:2" ht="13.2">
      <c r="B970" s="164"/>
    </row>
    <row r="971" spans="2:2" ht="13.2">
      <c r="B971" s="164"/>
    </row>
    <row r="972" spans="2:2" ht="13.2">
      <c r="B972" s="164"/>
    </row>
    <row r="973" spans="2:2" ht="13.2">
      <c r="B973" s="164"/>
    </row>
    <row r="974" spans="2:2" ht="13.2">
      <c r="B974" s="164"/>
    </row>
    <row r="975" spans="2:2" ht="13.2">
      <c r="B975" s="164"/>
    </row>
    <row r="976" spans="2:2" ht="13.2">
      <c r="B976" s="164"/>
    </row>
    <row r="977" spans="2:2" ht="13.2">
      <c r="B977" s="164"/>
    </row>
    <row r="978" spans="2:2" ht="13.2">
      <c r="B978" s="164"/>
    </row>
    <row r="979" spans="2:2" ht="13.2">
      <c r="B979" s="164"/>
    </row>
    <row r="980" spans="2:2" ht="13.2">
      <c r="B980" s="164"/>
    </row>
    <row r="981" spans="2:2" ht="13.2">
      <c r="B981" s="164"/>
    </row>
    <row r="982" spans="2:2" ht="13.2">
      <c r="B982" s="164"/>
    </row>
    <row r="983" spans="2:2" ht="13.2">
      <c r="B983" s="164"/>
    </row>
    <row r="984" spans="2:2" ht="13.2">
      <c r="B984" s="164"/>
    </row>
    <row r="985" spans="2:2" ht="13.2">
      <c r="B985" s="164"/>
    </row>
    <row r="986" spans="2:2" ht="13.2">
      <c r="B986" s="164"/>
    </row>
    <row r="987" spans="2:2" ht="13.2">
      <c r="B987" s="164"/>
    </row>
    <row r="988" spans="2:2" ht="13.2">
      <c r="B988" s="164"/>
    </row>
    <row r="989" spans="2:2" ht="13.2">
      <c r="B989" s="164"/>
    </row>
    <row r="990" spans="2:2" ht="13.2">
      <c r="B990" s="164"/>
    </row>
    <row r="991" spans="2:2" ht="13.2">
      <c r="B991" s="164"/>
    </row>
    <row r="992" spans="2:2" ht="13.2">
      <c r="B992" s="164"/>
    </row>
    <row r="993" spans="2:2" ht="13.2">
      <c r="B993" s="164"/>
    </row>
    <row r="994" spans="2:2" ht="13.2">
      <c r="B994" s="164"/>
    </row>
    <row r="995" spans="2:2" ht="13.2">
      <c r="B995" s="164"/>
    </row>
    <row r="996" spans="2:2" ht="13.2">
      <c r="B996" s="164"/>
    </row>
    <row r="997" spans="2:2" ht="13.2">
      <c r="B997" s="164"/>
    </row>
    <row r="998" spans="2:2" ht="13.2">
      <c r="B998" s="164"/>
    </row>
    <row r="999" spans="2:2" ht="13.2">
      <c r="B999" s="164"/>
    </row>
    <row r="1000" spans="2:2" ht="13.2">
      <c r="B1000" s="164"/>
    </row>
    <row r="1001" spans="2:2" ht="13.2">
      <c r="B1001" s="164"/>
    </row>
    <row r="1002" spans="2:2" ht="13.2">
      <c r="B1002" s="164"/>
    </row>
    <row r="1003" spans="2:2" ht="13.2">
      <c r="B1003" s="164"/>
    </row>
    <row r="1004" spans="2:2" ht="13.2">
      <c r="B1004" s="164"/>
    </row>
    <row r="1005" spans="2:2" ht="13.2">
      <c r="B1005" s="164"/>
    </row>
    <row r="1006" spans="2:2" ht="13.2">
      <c r="B1006" s="164"/>
    </row>
    <row r="1007" spans="2:2" ht="13.2">
      <c r="B1007" s="164"/>
    </row>
    <row r="1008" spans="2:2" ht="13.2">
      <c r="B1008" s="164"/>
    </row>
    <row r="1009" spans="2:2" ht="13.2">
      <c r="B1009" s="164"/>
    </row>
    <row r="1010" spans="2:2" ht="13.2">
      <c r="B1010" s="164"/>
    </row>
    <row r="1011" spans="2:2" ht="13.2">
      <c r="B1011" s="164"/>
    </row>
    <row r="1012" spans="2:2" ht="13.2">
      <c r="B1012" s="164"/>
    </row>
    <row r="1013" spans="2:2" ht="13.2">
      <c r="B1013" s="164"/>
    </row>
    <row r="1014" spans="2:2" ht="13.2">
      <c r="B1014" s="164"/>
    </row>
    <row r="1015" spans="2:2" ht="13.2">
      <c r="B1015" s="164"/>
    </row>
  </sheetData>
  <mergeCells count="15">
    <mergeCell ref="J7:L7"/>
    <mergeCell ref="N7:O7"/>
    <mergeCell ref="C1:D1"/>
    <mergeCell ref="E1:F1"/>
    <mergeCell ref="G1:H1"/>
    <mergeCell ref="J1:L1"/>
    <mergeCell ref="N1:O1"/>
    <mergeCell ref="N4:O6"/>
    <mergeCell ref="C6:D6"/>
    <mergeCell ref="J6:L6"/>
    <mergeCell ref="E6:F6"/>
    <mergeCell ref="G6:I6"/>
    <mergeCell ref="C7:D7"/>
    <mergeCell ref="E7:F7"/>
    <mergeCell ref="G7:I7"/>
  </mergeCells>
  <hyperlinks>
    <hyperlink ref="B43" r:id="rId1" xr:uid="{00000000-0004-0000-07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K87"/>
  <sheetViews>
    <sheetView workbookViewId="0"/>
  </sheetViews>
  <sheetFormatPr defaultColWidth="12.6640625" defaultRowHeight="15.75" customHeight="1"/>
  <cols>
    <col min="1" max="1" width="34.109375" customWidth="1"/>
    <col min="2" max="10" width="15.77734375" customWidth="1"/>
  </cols>
  <sheetData>
    <row r="1" spans="1:10" ht="39" customHeight="1">
      <c r="A1" s="264" t="s">
        <v>303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ht="39" customHeight="1">
      <c r="A2" s="124" t="s">
        <v>32</v>
      </c>
      <c r="B2" s="269" t="s">
        <v>231</v>
      </c>
      <c r="C2" s="239"/>
      <c r="D2" s="270" t="s">
        <v>232</v>
      </c>
      <c r="E2" s="239"/>
      <c r="F2" s="279" t="s">
        <v>304</v>
      </c>
      <c r="G2" s="239"/>
      <c r="H2" s="280" t="s">
        <v>305</v>
      </c>
      <c r="I2" s="239"/>
      <c r="J2" s="239"/>
    </row>
    <row r="3" spans="1:10" ht="33.75" customHeight="1">
      <c r="A3" s="127"/>
      <c r="B3" s="37" t="s">
        <v>38</v>
      </c>
      <c r="C3" s="37" t="s">
        <v>39</v>
      </c>
      <c r="D3" s="38" t="s">
        <v>38</v>
      </c>
      <c r="E3" s="38" t="s">
        <v>39</v>
      </c>
      <c r="F3" s="39" t="s">
        <v>38</v>
      </c>
      <c r="G3" s="39" t="s">
        <v>39</v>
      </c>
      <c r="H3" s="40" t="s">
        <v>38</v>
      </c>
      <c r="I3" s="40" t="s">
        <v>39</v>
      </c>
      <c r="J3" s="40" t="s">
        <v>40</v>
      </c>
    </row>
    <row r="4" spans="1:10" ht="36" customHeight="1">
      <c r="A4" s="124" t="s">
        <v>43</v>
      </c>
      <c r="B4" s="128">
        <v>19000000</v>
      </c>
      <c r="C4" s="128">
        <v>38000000</v>
      </c>
      <c r="D4" s="129">
        <v>29000000</v>
      </c>
      <c r="E4" s="129">
        <v>58000000</v>
      </c>
      <c r="F4" s="165">
        <v>49000000</v>
      </c>
      <c r="G4" s="165">
        <v>98000000</v>
      </c>
      <c r="H4" s="166">
        <v>69000000</v>
      </c>
      <c r="I4" s="166">
        <v>138000000</v>
      </c>
      <c r="J4" s="166">
        <v>207000000</v>
      </c>
    </row>
    <row r="5" spans="1:10" ht="31.5" customHeight="1">
      <c r="A5" s="130" t="s">
        <v>233</v>
      </c>
      <c r="B5" s="247" t="s">
        <v>234</v>
      </c>
      <c r="C5" s="239"/>
      <c r="D5" s="248" t="s">
        <v>235</v>
      </c>
      <c r="E5" s="239"/>
      <c r="F5" s="249" t="s">
        <v>277</v>
      </c>
      <c r="G5" s="239"/>
      <c r="H5" s="238" t="s">
        <v>278</v>
      </c>
      <c r="I5" s="239"/>
      <c r="J5" s="239"/>
    </row>
    <row r="6" spans="1:10" ht="31.5" customHeight="1">
      <c r="A6" s="130" t="s">
        <v>236</v>
      </c>
      <c r="B6" s="247" t="s">
        <v>237</v>
      </c>
      <c r="C6" s="239"/>
      <c r="D6" s="248" t="s">
        <v>237</v>
      </c>
      <c r="E6" s="239"/>
      <c r="F6" s="249" t="s">
        <v>237</v>
      </c>
      <c r="G6" s="239"/>
      <c r="H6" s="238" t="s">
        <v>237</v>
      </c>
      <c r="I6" s="239"/>
      <c r="J6" s="239"/>
    </row>
    <row r="7" spans="1:10" ht="31.5" customHeight="1">
      <c r="A7" s="130" t="s">
        <v>238</v>
      </c>
      <c r="B7" s="54" t="s">
        <v>57</v>
      </c>
      <c r="C7" s="54" t="s">
        <v>57</v>
      </c>
      <c r="D7" s="55" t="s">
        <v>57</v>
      </c>
      <c r="E7" s="55" t="s">
        <v>57</v>
      </c>
      <c r="F7" s="167" t="s">
        <v>58</v>
      </c>
      <c r="G7" s="167" t="s">
        <v>58</v>
      </c>
      <c r="H7" s="168" t="s">
        <v>58</v>
      </c>
      <c r="I7" s="168" t="s">
        <v>58</v>
      </c>
      <c r="J7" s="168" t="s">
        <v>58</v>
      </c>
    </row>
    <row r="8" spans="1:10" ht="31.5" customHeight="1">
      <c r="A8" s="130" t="s">
        <v>239</v>
      </c>
      <c r="B8" s="131" t="s">
        <v>58</v>
      </c>
      <c r="C8" s="131" t="s">
        <v>58</v>
      </c>
      <c r="D8" s="132" t="s">
        <v>58</v>
      </c>
      <c r="E8" s="132" t="s">
        <v>58</v>
      </c>
      <c r="F8" s="167" t="s">
        <v>58</v>
      </c>
      <c r="G8" s="167" t="s">
        <v>58</v>
      </c>
      <c r="H8" s="168" t="s">
        <v>58</v>
      </c>
      <c r="I8" s="168" t="s">
        <v>58</v>
      </c>
      <c r="J8" s="168" t="s">
        <v>58</v>
      </c>
    </row>
    <row r="9" spans="1:10" ht="31.5" customHeight="1">
      <c r="A9" s="130" t="s">
        <v>240</v>
      </c>
      <c r="B9" s="54">
        <v>5</v>
      </c>
      <c r="C9" s="54">
        <v>20</v>
      </c>
      <c r="D9" s="55">
        <v>10</v>
      </c>
      <c r="E9" s="55">
        <v>40</v>
      </c>
      <c r="F9" s="56">
        <v>20</v>
      </c>
      <c r="G9" s="56" t="s">
        <v>247</v>
      </c>
      <c r="H9" s="57">
        <v>40</v>
      </c>
      <c r="I9" s="57">
        <v>100</v>
      </c>
      <c r="J9" s="57" t="s">
        <v>247</v>
      </c>
    </row>
    <row r="10" spans="1:10" ht="31.5" customHeight="1">
      <c r="A10" s="130" t="s">
        <v>241</v>
      </c>
      <c r="B10" s="54" t="s">
        <v>57</v>
      </c>
      <c r="C10" s="54" t="s">
        <v>57</v>
      </c>
      <c r="D10" s="132" t="s">
        <v>58</v>
      </c>
      <c r="E10" s="132" t="s">
        <v>58</v>
      </c>
      <c r="F10" s="167" t="s">
        <v>58</v>
      </c>
      <c r="G10" s="167" t="s">
        <v>58</v>
      </c>
      <c r="H10" s="168" t="s">
        <v>58</v>
      </c>
      <c r="I10" s="168" t="s">
        <v>58</v>
      </c>
      <c r="J10" s="168" t="s">
        <v>58</v>
      </c>
    </row>
    <row r="11" spans="1:10" ht="31.5" customHeight="1">
      <c r="A11" s="130" t="s">
        <v>242</v>
      </c>
      <c r="B11" s="54" t="s">
        <v>57</v>
      </c>
      <c r="C11" s="54" t="s">
        <v>57</v>
      </c>
      <c r="D11" s="55" t="s">
        <v>57</v>
      </c>
      <c r="E11" s="55" t="s">
        <v>57</v>
      </c>
      <c r="F11" s="56" t="s">
        <v>57</v>
      </c>
      <c r="G11" s="56" t="s">
        <v>57</v>
      </c>
      <c r="H11" s="68" t="s">
        <v>74</v>
      </c>
      <c r="I11" s="68" t="s">
        <v>74</v>
      </c>
      <c r="J11" s="68" t="s">
        <v>74</v>
      </c>
    </row>
    <row r="12" spans="1:10" ht="36.75" customHeight="1">
      <c r="A12" s="130" t="s">
        <v>243</v>
      </c>
      <c r="B12" s="54" t="s">
        <v>244</v>
      </c>
      <c r="C12" s="54" t="s">
        <v>244</v>
      </c>
      <c r="D12" s="55" t="s">
        <v>245</v>
      </c>
      <c r="E12" s="55" t="s">
        <v>245</v>
      </c>
      <c r="F12" s="56" t="s">
        <v>245</v>
      </c>
      <c r="G12" s="56" t="s">
        <v>245</v>
      </c>
      <c r="H12" s="57" t="s">
        <v>245</v>
      </c>
      <c r="I12" s="57" t="s">
        <v>245</v>
      </c>
      <c r="J12" s="57" t="s">
        <v>245</v>
      </c>
    </row>
    <row r="13" spans="1:10" ht="36.75" customHeight="1">
      <c r="A13" s="130" t="s">
        <v>246</v>
      </c>
      <c r="B13" s="54" t="s">
        <v>247</v>
      </c>
      <c r="C13" s="54" t="s">
        <v>247</v>
      </c>
      <c r="D13" s="55" t="s">
        <v>247</v>
      </c>
      <c r="E13" s="55" t="s">
        <v>247</v>
      </c>
      <c r="F13" s="56" t="s">
        <v>247</v>
      </c>
      <c r="G13" s="56" t="s">
        <v>247</v>
      </c>
      <c r="H13" s="57" t="s">
        <v>247</v>
      </c>
      <c r="I13" s="57" t="s">
        <v>247</v>
      </c>
      <c r="J13" s="57" t="s">
        <v>247</v>
      </c>
    </row>
    <row r="14" spans="1:10" ht="36.75" customHeight="1">
      <c r="A14" s="130" t="s">
        <v>248</v>
      </c>
      <c r="B14" s="54" t="s">
        <v>247</v>
      </c>
      <c r="C14" s="54" t="s">
        <v>247</v>
      </c>
      <c r="D14" s="55" t="s">
        <v>247</v>
      </c>
      <c r="E14" s="55" t="s">
        <v>247</v>
      </c>
      <c r="F14" s="169" t="s">
        <v>247</v>
      </c>
      <c r="G14" s="169" t="s">
        <v>247</v>
      </c>
      <c r="H14" s="57" t="s">
        <v>247</v>
      </c>
      <c r="I14" s="170" t="s">
        <v>247</v>
      </c>
      <c r="J14" s="57" t="s">
        <v>247</v>
      </c>
    </row>
    <row r="15" spans="1:10" ht="30.75" customHeight="1">
      <c r="A15" s="130" t="s">
        <v>249</v>
      </c>
      <c r="B15" s="131" t="s">
        <v>58</v>
      </c>
      <c r="C15" s="131" t="s">
        <v>58</v>
      </c>
      <c r="D15" s="132" t="s">
        <v>58</v>
      </c>
      <c r="E15" s="132" t="s">
        <v>58</v>
      </c>
      <c r="F15" s="167" t="s">
        <v>58</v>
      </c>
      <c r="G15" s="167" t="s">
        <v>58</v>
      </c>
      <c r="H15" s="168" t="s">
        <v>58</v>
      </c>
      <c r="I15" s="168" t="s">
        <v>58</v>
      </c>
      <c r="J15" s="168" t="s">
        <v>58</v>
      </c>
    </row>
    <row r="16" spans="1:10" ht="36.75" customHeight="1">
      <c r="A16" s="130" t="s">
        <v>86</v>
      </c>
      <c r="B16" s="133" t="s">
        <v>247</v>
      </c>
      <c r="C16" s="133" t="s">
        <v>247</v>
      </c>
      <c r="D16" s="134" t="s">
        <v>247</v>
      </c>
      <c r="E16" s="134" t="s">
        <v>247</v>
      </c>
      <c r="F16" s="171" t="s">
        <v>247</v>
      </c>
      <c r="G16" s="171" t="s">
        <v>247</v>
      </c>
      <c r="H16" s="57" t="s">
        <v>247</v>
      </c>
      <c r="I16" s="57" t="s">
        <v>247</v>
      </c>
      <c r="J16" s="57" t="s">
        <v>247</v>
      </c>
    </row>
    <row r="17" spans="1:10" ht="36.75" customHeight="1">
      <c r="A17" s="130" t="s">
        <v>250</v>
      </c>
      <c r="B17" s="133" t="s">
        <v>88</v>
      </c>
      <c r="C17" s="133" t="s">
        <v>89</v>
      </c>
      <c r="D17" s="134" t="s">
        <v>90</v>
      </c>
      <c r="E17" s="134" t="s">
        <v>91</v>
      </c>
      <c r="F17" s="171" t="s">
        <v>92</v>
      </c>
      <c r="G17" s="171" t="s">
        <v>247</v>
      </c>
      <c r="H17" s="57" t="s">
        <v>247</v>
      </c>
      <c r="I17" s="57" t="s">
        <v>247</v>
      </c>
      <c r="J17" s="57" t="s">
        <v>247</v>
      </c>
    </row>
    <row r="18" spans="1:10" ht="31.5" customHeight="1">
      <c r="A18" s="130" t="s">
        <v>251</v>
      </c>
      <c r="B18" s="54" t="s">
        <v>57</v>
      </c>
      <c r="C18" s="54" t="s">
        <v>57</v>
      </c>
      <c r="D18" s="55" t="s">
        <v>57</v>
      </c>
      <c r="E18" s="55" t="s">
        <v>57</v>
      </c>
      <c r="F18" s="167" t="s">
        <v>58</v>
      </c>
      <c r="G18" s="167" t="s">
        <v>58</v>
      </c>
      <c r="H18" s="168" t="s">
        <v>58</v>
      </c>
      <c r="I18" s="168" t="s">
        <v>58</v>
      </c>
      <c r="J18" s="168" t="s">
        <v>58</v>
      </c>
    </row>
    <row r="19" spans="1:10" ht="36.75" customHeight="1">
      <c r="A19" s="130" t="s">
        <v>252</v>
      </c>
      <c r="B19" s="54" t="s">
        <v>57</v>
      </c>
      <c r="C19" s="54" t="s">
        <v>57</v>
      </c>
      <c r="D19" s="55" t="s">
        <v>57</v>
      </c>
      <c r="E19" s="55" t="s">
        <v>57</v>
      </c>
      <c r="F19" s="67" t="s">
        <v>90</v>
      </c>
      <c r="G19" s="67" t="s">
        <v>306</v>
      </c>
      <c r="H19" s="57" t="s">
        <v>306</v>
      </c>
      <c r="I19" s="57" t="s">
        <v>247</v>
      </c>
      <c r="J19" s="57" t="s">
        <v>247</v>
      </c>
    </row>
    <row r="20" spans="1:10" ht="36.75" customHeight="1">
      <c r="A20" s="130" t="s">
        <v>253</v>
      </c>
      <c r="B20" s="54" t="s">
        <v>57</v>
      </c>
      <c r="C20" s="54" t="s">
        <v>58</v>
      </c>
      <c r="D20" s="132" t="s">
        <v>58</v>
      </c>
      <c r="E20" s="132" t="s">
        <v>58</v>
      </c>
      <c r="F20" s="167" t="s">
        <v>58</v>
      </c>
      <c r="G20" s="167" t="s">
        <v>58</v>
      </c>
      <c r="H20" s="168" t="s">
        <v>58</v>
      </c>
      <c r="I20" s="168" t="s">
        <v>58</v>
      </c>
      <c r="J20" s="168" t="s">
        <v>58</v>
      </c>
    </row>
    <row r="21" spans="1:10" ht="36.75" customHeight="1">
      <c r="A21" s="135" t="s">
        <v>254</v>
      </c>
      <c r="B21" s="54" t="s">
        <v>90</v>
      </c>
      <c r="C21" s="54" t="s">
        <v>255</v>
      </c>
      <c r="D21" s="55" t="s">
        <v>256</v>
      </c>
      <c r="E21" s="55" t="s">
        <v>257</v>
      </c>
      <c r="F21" s="56" t="s">
        <v>286</v>
      </c>
      <c r="G21" s="171" t="s">
        <v>247</v>
      </c>
      <c r="H21" s="57" t="s">
        <v>247</v>
      </c>
      <c r="I21" s="57" t="s">
        <v>247</v>
      </c>
      <c r="J21" s="57" t="s">
        <v>247</v>
      </c>
    </row>
    <row r="22" spans="1:10" ht="36.75" customHeight="1">
      <c r="A22" s="130" t="s">
        <v>258</v>
      </c>
      <c r="B22" s="54" t="s">
        <v>90</v>
      </c>
      <c r="C22" s="54" t="s">
        <v>255</v>
      </c>
      <c r="D22" s="55" t="s">
        <v>256</v>
      </c>
      <c r="E22" s="55" t="s">
        <v>257</v>
      </c>
      <c r="F22" s="56" t="s">
        <v>286</v>
      </c>
      <c r="G22" s="171" t="s">
        <v>247</v>
      </c>
      <c r="H22" s="57" t="s">
        <v>247</v>
      </c>
      <c r="I22" s="57" t="s">
        <v>247</v>
      </c>
      <c r="J22" s="57" t="s">
        <v>247</v>
      </c>
    </row>
    <row r="23" spans="1:10" ht="36.75" customHeight="1">
      <c r="A23" s="130" t="s">
        <v>259</v>
      </c>
      <c r="B23" s="54" t="s">
        <v>57</v>
      </c>
      <c r="C23" s="54" t="s">
        <v>57</v>
      </c>
      <c r="D23" s="55" t="s">
        <v>57</v>
      </c>
      <c r="E23" s="66" t="s">
        <v>260</v>
      </c>
      <c r="F23" s="67" t="s">
        <v>260</v>
      </c>
      <c r="G23" s="67" t="s">
        <v>260</v>
      </c>
      <c r="H23" s="68" t="s">
        <v>260</v>
      </c>
      <c r="I23" s="68" t="s">
        <v>307</v>
      </c>
      <c r="J23" s="68" t="s">
        <v>308</v>
      </c>
    </row>
    <row r="24" spans="1:10" ht="31.5" customHeight="1">
      <c r="A24" s="130" t="s">
        <v>261</v>
      </c>
      <c r="B24" s="131" t="s">
        <v>58</v>
      </c>
      <c r="C24" s="131" t="s">
        <v>58</v>
      </c>
      <c r="D24" s="132" t="s">
        <v>58</v>
      </c>
      <c r="E24" s="132" t="s">
        <v>58</v>
      </c>
      <c r="F24" s="167" t="s">
        <v>58</v>
      </c>
      <c r="G24" s="167" t="s">
        <v>58</v>
      </c>
      <c r="H24" s="168" t="s">
        <v>58</v>
      </c>
      <c r="I24" s="168" t="s">
        <v>58</v>
      </c>
      <c r="J24" s="168" t="s">
        <v>58</v>
      </c>
    </row>
    <row r="25" spans="1:10" ht="31.5" customHeight="1">
      <c r="A25" s="130" t="s">
        <v>262</v>
      </c>
      <c r="B25" s="54" t="s">
        <v>57</v>
      </c>
      <c r="C25" s="54" t="s">
        <v>57</v>
      </c>
      <c r="D25" s="132" t="s">
        <v>57</v>
      </c>
      <c r="E25" s="132" t="s">
        <v>58</v>
      </c>
      <c r="F25" s="167" t="s">
        <v>58</v>
      </c>
      <c r="G25" s="167" t="s">
        <v>58</v>
      </c>
      <c r="H25" s="168" t="s">
        <v>58</v>
      </c>
      <c r="I25" s="168" t="s">
        <v>58</v>
      </c>
      <c r="J25" s="168" t="s">
        <v>58</v>
      </c>
    </row>
    <row r="26" spans="1:10" ht="31.5" customHeight="1">
      <c r="A26" s="130" t="s">
        <v>116</v>
      </c>
      <c r="B26" s="54" t="s">
        <v>58</v>
      </c>
      <c r="C26" s="54" t="s">
        <v>58</v>
      </c>
      <c r="D26" s="132" t="s">
        <v>58</v>
      </c>
      <c r="E26" s="132" t="s">
        <v>58</v>
      </c>
      <c r="F26" s="167" t="s">
        <v>58</v>
      </c>
      <c r="G26" s="167" t="s">
        <v>58</v>
      </c>
      <c r="H26" s="168" t="s">
        <v>58</v>
      </c>
      <c r="I26" s="168" t="s">
        <v>58</v>
      </c>
      <c r="J26" s="168" t="s">
        <v>58</v>
      </c>
    </row>
    <row r="27" spans="1:10" ht="31.5" customHeight="1">
      <c r="A27" s="130" t="s">
        <v>118</v>
      </c>
      <c r="B27" s="54" t="s">
        <v>57</v>
      </c>
      <c r="C27" s="54" t="s">
        <v>57</v>
      </c>
      <c r="D27" s="132" t="s">
        <v>58</v>
      </c>
      <c r="E27" s="132" t="s">
        <v>58</v>
      </c>
      <c r="F27" s="167" t="s">
        <v>58</v>
      </c>
      <c r="G27" s="167" t="s">
        <v>58</v>
      </c>
      <c r="H27" s="168" t="s">
        <v>58</v>
      </c>
      <c r="I27" s="168" t="s">
        <v>58</v>
      </c>
      <c r="J27" s="168" t="s">
        <v>58</v>
      </c>
    </row>
    <row r="28" spans="1:10" ht="31.5" customHeight="1">
      <c r="A28" s="130" t="s">
        <v>263</v>
      </c>
      <c r="B28" s="54" t="s">
        <v>57</v>
      </c>
      <c r="C28" s="54" t="s">
        <v>57</v>
      </c>
      <c r="D28" s="55" t="s">
        <v>57</v>
      </c>
      <c r="E28" s="132" t="s">
        <v>58</v>
      </c>
      <c r="F28" s="167" t="s">
        <v>58</v>
      </c>
      <c r="G28" s="167" t="s">
        <v>58</v>
      </c>
      <c r="H28" s="168" t="s">
        <v>58</v>
      </c>
      <c r="I28" s="168" t="s">
        <v>58</v>
      </c>
      <c r="J28" s="168" t="s">
        <v>58</v>
      </c>
    </row>
    <row r="29" spans="1:10" ht="31.5" customHeight="1">
      <c r="A29" s="130" t="s">
        <v>264</v>
      </c>
      <c r="B29" s="54" t="s">
        <v>57</v>
      </c>
      <c r="C29" s="54" t="s">
        <v>57</v>
      </c>
      <c r="D29" s="55" t="s">
        <v>57</v>
      </c>
      <c r="E29" s="132" t="s">
        <v>58</v>
      </c>
      <c r="F29" s="167" t="s">
        <v>58</v>
      </c>
      <c r="G29" s="167" t="s">
        <v>58</v>
      </c>
      <c r="H29" s="168" t="s">
        <v>58</v>
      </c>
      <c r="I29" s="168" t="s">
        <v>58</v>
      </c>
      <c r="J29" s="168" t="s">
        <v>58</v>
      </c>
    </row>
    <row r="30" spans="1:10" ht="31.5" customHeight="1">
      <c r="A30" s="130" t="s">
        <v>265</v>
      </c>
      <c r="B30" s="131" t="s">
        <v>58</v>
      </c>
      <c r="C30" s="131" t="s">
        <v>58</v>
      </c>
      <c r="D30" s="132" t="s">
        <v>58</v>
      </c>
      <c r="E30" s="132" t="s">
        <v>58</v>
      </c>
      <c r="F30" s="167" t="s">
        <v>58</v>
      </c>
      <c r="G30" s="167" t="s">
        <v>58</v>
      </c>
      <c r="H30" s="168" t="s">
        <v>58</v>
      </c>
      <c r="I30" s="168" t="s">
        <v>58</v>
      </c>
      <c r="J30" s="168" t="s">
        <v>58</v>
      </c>
    </row>
    <row r="31" spans="1:10" ht="31.5" customHeight="1">
      <c r="A31" s="136" t="s">
        <v>122</v>
      </c>
      <c r="B31" s="131" t="s">
        <v>58</v>
      </c>
      <c r="C31" s="131" t="s">
        <v>58</v>
      </c>
      <c r="D31" s="132" t="s">
        <v>58</v>
      </c>
      <c r="E31" s="132" t="s">
        <v>58</v>
      </c>
      <c r="F31" s="167" t="s">
        <v>58</v>
      </c>
      <c r="G31" s="167" t="s">
        <v>58</v>
      </c>
      <c r="H31" s="168" t="s">
        <v>58</v>
      </c>
      <c r="I31" s="168" t="s">
        <v>58</v>
      </c>
      <c r="J31" s="168" t="s">
        <v>58</v>
      </c>
    </row>
    <row r="32" spans="1:10" ht="31.5" customHeight="1">
      <c r="A32" s="137" t="s">
        <v>266</v>
      </c>
      <c r="B32" s="54" t="s">
        <v>57</v>
      </c>
      <c r="C32" s="54" t="s">
        <v>57</v>
      </c>
      <c r="D32" s="55" t="s">
        <v>57</v>
      </c>
      <c r="E32" s="55" t="s">
        <v>57</v>
      </c>
      <c r="F32" s="167" t="s">
        <v>57</v>
      </c>
      <c r="G32" s="167" t="s">
        <v>58</v>
      </c>
      <c r="H32" s="168" t="s">
        <v>57</v>
      </c>
      <c r="I32" s="168" t="s">
        <v>58</v>
      </c>
      <c r="J32" s="168" t="s">
        <v>58</v>
      </c>
    </row>
    <row r="33" spans="1:11" ht="31.5" customHeight="1">
      <c r="A33" s="137" t="s">
        <v>267</v>
      </c>
      <c r="B33" s="54" t="s">
        <v>57</v>
      </c>
      <c r="C33" s="54" t="s">
        <v>57</v>
      </c>
      <c r="D33" s="55" t="s">
        <v>57</v>
      </c>
      <c r="E33" s="55" t="s">
        <v>57</v>
      </c>
      <c r="F33" s="167" t="s">
        <v>57</v>
      </c>
      <c r="G33" s="167" t="s">
        <v>58</v>
      </c>
      <c r="H33" s="168" t="s">
        <v>57</v>
      </c>
      <c r="I33" s="168" t="s">
        <v>58</v>
      </c>
      <c r="J33" s="168" t="s">
        <v>58</v>
      </c>
      <c r="K33" s="82"/>
    </row>
    <row r="34" spans="1:11" ht="31.5" customHeight="1">
      <c r="A34" s="137" t="s">
        <v>268</v>
      </c>
      <c r="B34" s="54" t="s">
        <v>57</v>
      </c>
      <c r="C34" s="54" t="s">
        <v>57</v>
      </c>
      <c r="D34" s="55" t="s">
        <v>57</v>
      </c>
      <c r="E34" s="55" t="s">
        <v>57</v>
      </c>
      <c r="F34" s="56" t="s">
        <v>57</v>
      </c>
      <c r="G34" s="167" t="s">
        <v>58</v>
      </c>
      <c r="H34" s="168" t="s">
        <v>57</v>
      </c>
      <c r="I34" s="168" t="s">
        <v>58</v>
      </c>
      <c r="J34" s="168" t="s">
        <v>58</v>
      </c>
    </row>
    <row r="35" spans="1:11" ht="30.75" customHeight="1">
      <c r="A35" s="130" t="s">
        <v>269</v>
      </c>
      <c r="B35" s="54" t="s">
        <v>57</v>
      </c>
      <c r="C35" s="54" t="s">
        <v>270</v>
      </c>
      <c r="D35" s="55" t="s">
        <v>57</v>
      </c>
      <c r="E35" s="55" t="s">
        <v>271</v>
      </c>
      <c r="F35" s="56" t="s">
        <v>271</v>
      </c>
      <c r="G35" s="56" t="s">
        <v>295</v>
      </c>
      <c r="H35" s="57" t="s">
        <v>296</v>
      </c>
      <c r="I35" s="170" t="s">
        <v>296</v>
      </c>
      <c r="J35" s="170" t="s">
        <v>297</v>
      </c>
    </row>
    <row r="36" spans="1:11" ht="36.75" customHeight="1">
      <c r="A36" s="130" t="s">
        <v>272</v>
      </c>
      <c r="B36" s="54" t="s">
        <v>57</v>
      </c>
      <c r="C36" s="54" t="s">
        <v>57</v>
      </c>
      <c r="D36" s="55" t="s">
        <v>57</v>
      </c>
      <c r="E36" s="55" t="s">
        <v>57</v>
      </c>
      <c r="F36" s="56" t="s">
        <v>57</v>
      </c>
      <c r="G36" s="169" t="s">
        <v>298</v>
      </c>
      <c r="H36" s="57" t="s">
        <v>57</v>
      </c>
      <c r="I36" s="170" t="s">
        <v>299</v>
      </c>
      <c r="J36" s="170" t="s">
        <v>300</v>
      </c>
    </row>
    <row r="37" spans="1:11" ht="29.25" customHeight="1">
      <c r="A37" s="130" t="s">
        <v>273</v>
      </c>
      <c r="B37" s="54" t="s">
        <v>274</v>
      </c>
      <c r="C37" s="54" t="s">
        <v>274</v>
      </c>
      <c r="D37" s="55" t="s">
        <v>274</v>
      </c>
      <c r="E37" s="55" t="s">
        <v>274</v>
      </c>
      <c r="F37" s="56" t="s">
        <v>274</v>
      </c>
      <c r="G37" s="56" t="s">
        <v>274</v>
      </c>
      <c r="H37" s="57" t="s">
        <v>274</v>
      </c>
      <c r="I37" s="57" t="s">
        <v>274</v>
      </c>
      <c r="J37" s="57" t="s">
        <v>274</v>
      </c>
    </row>
    <row r="38" spans="1:11" ht="33" customHeight="1">
      <c r="A38" s="138" t="s">
        <v>275</v>
      </c>
      <c r="B38" s="54" t="s">
        <v>57</v>
      </c>
      <c r="C38" s="54" t="s">
        <v>57</v>
      </c>
      <c r="D38" s="55" t="s">
        <v>57</v>
      </c>
      <c r="E38" s="55" t="s">
        <v>57</v>
      </c>
      <c r="F38" s="56" t="s">
        <v>57</v>
      </c>
      <c r="G38" s="56" t="s">
        <v>57</v>
      </c>
      <c r="H38" s="57" t="s">
        <v>57</v>
      </c>
      <c r="I38" s="57" t="s">
        <v>57</v>
      </c>
      <c r="J38" s="168" t="s">
        <v>58</v>
      </c>
    </row>
    <row r="39" spans="1:11" ht="29.25" customHeight="1">
      <c r="A39" s="130" t="s">
        <v>137</v>
      </c>
      <c r="B39" s="54" t="s">
        <v>57</v>
      </c>
      <c r="C39" s="54" t="s">
        <v>57</v>
      </c>
      <c r="D39" s="55" t="s">
        <v>57</v>
      </c>
      <c r="E39" s="55" t="s">
        <v>57</v>
      </c>
      <c r="F39" s="56" t="s">
        <v>57</v>
      </c>
      <c r="G39" s="56" t="s">
        <v>57</v>
      </c>
      <c r="H39" s="57" t="s">
        <v>57</v>
      </c>
      <c r="I39" s="57" t="s">
        <v>57</v>
      </c>
      <c r="J39" s="170" t="s">
        <v>302</v>
      </c>
    </row>
    <row r="44" spans="1:11" ht="46.5" customHeight="1"/>
    <row r="45" spans="1:11" ht="29.25" customHeight="1"/>
    <row r="46" spans="1:11" ht="29.25" customHeight="1"/>
    <row r="47" spans="1:11" ht="29.25" customHeight="1"/>
    <row r="48" spans="1:11" ht="29.25" customHeight="1"/>
    <row r="49" ht="29.25" customHeight="1"/>
    <row r="50" ht="29.25" customHeight="1"/>
    <row r="51" ht="41.25" customHeight="1"/>
    <row r="85" spans="1:8" ht="13.2">
      <c r="A85" s="172"/>
      <c r="B85" s="172"/>
      <c r="C85" s="172"/>
      <c r="D85" s="172"/>
      <c r="E85" s="172"/>
      <c r="F85" s="172"/>
      <c r="G85" s="172"/>
      <c r="H85" s="172"/>
    </row>
    <row r="86" spans="1:8" ht="13.2">
      <c r="A86" s="172"/>
      <c r="B86" s="172"/>
      <c r="C86" s="172"/>
      <c r="D86" s="172"/>
      <c r="E86" s="172"/>
      <c r="F86" s="172"/>
      <c r="G86" s="172"/>
      <c r="H86" s="172"/>
    </row>
    <row r="87" spans="1:8" ht="13.2">
      <c r="A87" s="172"/>
      <c r="B87" s="172"/>
      <c r="C87" s="172"/>
      <c r="D87" s="172"/>
      <c r="E87" s="172"/>
      <c r="F87" s="172"/>
      <c r="G87" s="172"/>
      <c r="H87" s="172"/>
    </row>
  </sheetData>
  <mergeCells count="13">
    <mergeCell ref="F5:G5"/>
    <mergeCell ref="H5:J5"/>
    <mergeCell ref="B6:C6"/>
    <mergeCell ref="D6:E6"/>
    <mergeCell ref="F6:G6"/>
    <mergeCell ref="H6:J6"/>
    <mergeCell ref="B5:C5"/>
    <mergeCell ref="D5:E5"/>
    <mergeCell ref="A1:J1"/>
    <mergeCell ref="B2:C2"/>
    <mergeCell ref="D2:E2"/>
    <mergeCell ref="F2:G2"/>
    <mergeCell ref="H2:J2"/>
  </mergeCells>
  <hyperlinks>
    <hyperlink ref="A38" r:id="rId1" xr:uid="{00000000-0004-0000-08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K87"/>
  <sheetViews>
    <sheetView workbookViewId="0"/>
  </sheetViews>
  <sheetFormatPr defaultColWidth="12.6640625" defaultRowHeight="15.75" customHeight="1"/>
  <cols>
    <col min="1" max="1" width="34.109375" customWidth="1"/>
    <col min="2" max="10" width="15.77734375" customWidth="1"/>
  </cols>
  <sheetData>
    <row r="1" spans="1:10" ht="39" customHeight="1">
      <c r="A1" s="264" t="s">
        <v>303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ht="39" customHeight="1">
      <c r="A2" s="124" t="s">
        <v>32</v>
      </c>
      <c r="B2" s="269" t="s">
        <v>231</v>
      </c>
      <c r="C2" s="239"/>
      <c r="D2" s="270" t="s">
        <v>232</v>
      </c>
      <c r="E2" s="239"/>
      <c r="F2" s="279" t="s">
        <v>304</v>
      </c>
      <c r="G2" s="239"/>
      <c r="H2" s="280" t="s">
        <v>305</v>
      </c>
      <c r="I2" s="239"/>
      <c r="J2" s="239"/>
    </row>
    <row r="3" spans="1:10" ht="33.75" customHeight="1">
      <c r="A3" s="127"/>
      <c r="B3" s="37" t="s">
        <v>38</v>
      </c>
      <c r="C3" s="37" t="s">
        <v>39</v>
      </c>
      <c r="D3" s="38" t="s">
        <v>38</v>
      </c>
      <c r="E3" s="38" t="s">
        <v>39</v>
      </c>
      <c r="F3" s="39" t="s">
        <v>38</v>
      </c>
      <c r="G3" s="39" t="s">
        <v>39</v>
      </c>
      <c r="H3" s="40" t="s">
        <v>38</v>
      </c>
      <c r="I3" s="40" t="s">
        <v>39</v>
      </c>
      <c r="J3" s="40" t="s">
        <v>40</v>
      </c>
    </row>
    <row r="4" spans="1:10" ht="36" customHeight="1">
      <c r="A4" s="124" t="s">
        <v>43</v>
      </c>
      <c r="B4" s="128">
        <v>19000000</v>
      </c>
      <c r="C4" s="128">
        <v>38000000</v>
      </c>
      <c r="D4" s="129">
        <v>29000000</v>
      </c>
      <c r="E4" s="129">
        <v>58000000</v>
      </c>
      <c r="F4" s="165">
        <v>49000000</v>
      </c>
      <c r="G4" s="165">
        <v>98000000</v>
      </c>
      <c r="H4" s="166">
        <v>69000000</v>
      </c>
      <c r="I4" s="166">
        <v>138000000</v>
      </c>
      <c r="J4" s="166">
        <v>207000000</v>
      </c>
    </row>
    <row r="5" spans="1:10" ht="31.5" customHeight="1">
      <c r="A5" s="130" t="s">
        <v>233</v>
      </c>
      <c r="B5" s="247" t="s">
        <v>234</v>
      </c>
      <c r="C5" s="239"/>
      <c r="D5" s="248" t="s">
        <v>235</v>
      </c>
      <c r="E5" s="239"/>
      <c r="F5" s="249" t="s">
        <v>277</v>
      </c>
      <c r="G5" s="239"/>
      <c r="H5" s="238" t="s">
        <v>278</v>
      </c>
      <c r="I5" s="239"/>
      <c r="J5" s="239"/>
    </row>
    <row r="6" spans="1:10" ht="31.5" customHeight="1">
      <c r="A6" s="130" t="s">
        <v>236</v>
      </c>
      <c r="B6" s="247" t="s">
        <v>237</v>
      </c>
      <c r="C6" s="239"/>
      <c r="D6" s="248" t="s">
        <v>237</v>
      </c>
      <c r="E6" s="239"/>
      <c r="F6" s="249" t="s">
        <v>237</v>
      </c>
      <c r="G6" s="239"/>
      <c r="H6" s="238" t="s">
        <v>237</v>
      </c>
      <c r="I6" s="239"/>
      <c r="J6" s="239"/>
    </row>
    <row r="7" spans="1:10" ht="31.5" customHeight="1">
      <c r="A7" s="130" t="s">
        <v>238</v>
      </c>
      <c r="B7" s="54" t="s">
        <v>57</v>
      </c>
      <c r="C7" s="54" t="s">
        <v>57</v>
      </c>
      <c r="D7" s="55" t="s">
        <v>57</v>
      </c>
      <c r="E7" s="55" t="s">
        <v>57</v>
      </c>
      <c r="F7" s="167" t="s">
        <v>58</v>
      </c>
      <c r="G7" s="167" t="s">
        <v>58</v>
      </c>
      <c r="H7" s="168" t="s">
        <v>58</v>
      </c>
      <c r="I7" s="168" t="s">
        <v>58</v>
      </c>
      <c r="J7" s="168" t="s">
        <v>58</v>
      </c>
    </row>
    <row r="8" spans="1:10" ht="31.5" customHeight="1">
      <c r="A8" s="130" t="s">
        <v>239</v>
      </c>
      <c r="B8" s="131" t="s">
        <v>58</v>
      </c>
      <c r="C8" s="131" t="s">
        <v>58</v>
      </c>
      <c r="D8" s="132" t="s">
        <v>58</v>
      </c>
      <c r="E8" s="132" t="s">
        <v>58</v>
      </c>
      <c r="F8" s="167" t="s">
        <v>58</v>
      </c>
      <c r="G8" s="167" t="s">
        <v>58</v>
      </c>
      <c r="H8" s="168" t="s">
        <v>58</v>
      </c>
      <c r="I8" s="168" t="s">
        <v>58</v>
      </c>
      <c r="J8" s="168" t="s">
        <v>58</v>
      </c>
    </row>
    <row r="9" spans="1:10" ht="31.5" customHeight="1">
      <c r="A9" s="130" t="s">
        <v>240</v>
      </c>
      <c r="B9" s="54">
        <v>5</v>
      </c>
      <c r="C9" s="54">
        <v>20</v>
      </c>
      <c r="D9" s="55">
        <v>10</v>
      </c>
      <c r="E9" s="55">
        <v>40</v>
      </c>
      <c r="F9" s="56">
        <v>20</v>
      </c>
      <c r="G9" s="56" t="s">
        <v>247</v>
      </c>
      <c r="H9" s="57">
        <v>40</v>
      </c>
      <c r="I9" s="57">
        <v>100</v>
      </c>
      <c r="J9" s="57" t="s">
        <v>247</v>
      </c>
    </row>
    <row r="10" spans="1:10" ht="31.5" customHeight="1">
      <c r="A10" s="130" t="s">
        <v>241</v>
      </c>
      <c r="B10" s="54" t="s">
        <v>57</v>
      </c>
      <c r="C10" s="54" t="s">
        <v>57</v>
      </c>
      <c r="D10" s="132" t="s">
        <v>58</v>
      </c>
      <c r="E10" s="132" t="s">
        <v>58</v>
      </c>
      <c r="F10" s="167" t="s">
        <v>58</v>
      </c>
      <c r="G10" s="167" t="s">
        <v>58</v>
      </c>
      <c r="H10" s="168" t="s">
        <v>58</v>
      </c>
      <c r="I10" s="168" t="s">
        <v>58</v>
      </c>
      <c r="J10" s="168" t="s">
        <v>58</v>
      </c>
    </row>
    <row r="11" spans="1:10" ht="31.5" customHeight="1">
      <c r="A11" s="130" t="s">
        <v>242</v>
      </c>
      <c r="B11" s="54" t="s">
        <v>57</v>
      </c>
      <c r="C11" s="54" t="s">
        <v>57</v>
      </c>
      <c r="D11" s="55" t="s">
        <v>57</v>
      </c>
      <c r="E11" s="55" t="s">
        <v>57</v>
      </c>
      <c r="F11" s="56" t="s">
        <v>57</v>
      </c>
      <c r="G11" s="56" t="s">
        <v>57</v>
      </c>
      <c r="H11" s="68" t="s">
        <v>74</v>
      </c>
      <c r="I11" s="68" t="s">
        <v>74</v>
      </c>
      <c r="J11" s="68" t="s">
        <v>74</v>
      </c>
    </row>
    <row r="12" spans="1:10" ht="36.75" customHeight="1">
      <c r="A12" s="130" t="s">
        <v>243</v>
      </c>
      <c r="B12" s="54" t="s">
        <v>244</v>
      </c>
      <c r="C12" s="54" t="s">
        <v>244</v>
      </c>
      <c r="D12" s="55" t="s">
        <v>245</v>
      </c>
      <c r="E12" s="55" t="s">
        <v>245</v>
      </c>
      <c r="F12" s="56" t="s">
        <v>245</v>
      </c>
      <c r="G12" s="56" t="s">
        <v>245</v>
      </c>
      <c r="H12" s="57" t="s">
        <v>245</v>
      </c>
      <c r="I12" s="57" t="s">
        <v>245</v>
      </c>
      <c r="J12" s="57" t="s">
        <v>245</v>
      </c>
    </row>
    <row r="13" spans="1:10" ht="36.75" customHeight="1">
      <c r="A13" s="130" t="s">
        <v>246</v>
      </c>
      <c r="B13" s="54" t="s">
        <v>247</v>
      </c>
      <c r="C13" s="54" t="s">
        <v>247</v>
      </c>
      <c r="D13" s="55" t="s">
        <v>247</v>
      </c>
      <c r="E13" s="55" t="s">
        <v>247</v>
      </c>
      <c r="F13" s="56" t="s">
        <v>247</v>
      </c>
      <c r="G13" s="56" t="s">
        <v>247</v>
      </c>
      <c r="H13" s="57" t="s">
        <v>247</v>
      </c>
      <c r="I13" s="57" t="s">
        <v>247</v>
      </c>
      <c r="J13" s="57" t="s">
        <v>247</v>
      </c>
    </row>
    <row r="14" spans="1:10" ht="36.75" customHeight="1">
      <c r="A14" s="130" t="s">
        <v>248</v>
      </c>
      <c r="B14" s="54" t="s">
        <v>247</v>
      </c>
      <c r="C14" s="54" t="s">
        <v>247</v>
      </c>
      <c r="D14" s="55" t="s">
        <v>247</v>
      </c>
      <c r="E14" s="55" t="s">
        <v>247</v>
      </c>
      <c r="F14" s="169" t="s">
        <v>247</v>
      </c>
      <c r="G14" s="169" t="s">
        <v>247</v>
      </c>
      <c r="H14" s="57" t="s">
        <v>247</v>
      </c>
      <c r="I14" s="170" t="s">
        <v>247</v>
      </c>
      <c r="J14" s="57" t="s">
        <v>247</v>
      </c>
    </row>
    <row r="15" spans="1:10" ht="30.75" customHeight="1">
      <c r="A15" s="130" t="s">
        <v>249</v>
      </c>
      <c r="B15" s="131" t="s">
        <v>58</v>
      </c>
      <c r="C15" s="131" t="s">
        <v>58</v>
      </c>
      <c r="D15" s="132" t="s">
        <v>58</v>
      </c>
      <c r="E15" s="132" t="s">
        <v>58</v>
      </c>
      <c r="F15" s="167" t="s">
        <v>58</v>
      </c>
      <c r="G15" s="167" t="s">
        <v>58</v>
      </c>
      <c r="H15" s="168" t="s">
        <v>58</v>
      </c>
      <c r="I15" s="168" t="s">
        <v>58</v>
      </c>
      <c r="J15" s="168" t="s">
        <v>58</v>
      </c>
    </row>
    <row r="16" spans="1:10" ht="36.75" customHeight="1">
      <c r="A16" s="130" t="s">
        <v>86</v>
      </c>
      <c r="B16" s="133" t="s">
        <v>247</v>
      </c>
      <c r="C16" s="133" t="s">
        <v>247</v>
      </c>
      <c r="D16" s="134" t="s">
        <v>247</v>
      </c>
      <c r="E16" s="134" t="s">
        <v>247</v>
      </c>
      <c r="F16" s="171" t="s">
        <v>247</v>
      </c>
      <c r="G16" s="171" t="s">
        <v>247</v>
      </c>
      <c r="H16" s="57" t="s">
        <v>247</v>
      </c>
      <c r="I16" s="57" t="s">
        <v>247</v>
      </c>
      <c r="J16" s="57" t="s">
        <v>247</v>
      </c>
    </row>
    <row r="17" spans="1:10" ht="36.75" customHeight="1">
      <c r="A17" s="130" t="s">
        <v>250</v>
      </c>
      <c r="B17" s="133" t="s">
        <v>88</v>
      </c>
      <c r="C17" s="133" t="s">
        <v>89</v>
      </c>
      <c r="D17" s="134" t="s">
        <v>90</v>
      </c>
      <c r="E17" s="134" t="s">
        <v>91</v>
      </c>
      <c r="F17" s="171" t="s">
        <v>92</v>
      </c>
      <c r="G17" s="171" t="s">
        <v>247</v>
      </c>
      <c r="H17" s="57" t="s">
        <v>247</v>
      </c>
      <c r="I17" s="57" t="s">
        <v>247</v>
      </c>
      <c r="J17" s="57" t="s">
        <v>247</v>
      </c>
    </row>
    <row r="18" spans="1:10" ht="31.5" customHeight="1">
      <c r="A18" s="130" t="s">
        <v>251</v>
      </c>
      <c r="B18" s="54" t="s">
        <v>57</v>
      </c>
      <c r="C18" s="54" t="s">
        <v>57</v>
      </c>
      <c r="D18" s="55" t="s">
        <v>57</v>
      </c>
      <c r="E18" s="55" t="s">
        <v>57</v>
      </c>
      <c r="F18" s="167" t="s">
        <v>58</v>
      </c>
      <c r="G18" s="167" t="s">
        <v>58</v>
      </c>
      <c r="H18" s="168" t="s">
        <v>58</v>
      </c>
      <c r="I18" s="168" t="s">
        <v>58</v>
      </c>
      <c r="J18" s="168" t="s">
        <v>58</v>
      </c>
    </row>
    <row r="19" spans="1:10" ht="36.75" customHeight="1">
      <c r="A19" s="130" t="s">
        <v>252</v>
      </c>
      <c r="B19" s="54" t="s">
        <v>57</v>
      </c>
      <c r="C19" s="54" t="s">
        <v>57</v>
      </c>
      <c r="D19" s="55" t="s">
        <v>57</v>
      </c>
      <c r="E19" s="55" t="s">
        <v>57</v>
      </c>
      <c r="F19" s="67" t="s">
        <v>90</v>
      </c>
      <c r="G19" s="67" t="s">
        <v>306</v>
      </c>
      <c r="H19" s="57" t="s">
        <v>306</v>
      </c>
      <c r="I19" s="57" t="s">
        <v>247</v>
      </c>
      <c r="J19" s="57" t="s">
        <v>247</v>
      </c>
    </row>
    <row r="20" spans="1:10" ht="36.75" customHeight="1">
      <c r="A20" s="130" t="s">
        <v>253</v>
      </c>
      <c r="B20" s="54" t="s">
        <v>57</v>
      </c>
      <c r="C20" s="54" t="s">
        <v>58</v>
      </c>
      <c r="D20" s="132" t="s">
        <v>58</v>
      </c>
      <c r="E20" s="132" t="s">
        <v>58</v>
      </c>
      <c r="F20" s="167" t="s">
        <v>58</v>
      </c>
      <c r="G20" s="167" t="s">
        <v>58</v>
      </c>
      <c r="H20" s="168" t="s">
        <v>58</v>
      </c>
      <c r="I20" s="168" t="s">
        <v>58</v>
      </c>
      <c r="J20" s="168" t="s">
        <v>58</v>
      </c>
    </row>
    <row r="21" spans="1:10" ht="36.75" customHeight="1">
      <c r="A21" s="135" t="s">
        <v>254</v>
      </c>
      <c r="B21" s="54" t="s">
        <v>90</v>
      </c>
      <c r="C21" s="54" t="s">
        <v>255</v>
      </c>
      <c r="D21" s="55" t="s">
        <v>256</v>
      </c>
      <c r="E21" s="55" t="s">
        <v>257</v>
      </c>
      <c r="F21" s="56" t="s">
        <v>286</v>
      </c>
      <c r="G21" s="171" t="s">
        <v>247</v>
      </c>
      <c r="H21" s="57" t="s">
        <v>247</v>
      </c>
      <c r="I21" s="57" t="s">
        <v>247</v>
      </c>
      <c r="J21" s="57" t="s">
        <v>247</v>
      </c>
    </row>
    <row r="22" spans="1:10" ht="36.75" customHeight="1">
      <c r="A22" s="130" t="s">
        <v>258</v>
      </c>
      <c r="B22" s="54" t="s">
        <v>90</v>
      </c>
      <c r="C22" s="54" t="s">
        <v>255</v>
      </c>
      <c r="D22" s="55" t="s">
        <v>256</v>
      </c>
      <c r="E22" s="55" t="s">
        <v>257</v>
      </c>
      <c r="F22" s="56" t="s">
        <v>286</v>
      </c>
      <c r="G22" s="171" t="s">
        <v>247</v>
      </c>
      <c r="H22" s="57" t="s">
        <v>247</v>
      </c>
      <c r="I22" s="57" t="s">
        <v>247</v>
      </c>
      <c r="J22" s="57" t="s">
        <v>247</v>
      </c>
    </row>
    <row r="23" spans="1:10" ht="36.75" customHeight="1">
      <c r="A23" s="130" t="s">
        <v>259</v>
      </c>
      <c r="B23" s="54" t="s">
        <v>57</v>
      </c>
      <c r="C23" s="54" t="s">
        <v>57</v>
      </c>
      <c r="D23" s="55" t="s">
        <v>57</v>
      </c>
      <c r="E23" s="66" t="s">
        <v>260</v>
      </c>
      <c r="F23" s="67" t="s">
        <v>260</v>
      </c>
      <c r="G23" s="67" t="s">
        <v>260</v>
      </c>
      <c r="H23" s="68" t="s">
        <v>260</v>
      </c>
      <c r="I23" s="68" t="s">
        <v>307</v>
      </c>
      <c r="J23" s="68" t="s">
        <v>308</v>
      </c>
    </row>
    <row r="24" spans="1:10" ht="31.5" customHeight="1">
      <c r="A24" s="130" t="s">
        <v>261</v>
      </c>
      <c r="B24" s="131" t="s">
        <v>58</v>
      </c>
      <c r="C24" s="131" t="s">
        <v>58</v>
      </c>
      <c r="D24" s="132" t="s">
        <v>58</v>
      </c>
      <c r="E24" s="132" t="s">
        <v>58</v>
      </c>
      <c r="F24" s="167" t="s">
        <v>58</v>
      </c>
      <c r="G24" s="167" t="s">
        <v>58</v>
      </c>
      <c r="H24" s="168" t="s">
        <v>58</v>
      </c>
      <c r="I24" s="168" t="s">
        <v>58</v>
      </c>
      <c r="J24" s="168" t="s">
        <v>58</v>
      </c>
    </row>
    <row r="25" spans="1:10" ht="31.5" customHeight="1">
      <c r="A25" s="130" t="s">
        <v>262</v>
      </c>
      <c r="B25" s="54" t="s">
        <v>57</v>
      </c>
      <c r="C25" s="54" t="s">
        <v>57</v>
      </c>
      <c r="D25" s="132" t="s">
        <v>57</v>
      </c>
      <c r="E25" s="132" t="s">
        <v>58</v>
      </c>
      <c r="F25" s="167" t="s">
        <v>58</v>
      </c>
      <c r="G25" s="167" t="s">
        <v>58</v>
      </c>
      <c r="H25" s="168" t="s">
        <v>58</v>
      </c>
      <c r="I25" s="168" t="s">
        <v>58</v>
      </c>
      <c r="J25" s="168" t="s">
        <v>58</v>
      </c>
    </row>
    <row r="26" spans="1:10" ht="31.5" customHeight="1">
      <c r="A26" s="130" t="s">
        <v>116</v>
      </c>
      <c r="B26" s="54" t="s">
        <v>58</v>
      </c>
      <c r="C26" s="54" t="s">
        <v>58</v>
      </c>
      <c r="D26" s="132" t="s">
        <v>58</v>
      </c>
      <c r="E26" s="132" t="s">
        <v>58</v>
      </c>
      <c r="F26" s="167" t="s">
        <v>58</v>
      </c>
      <c r="G26" s="167" t="s">
        <v>58</v>
      </c>
      <c r="H26" s="168" t="s">
        <v>58</v>
      </c>
      <c r="I26" s="168" t="s">
        <v>58</v>
      </c>
      <c r="J26" s="168" t="s">
        <v>58</v>
      </c>
    </row>
    <row r="27" spans="1:10" ht="31.5" customHeight="1">
      <c r="A27" s="130" t="s">
        <v>118</v>
      </c>
      <c r="B27" s="54" t="s">
        <v>57</v>
      </c>
      <c r="C27" s="54" t="s">
        <v>57</v>
      </c>
      <c r="D27" s="132" t="s">
        <v>58</v>
      </c>
      <c r="E27" s="132" t="s">
        <v>58</v>
      </c>
      <c r="F27" s="167" t="s">
        <v>58</v>
      </c>
      <c r="G27" s="167" t="s">
        <v>58</v>
      </c>
      <c r="H27" s="168" t="s">
        <v>58</v>
      </c>
      <c r="I27" s="168" t="s">
        <v>58</v>
      </c>
      <c r="J27" s="168" t="s">
        <v>58</v>
      </c>
    </row>
    <row r="28" spans="1:10" ht="31.5" customHeight="1">
      <c r="A28" s="130" t="s">
        <v>263</v>
      </c>
      <c r="B28" s="54" t="s">
        <v>57</v>
      </c>
      <c r="C28" s="54" t="s">
        <v>57</v>
      </c>
      <c r="D28" s="55" t="s">
        <v>57</v>
      </c>
      <c r="E28" s="132" t="s">
        <v>58</v>
      </c>
      <c r="F28" s="167" t="s">
        <v>58</v>
      </c>
      <c r="G28" s="167" t="s">
        <v>58</v>
      </c>
      <c r="H28" s="168" t="s">
        <v>58</v>
      </c>
      <c r="I28" s="168" t="s">
        <v>58</v>
      </c>
      <c r="J28" s="168" t="s">
        <v>58</v>
      </c>
    </row>
    <row r="29" spans="1:10" ht="31.5" customHeight="1">
      <c r="A29" s="130" t="s">
        <v>264</v>
      </c>
      <c r="B29" s="54" t="s">
        <v>57</v>
      </c>
      <c r="C29" s="54" t="s">
        <v>57</v>
      </c>
      <c r="D29" s="55" t="s">
        <v>57</v>
      </c>
      <c r="E29" s="132" t="s">
        <v>58</v>
      </c>
      <c r="F29" s="167" t="s">
        <v>58</v>
      </c>
      <c r="G29" s="167" t="s">
        <v>58</v>
      </c>
      <c r="H29" s="168" t="s">
        <v>58</v>
      </c>
      <c r="I29" s="168" t="s">
        <v>58</v>
      </c>
      <c r="J29" s="168" t="s">
        <v>58</v>
      </c>
    </row>
    <row r="30" spans="1:10" ht="31.5" customHeight="1">
      <c r="A30" s="130" t="s">
        <v>265</v>
      </c>
      <c r="B30" s="131" t="s">
        <v>58</v>
      </c>
      <c r="C30" s="131" t="s">
        <v>58</v>
      </c>
      <c r="D30" s="132" t="s">
        <v>58</v>
      </c>
      <c r="E30" s="132" t="s">
        <v>58</v>
      </c>
      <c r="F30" s="167" t="s">
        <v>58</v>
      </c>
      <c r="G30" s="167" t="s">
        <v>58</v>
      </c>
      <c r="H30" s="168" t="s">
        <v>58</v>
      </c>
      <c r="I30" s="168" t="s">
        <v>58</v>
      </c>
      <c r="J30" s="168" t="s">
        <v>58</v>
      </c>
    </row>
    <row r="31" spans="1:10" ht="31.5" customHeight="1">
      <c r="A31" s="136" t="s">
        <v>122</v>
      </c>
      <c r="B31" s="131" t="s">
        <v>58</v>
      </c>
      <c r="C31" s="131" t="s">
        <v>58</v>
      </c>
      <c r="D31" s="132" t="s">
        <v>58</v>
      </c>
      <c r="E31" s="132" t="s">
        <v>58</v>
      </c>
      <c r="F31" s="167" t="s">
        <v>58</v>
      </c>
      <c r="G31" s="167" t="s">
        <v>58</v>
      </c>
      <c r="H31" s="168" t="s">
        <v>58</v>
      </c>
      <c r="I31" s="168" t="s">
        <v>58</v>
      </c>
      <c r="J31" s="168" t="s">
        <v>58</v>
      </c>
    </row>
    <row r="32" spans="1:10" ht="31.5" customHeight="1">
      <c r="A32" s="137" t="s">
        <v>266</v>
      </c>
      <c r="B32" s="54" t="s">
        <v>57</v>
      </c>
      <c r="C32" s="54" t="s">
        <v>57</v>
      </c>
      <c r="D32" s="55" t="s">
        <v>57</v>
      </c>
      <c r="E32" s="55" t="s">
        <v>57</v>
      </c>
      <c r="F32" s="167" t="s">
        <v>57</v>
      </c>
      <c r="G32" s="167" t="s">
        <v>58</v>
      </c>
      <c r="H32" s="168" t="s">
        <v>57</v>
      </c>
      <c r="I32" s="168" t="s">
        <v>58</v>
      </c>
      <c r="J32" s="168" t="s">
        <v>58</v>
      </c>
    </row>
    <row r="33" spans="1:11" ht="31.5" customHeight="1">
      <c r="A33" s="137" t="s">
        <v>267</v>
      </c>
      <c r="B33" s="54" t="s">
        <v>57</v>
      </c>
      <c r="C33" s="54" t="s">
        <v>57</v>
      </c>
      <c r="D33" s="55" t="s">
        <v>57</v>
      </c>
      <c r="E33" s="55" t="s">
        <v>57</v>
      </c>
      <c r="F33" s="167" t="s">
        <v>57</v>
      </c>
      <c r="G33" s="167" t="s">
        <v>58</v>
      </c>
      <c r="H33" s="168" t="s">
        <v>57</v>
      </c>
      <c r="I33" s="168" t="s">
        <v>58</v>
      </c>
      <c r="J33" s="168" t="s">
        <v>58</v>
      </c>
      <c r="K33" s="82"/>
    </row>
    <row r="34" spans="1:11" ht="31.5" customHeight="1">
      <c r="A34" s="137" t="s">
        <v>268</v>
      </c>
      <c r="B34" s="54" t="s">
        <v>57</v>
      </c>
      <c r="C34" s="54" t="s">
        <v>57</v>
      </c>
      <c r="D34" s="55" t="s">
        <v>57</v>
      </c>
      <c r="E34" s="55" t="s">
        <v>57</v>
      </c>
      <c r="F34" s="56" t="s">
        <v>57</v>
      </c>
      <c r="G34" s="167" t="s">
        <v>58</v>
      </c>
      <c r="H34" s="168" t="s">
        <v>57</v>
      </c>
      <c r="I34" s="168" t="s">
        <v>58</v>
      </c>
      <c r="J34" s="168" t="s">
        <v>58</v>
      </c>
    </row>
    <row r="35" spans="1:11" ht="30.75" customHeight="1">
      <c r="A35" s="130" t="s">
        <v>269</v>
      </c>
      <c r="B35" s="54" t="s">
        <v>57</v>
      </c>
      <c r="C35" s="54" t="s">
        <v>270</v>
      </c>
      <c r="D35" s="55" t="s">
        <v>57</v>
      </c>
      <c r="E35" s="55" t="s">
        <v>271</v>
      </c>
      <c r="F35" s="56" t="s">
        <v>271</v>
      </c>
      <c r="G35" s="56" t="s">
        <v>295</v>
      </c>
      <c r="H35" s="57" t="s">
        <v>296</v>
      </c>
      <c r="I35" s="170" t="s">
        <v>296</v>
      </c>
      <c r="J35" s="170" t="s">
        <v>297</v>
      </c>
    </row>
    <row r="36" spans="1:11" ht="36.75" customHeight="1">
      <c r="A36" s="130" t="s">
        <v>272</v>
      </c>
      <c r="B36" s="54" t="s">
        <v>57</v>
      </c>
      <c r="C36" s="54" t="s">
        <v>57</v>
      </c>
      <c r="D36" s="55" t="s">
        <v>57</v>
      </c>
      <c r="E36" s="55" t="s">
        <v>57</v>
      </c>
      <c r="F36" s="56" t="s">
        <v>57</v>
      </c>
      <c r="G36" s="169" t="s">
        <v>298</v>
      </c>
      <c r="H36" s="57" t="s">
        <v>57</v>
      </c>
      <c r="I36" s="170" t="s">
        <v>299</v>
      </c>
      <c r="J36" s="170" t="s">
        <v>300</v>
      </c>
    </row>
    <row r="37" spans="1:11" ht="29.25" customHeight="1">
      <c r="A37" s="130" t="s">
        <v>273</v>
      </c>
      <c r="B37" s="54" t="s">
        <v>274</v>
      </c>
      <c r="C37" s="54" t="s">
        <v>274</v>
      </c>
      <c r="D37" s="55" t="s">
        <v>274</v>
      </c>
      <c r="E37" s="55" t="s">
        <v>274</v>
      </c>
      <c r="F37" s="56" t="s">
        <v>274</v>
      </c>
      <c r="G37" s="56" t="s">
        <v>274</v>
      </c>
      <c r="H37" s="57" t="s">
        <v>274</v>
      </c>
      <c r="I37" s="57" t="s">
        <v>274</v>
      </c>
      <c r="J37" s="57" t="s">
        <v>274</v>
      </c>
    </row>
    <row r="38" spans="1:11" ht="33" customHeight="1">
      <c r="A38" s="138" t="s">
        <v>275</v>
      </c>
      <c r="B38" s="54" t="s">
        <v>57</v>
      </c>
      <c r="C38" s="54" t="s">
        <v>57</v>
      </c>
      <c r="D38" s="55" t="s">
        <v>57</v>
      </c>
      <c r="E38" s="55" t="s">
        <v>57</v>
      </c>
      <c r="F38" s="56" t="s">
        <v>57</v>
      </c>
      <c r="G38" s="56" t="s">
        <v>57</v>
      </c>
      <c r="H38" s="57" t="s">
        <v>57</v>
      </c>
      <c r="I38" s="57" t="s">
        <v>57</v>
      </c>
      <c r="J38" s="168" t="s">
        <v>58</v>
      </c>
    </row>
    <row r="39" spans="1:11" ht="29.25" customHeight="1">
      <c r="A39" s="130" t="s">
        <v>137</v>
      </c>
      <c r="B39" s="54" t="s">
        <v>57</v>
      </c>
      <c r="C39" s="54" t="s">
        <v>57</v>
      </c>
      <c r="D39" s="55" t="s">
        <v>57</v>
      </c>
      <c r="E39" s="55" t="s">
        <v>57</v>
      </c>
      <c r="F39" s="56" t="s">
        <v>57</v>
      </c>
      <c r="G39" s="56" t="s">
        <v>57</v>
      </c>
      <c r="H39" s="57" t="s">
        <v>57</v>
      </c>
      <c r="I39" s="57" t="s">
        <v>57</v>
      </c>
      <c r="J39" s="170" t="s">
        <v>302</v>
      </c>
    </row>
    <row r="44" spans="1:11" ht="46.5" customHeight="1"/>
    <row r="45" spans="1:11" ht="29.25" customHeight="1"/>
    <row r="46" spans="1:11" ht="29.25" customHeight="1"/>
    <row r="47" spans="1:11" ht="29.25" customHeight="1"/>
    <row r="48" spans="1:11" ht="29.25" customHeight="1"/>
    <row r="49" ht="29.25" customHeight="1"/>
    <row r="50" ht="29.25" customHeight="1"/>
    <row r="51" ht="41.25" customHeight="1"/>
    <row r="85" spans="1:8" ht="13.2">
      <c r="A85" s="172"/>
      <c r="B85" s="172"/>
      <c r="C85" s="172"/>
      <c r="D85" s="172"/>
      <c r="E85" s="172"/>
      <c r="F85" s="172"/>
      <c r="G85" s="172"/>
      <c r="H85" s="172"/>
    </row>
    <row r="86" spans="1:8" ht="13.2">
      <c r="A86" s="172"/>
      <c r="B86" s="172"/>
      <c r="C86" s="172"/>
      <c r="D86" s="172"/>
      <c r="E86" s="172"/>
      <c r="F86" s="172"/>
      <c r="G86" s="172"/>
      <c r="H86" s="172"/>
    </row>
    <row r="87" spans="1:8" ht="13.2">
      <c r="A87" s="172"/>
      <c r="B87" s="172"/>
      <c r="C87" s="172"/>
      <c r="D87" s="172"/>
      <c r="E87" s="172"/>
      <c r="F87" s="172"/>
      <c r="G87" s="172"/>
      <c r="H87" s="172"/>
    </row>
  </sheetData>
  <mergeCells count="13">
    <mergeCell ref="F5:G5"/>
    <mergeCell ref="H5:J5"/>
    <mergeCell ref="B6:C6"/>
    <mergeCell ref="D6:E6"/>
    <mergeCell ref="F6:G6"/>
    <mergeCell ref="H6:J6"/>
    <mergeCell ref="B5:C5"/>
    <mergeCell ref="D5:E5"/>
    <mergeCell ref="A1:J1"/>
    <mergeCell ref="B2:C2"/>
    <mergeCell ref="D2:E2"/>
    <mergeCell ref="F2:G2"/>
    <mergeCell ref="H2:J2"/>
  </mergeCells>
  <hyperlinks>
    <hyperlink ref="A38" r:id="rId1" xr:uid="{00000000-0004-0000-09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Trang tính2</vt:lpstr>
      <vt:lpstr>Pricing</vt:lpstr>
      <vt:lpstr>Additional pricing</vt:lpstr>
      <vt:lpstr>EXTRA FEE VN</vt:lpstr>
      <vt:lpstr>HARDWARE PRICING</vt:lpstr>
      <vt:lpstr>START UP + PRO (vietnamese)</vt:lpstr>
      <vt:lpstr>VNese Pricing</vt:lpstr>
      <vt:lpstr>VNese pricing </vt:lpstr>
      <vt:lpstr>Bản sao của VNese pricing </vt:lpstr>
      <vt:lpstr>PRO + OAO (vietnamese)</vt:lpstr>
      <vt:lpstr>OAO+ENTERPRISE (vietnamese)</vt:lpstr>
      <vt:lpstr>English Pricing</vt:lpstr>
      <vt:lpstr>ENGLISH PRICING FINAL</vt:lpstr>
      <vt:lpstr>START UP+ PRO ENG</vt:lpstr>
      <vt:lpstr>PRO + OAO ENG</vt:lpstr>
      <vt:lpstr>OAO+ PRO ENG</vt:lpstr>
      <vt:lpstr>Bản sao của ENGLISH FINAL</vt:lpstr>
      <vt:lpstr>Limitation</vt:lpstr>
      <vt:lpstr>Trang tính4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Tai Kha Nghia</cp:lastModifiedBy>
  <cp:revision/>
  <dcterms:created xsi:type="dcterms:W3CDTF">2024-04-25T11:10:52Z</dcterms:created>
  <dcterms:modified xsi:type="dcterms:W3CDTF">2024-07-09T03:27:51Z</dcterms:modified>
  <cp:category/>
  <cp:contentStatus/>
</cp:coreProperties>
</file>