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US Prez 2016" sheetId="1" r:id="rId3"/>
    <sheet state="visible" name="US Prez Polls 2016" sheetId="2" r:id="rId4"/>
    <sheet state="visible" name="French Prez Polls 2017" sheetId="3" r:id="rId5"/>
    <sheet state="visible" name="French Prez 2017" sheetId="4" r:id="rId6"/>
    <sheet state="visible" name="SK Prez 2017" sheetId="5" r:id="rId7"/>
    <sheet state="visible" name="SK Prez Polls 2017" sheetId="6" r:id="rId8"/>
    <sheet state="visible" name="Canada Federal Polls 2015" sheetId="7" r:id="rId9"/>
    <sheet state="visible" name="Canada Federal 2015" sheetId="8" r:id="rId10"/>
    <sheet state="visible" name="Dutch General Polls 2017" sheetId="9" r:id="rId11"/>
    <sheet state="visible" name="Dutch General 2017" sheetId="10" r:id="rId12"/>
  </sheets>
  <definedNames/>
  <calcPr/>
</workbook>
</file>

<file path=xl/sharedStrings.xml><?xml version="1.0" encoding="utf-8"?>
<sst xmlns="http://schemas.openxmlformats.org/spreadsheetml/2006/main" count="2509" uniqueCount="1046">
  <si>
    <t>Captured on May 28 2017 from https://en.wikipedia.org/wiki/Nationwide_opinion_polling_for_the_United_States_presidential_election,_2016</t>
  </si>
  <si>
    <t>Captured on May 28 2017 from https://en.wikipedia.org/wiki/United_States_presidential_election,_2016</t>
  </si>
  <si>
    <t xml:space="preserve">Captured on May 28 2017 from </t>
  </si>
  <si>
    <t>Electoral methods</t>
  </si>
  <si>
    <t>Ignored any data captured 1mo prior to the election (Nov 8 2016)</t>
  </si>
  <si>
    <t>WTA—Winner-takes-all</t>
  </si>
  <si>
    <t>Aggregate polls[edit]</t>
  </si>
  <si>
    <t>CD—Congressional district★</t>
  </si>
  <si>
    <t>https://en.wikipedia.org/wiki/Opinion_polling_for_the_French_presidential_election,_2017</t>
  </si>
  <si>
    <t>Hillary Clinton
Democratic</t>
  </si>
  <si>
    <t>Ignored any data captured 1mo prior to the election</t>
  </si>
  <si>
    <t>Donald Trump
Republican</t>
  </si>
  <si>
    <t>Gary Johnson
Libertarian</t>
  </si>
  <si>
    <t>Jill Stein
Green</t>
  </si>
  <si>
    <t>Evan McMullin
Independent</t>
  </si>
  <si>
    <t>Others</t>
  </si>
  <si>
    <t>Margin★★</t>
  </si>
  <si>
    <t>Ignoring all polls from after the first round</t>
  </si>
  <si>
    <t>Total</t>
  </si>
  <si>
    <t>Macron–Le Pen[edit]</t>
  </si>
  <si>
    <t>State or
district</t>
  </si>
  <si>
    <t>Electoral
method</t>
  </si>
  <si>
    <t>Poll numbers verified as of November 8, 2016.</t>
  </si>
  <si>
    <t>Race</t>
  </si>
  <si>
    <t>Poll model</t>
  </si>
  <si>
    <t>#</t>
  </si>
  <si>
    <t>The publication of second-round polls was prohibited in France after midnight on 5 May.</t>
  </si>
  <si>
    <t>After the first round</t>
  </si>
  <si>
    <t>Poll source</t>
  </si>
  <si>
    <t>Leading by
(points)</t>
  </si>
  <si>
    <t>%</t>
  </si>
  <si>
    <t>Electoral
votes</t>
  </si>
  <si>
    <t>Two-way</t>
  </si>
  <si>
    <t>State</t>
  </si>
  <si>
    <t>270 to Win</t>
  </si>
  <si>
    <t>Fieldwork date</t>
  </si>
  <si>
    <t>Sample size</t>
  </si>
  <si>
    <t>Abstention</t>
  </si>
  <si>
    <t>Status</t>
  </si>
  <si>
    <t>Alabama</t>
  </si>
  <si>
    <t>N/A</t>
  </si>
  <si>
    <t>Emmanuel Macron
EM</t>
  </si>
  <si>
    <t>Marine Le Pen
FN</t>
  </si>
  <si>
    <t>2nd round result</t>
  </si>
  <si>
    <t>BBC</t>
  </si>
  <si>
    <t>Election Projection</t>
  </si>
  <si>
    <t>HuffPost Pollster</t>
  </si>
  <si>
    <t>New York Times</t>
  </si>
  <si>
    <t>–</t>
  </si>
  <si>
    <t>Real Clear Politics</t>
  </si>
  <si>
    <t>WTA</t>
  </si>
  <si>
    <t>TPM Polltracker</t>
  </si>
  <si>
    <t>Three-way</t>
  </si>
  <si>
    <t>FiveThirtyEight</t>
  </si>
  <si>
    <t>Four-way</t>
  </si>
  <si>
    <t>AL</t>
  </si>
  <si>
    <t>Official[338]</t>
  </si>
  <si>
    <t>Ipsos</t>
  </si>
  <si>
    <t>CNN Poll of Polls</t>
  </si>
  <si>
    <t>Alaska</t>
  </si>
  <si>
    <t>Election results</t>
  </si>
  <si>
    <t>AK</t>
  </si>
  <si>
    <t>Official[339]</t>
  </si>
  <si>
    <t>Arizona</t>
  </si>
  <si>
    <t>AZ</t>
  </si>
  <si>
    <t>Official[340]</t>
  </si>
  <si>
    <t>Harris</t>
  </si>
  <si>
    <t>Arkansas</t>
  </si>
  <si>
    <t>4–5 May 2017</t>
  </si>
  <si>
    <t>AR</t>
  </si>
  <si>
    <t>Official[341]</t>
  </si>
  <si>
    <t>California</t>
  </si>
  <si>
    <t>Individual polls[edit]</t>
  </si>
  <si>
    <t>Two-way race[edit]</t>
  </si>
  <si>
    <t>Since convention nominations[edit]</t>
  </si>
  <si>
    <t>Date</t>
  </si>
  <si>
    <t>Ifop-Fiducial</t>
  </si>
  <si>
    <t>Sample
size</t>
  </si>
  <si>
    <t>Margin
of error</t>
  </si>
  <si>
    <t>UPI/CVoter[4]</t>
  </si>
  <si>
    <t>2–5 May 2017</t>
  </si>
  <si>
    <t>Odoxa</t>
  </si>
  <si>
    <t>Elabe</t>
  </si>
  <si>
    <t>OpinionWay</t>
  </si>
  <si>
    <t>2–4 May 2017</t>
  </si>
  <si>
    <t>1–4 May 2017</t>
  </si>
  <si>
    <t>2–3 May 2017</t>
  </si>
  <si>
    <t>1–3 May 2017</t>
  </si>
  <si>
    <t>−4,269,978</t>
  </si>
  <si>
    <t>−30.11%</t>
  </si>
  <si>
    <t>CA</t>
  </si>
  <si>
    <t>Official[342]</t>
  </si>
  <si>
    <t>30 Apr–3 May 2017</t>
  </si>
  <si>
    <t>BVA</t>
  </si>
  <si>
    <t>1–2 May 2017</t>
  </si>
  <si>
    <t>November 1–7, 2016</t>
  </si>
  <si>
    <t>30 Apr–2 May 2017</t>
  </si>
  <si>
    <t>28 Apr–2 May 2017</t>
  </si>
  <si>
    <t>Colorado</t>
  </si>
  <si>
    <t>30 Apr–1 May 2017</t>
  </si>
  <si>
    <t>−136,386</t>
  </si>
  <si>
    <t>−4.91%</t>
  </si>
  <si>
    <t>CO</t>
  </si>
  <si>
    <t>Official[343]</t>
  </si>
  <si>
    <t>29 Apr–1 May 2017</t>
  </si>
  <si>
    <t>Connecticut</t>
  </si>
  <si>
    <t>27 Apr–1 May 2017</t>
  </si>
  <si>
    <t>Kantar Sofres</t>
  </si>
  <si>
    <t>−224,357</t>
  </si>
  <si>
    <t>−13.64%</t>
  </si>
  <si>
    <t>CT</t>
  </si>
  <si>
    <t>28–30 Apr 2017</t>
  </si>
  <si>
    <t>Official[344]</t>
  </si>
  <si>
    <t>Delaware</t>
  </si>
  <si>
    <t>± 3.0%</t>
  </si>
  <si>
    <t>YouGov/The Economist[5]</t>
  </si>
  <si>
    <t>28–29 Apr 2017</t>
  </si>
  <si>
    <t>−50,476</t>
  </si>
  <si>
    <t>−11.39%</t>
  </si>
  <si>
    <t>DE</t>
  </si>
  <si>
    <t>Official[345][346]</t>
  </si>
  <si>
    <t>November 4–7, 2016</t>
  </si>
  <si>
    <t>District of Columbia</t>
  </si>
  <si>
    <t>26–28 Apr 2017</t>
  </si>
  <si>
    <t>± 1.7%</t>
  </si>
  <si>
    <t>Bloomberg News/Selzer[6]</t>
  </si>
  <si>
    <t>November 4–6, 2016</t>
  </si>
  <si>
    <t>25–28 Apr 2017</t>
  </si>
  <si>
    <t>± 3.5%</t>
  </si>
  <si>
    <t>ABC News/Washington Post[7]</t>
  </si>
  <si>
    <t>26–27 Apr 2017</t>
  </si>
  <si>
    <t>November 3–6, 2016</t>
  </si>
  <si>
    <t>± 2.5%</t>
  </si>
  <si>
    <t>Fox News[8]</t>
  </si>
  <si>
    <t>25–27 Apr 2017</t>
  </si>
  <si>
    <t>IBD/TIPP[9]</t>
  </si>
  <si>
    <t>−270,107</t>
  </si>
  <si>
    <t>−86.41%</t>
  </si>
  <si>
    <t>DC</t>
  </si>
  <si>
    <t>± 3.1%</t>
  </si>
  <si>
    <t>Official[347]</t>
  </si>
  <si>
    <t>Monmouth University[10]</t>
  </si>
  <si>
    <t>Florida</t>
  </si>
  <si>
    <t>± 3.6%</t>
  </si>
  <si>
    <t>24–27 Apr 2017</t>
  </si>
  <si>
    <t>Ipsos/Reuters[11]</t>
  </si>
  <si>
    <t>November 2–6, 2016</t>
  </si>
  <si>
    <t>± 2.4%</t>
  </si>
  <si>
    <t>FL</t>
  </si>
  <si>
    <t>24–26 Apr 2017</t>
  </si>
  <si>
    <t>Official[348]</t>
  </si>
  <si>
    <t>CBS News/New York Times[12]</t>
  </si>
  <si>
    <t>23–26 Apr 2017</t>
  </si>
  <si>
    <t>Georgia</t>
  </si>
  <si>
    <t>NBC News/SurveyMonkey[13]</t>
  </si>
  <si>
    <t>October 31 – November 6, 2016</t>
  </si>
  <si>
    <t>24–25 Apr 2017</t>
  </si>
  <si>
    <t>± 1.0%</t>
  </si>
  <si>
    <t>CCES/YouGov[14]</t>
  </si>
  <si>
    <t>October 4 – November 6, 2016</t>
  </si>
  <si>
    <t>23–25 Apr 2017</t>
  </si>
  <si>
    <t>±%</t>
  </si>
  <si>
    <t>NBC News/Wall Street Journal[15]</t>
  </si>
  <si>
    <t>November 3–5, 2016</t>
  </si>
  <si>
    <t>± 2.73%</t>
  </si>
  <si>
    <t>GA</t>
  </si>
  <si>
    <t>ABC News/Washington Post[16]</t>
  </si>
  <si>
    <t>Official[349][350]</t>
  </si>
  <si>
    <t>Hawaii</t>
  </si>
  <si>
    <t>November 2–5, 2016</t>
  </si>
  <si>
    <t>IBD/TIPP[17]</t>
  </si>
  <si>
    <t>± 3.3%</t>
  </si>
  <si>
    <t>UPI/CVoter[18]</t>
  </si>
  <si>
    <t>October 30 – November 5, 2016</t>
  </si>
  <si>
    <t>23–24 Apr 2017</t>
  </si>
  <si>
    <t>USC/Los Angeles Times[19]</t>
  </si>
  <si>
    <t>−138,044</t>
  </si>
  <si>
    <t>−32.19%</t>
  </si>
  <si>
    <t>HI</t>
  </si>
  <si>
    <t>Official[351]</t>
  </si>
  <si>
    <t>Idaho</t>
  </si>
  <si>
    <t>1st round result</t>
  </si>
  <si>
    <t>ID</t>
  </si>
  <si>
    <t>Official[352]</t>
  </si>
  <si>
    <t>± 4.5%</t>
  </si>
  <si>
    <t>ABC News/Washington Post[20]</t>
  </si>
  <si>
    <t>November 1–4, 2016</t>
  </si>
  <si>
    <t>Illinois</t>
  </si>
  <si>
    <t>IBD/TIPP[21]</t>
  </si>
  <si>
    <t>Ipsos/Reuters[22]</t>
  </si>
  <si>
    <t>−944,714</t>
  </si>
  <si>
    <t>−17.07%</t>
  </si>
  <si>
    <t>IL</t>
  </si>
  <si>
    <t>October 31 – November 4, 2016</t>
  </si>
  <si>
    <t>Official[353]</t>
  </si>
  <si>
    <t>UPI/CVoter[23]</t>
  </si>
  <si>
    <t>Indiana</t>
  </si>
  <si>
    <t>October 29 – November 4, 2016</t>
  </si>
  <si>
    <t>USC/Los Angeles Times[24]</t>
  </si>
  <si>
    <t>IN</t>
  </si>
  <si>
    <t>Official[354]</t>
  </si>
  <si>
    <t>Fox News[25]</t>
  </si>
  <si>
    <t>Iowa</t>
  </si>
  <si>
    <t>November 1–3, 2016</t>
  </si>
  <si>
    <t>McClatchy/Marist[26]</t>
  </si>
  <si>
    <t>Voting intention by first-round vote</t>
  </si>
  <si>
    <t>± 3.2%</t>
  </si>
  <si>
    <t>Ipsos/Reuters[27]</t>
  </si>
  <si>
    <t>IA</t>
  </si>
  <si>
    <t>Official[355]</t>
  </si>
  <si>
    <t>October 30 – November 3, 2016</t>
  </si>
  <si>
    <t>± 2.6%</t>
  </si>
  <si>
    <t>Jean-Luc Mélenchon
(19.58% in the first round)</t>
  </si>
  <si>
    <t>Kansas</t>
  </si>
  <si>
    <t>ABC News/Washington Post[28]</t>
  </si>
  <si>
    <t>October 31 – November 3, 2016</t>
  </si>
  <si>
    <t>IBD/TIPP[29]</t>
  </si>
  <si>
    <t>KS</t>
  </si>
  <si>
    <t>Official[356]</t>
  </si>
  <si>
    <t>Benoît Hamon
(6.36% in the first round)</t>
  </si>
  <si>
    <t>UPI/CVoter[30]</t>
  </si>
  <si>
    <t>October 28 – November 3, 2016</t>
  </si>
  <si>
    <t>François Fillon
(20.01% in the first round)</t>
  </si>
  <si>
    <t>Kentucky</t>
  </si>
  <si>
    <t>ABC News/Washington Post[31]</t>
  </si>
  <si>
    <t>Macron</t>
  </si>
  <si>
    <t>October 30 – November 2, 2016</t>
  </si>
  <si>
    <t>Le Pen</t>
  </si>
  <si>
    <t>Ipsos/Reuters[32]</t>
  </si>
  <si>
    <t>Abs.</t>
  </si>
  <si>
    <t>KY</t>
  </si>
  <si>
    <t>October 29 – November 2, 2016</t>
  </si>
  <si>
    <t>Official[357]</t>
  </si>
  <si>
    <t>IBD/TIPP[33]</t>
  </si>
  <si>
    <t>Louisiana</t>
  </si>
  <si>
    <t>LA</t>
  </si>
  <si>
    <t>Official[358]</t>
  </si>
  <si>
    <t>Maine (at-large)</t>
  </si>
  <si>
    <t>Tied</t>
  </si>
  <si>
    <t>WTA[c]</t>
  </si>
  <si>
    <t>± 3.4%</t>
  </si>
  <si>
    <t>UPI/CVoter[34]</t>
  </si>
  <si>
    <t>−22,142</t>
  </si>
  <si>
    <t>October 27 – November 2, 2016</t>
  </si>
  <si>
    <t>ABC News/Washington Post[35]</t>
  </si>
  <si>
    <t>October 29 – November 1, 2016</t>
  </si>
  <si>
    <t>CBS News/New York Times[36]</t>
  </si>
  <si>
    <t>−2.96%</t>
  </si>
  <si>
    <t>ME–a/l</t>
  </si>
  <si>
    <t>Official[359][360]</t>
  </si>
  <si>
    <t>October 28 – November 1, 2016</t>
  </si>
  <si>
    <t>Maine, 1st</t>
  </si>
  <si>
    <t>Ipsos/Reuters[37]</t>
  </si>
  <si>
    <t>YouGov/The Economist[38]</t>
  </si>
  <si>
    <t>CD[c]</t>
  </si>
  <si>
    <t>October 30 – November 1, 2016</t>
  </si>
  <si>
    <t>IBD/TIPP[39]</t>
  </si>
  <si>
    <t>October 27 – November 1, 2016</t>
  </si>
  <si>
    <t>UPI/CVoter[40]</t>
  </si>
  <si>
    <t>October 26 – November 1, 2016</t>
  </si>
  <si>
    <t>±3.0%</t>
  </si>
  <si>
    <t>USC/Los Angeles Times[41]</t>
  </si>
  <si>
    <t>One America News Network/Gravis Marketing[42]</t>
  </si>
  <si>
    <t>−58,390</t>
  </si>
  <si>
    <t>−14.81%</t>
  </si>
  <si>
    <t>ME-1</t>
  </si>
  <si>
    <t>Maine, 2nd</t>
  </si>
  <si>
    <t>± 1.3%</t>
  </si>
  <si>
    <t>ABC News/Washington Post[43]</t>
  </si>
  <si>
    <t>October 28–31, 2016</t>
  </si>
  <si>
    <t>IBD/TIPP[44]</t>
  </si>
  <si>
    <t>October 26–31, 2016</t>
  </si>
  <si>
    <t>Politico/Morning Consult[45]</t>
  </si>
  <si>
    <t>ME-2</t>
  </si>
  <si>
    <t>October 29–30, 2016</t>
  </si>
  <si>
    <t>± 2.0%</t>
  </si>
  <si>
    <t>Politico/Morning Consult[46]</t>
  </si>
  <si>
    <t>October 27–30, 2016</t>
  </si>
  <si>
    <t>Maryland</t>
  </si>
  <si>
    <t>ABC News/Washington Post[47]</t>
  </si>
  <si>
    <t>Ipsos/Reuters[48]</t>
  </si>
  <si>
    <t>−734,759</t>
  </si>
  <si>
    <t>−26.42%</t>
  </si>
  <si>
    <t>October 26–30, 2016</t>
  </si>
  <si>
    <t>MD</t>
  </si>
  <si>
    <t>Official[361]</t>
  </si>
  <si>
    <t>Massachusetts</t>
  </si>
  <si>
    <t>IBD/TIPP[49]</t>
  </si>
  <si>
    <t>October 25–30, 2016</t>
  </si>
  <si>
    <t>UPI/CVoter[50]</t>
  </si>
  <si>
    <t>−904,303</t>
  </si>
  <si>
    <t>October 24–30, 2016</t>
  </si>
  <si>
    <t>−27.20%</t>
  </si>
  <si>
    <t>MA</t>
  </si>
  <si>
    <t>Official[362]</t>
  </si>
  <si>
    <t>NBC News/SurveyMonkey[51]</t>
  </si>
  <si>
    <t>Michigan</t>
  </si>
  <si>
    <t>ABC News/Washington Post[52]</t>
  </si>
  <si>
    <t>October 26–29, 2016</t>
  </si>
  <si>
    <t>IBD/TIPP[53]</t>
  </si>
  <si>
    <t>MI</t>
  </si>
  <si>
    <t>Official[363]</t>
  </si>
  <si>
    <t>October 24–29, 2016</t>
  </si>
  <si>
    <t>Minnesota</t>
  </si>
  <si>
    <t>UPI/CVoter[54]</t>
  </si>
  <si>
    <t>October 23–29, 2016</t>
  </si>
  <si>
    <t>Morning Consult[55]</t>
  </si>
  <si>
    <t>−44,765</t>
  </si>
  <si>
    <t>−1.52%</t>
  </si>
  <si>
    <t>October 27–28, 2016</t>
  </si>
  <si>
    <t>MN</t>
  </si>
  <si>
    <t>Official[364]</t>
  </si>
  <si>
    <t>ABC News/Washington Post[56]</t>
  </si>
  <si>
    <t>Mississippi</t>
  </si>
  <si>
    <t>October 25–28, 2016</t>
  </si>
  <si>
    <t>IBD/TIPP[57]</t>
  </si>
  <si>
    <t>MS</t>
  </si>
  <si>
    <t>October 23–28, 2016</t>
  </si>
  <si>
    <t>Official[365]</t>
  </si>
  <si>
    <t>ABC News/Washington Post[58]</t>
  </si>
  <si>
    <t>Missouri</t>
  </si>
  <si>
    <t>October 24–27, 2016</t>
  </si>
  <si>
    <t>IBD/TIPP[59]</t>
  </si>
  <si>
    <t>October 22–27, 2016</t>
  </si>
  <si>
    <t>MO</t>
  </si>
  <si>
    <t>Official[366]</t>
  </si>
  <si>
    <t>Ipsos/Reuters[60]</t>
  </si>
  <si>
    <t>Montana</t>
  </si>
  <si>
    <t>October 21–27, 2016</t>
  </si>
  <si>
    <t>USC/Los Angeles Times[61]</t>
  </si>
  <si>
    <t>MT</t>
  </si>
  <si>
    <t>Official[367][368]</t>
  </si>
  <si>
    <t>Nebraska (at-lrg)</t>
  </si>
  <si>
    <t>ABC News/Washington Post[62]</t>
  </si>
  <si>
    <t>October 23–26, 2016</t>
  </si>
  <si>
    <t>YouGov/The Economist[63]</t>
  </si>
  <si>
    <t>October 22–26, 2016</t>
  </si>
  <si>
    <t>NE–a/l</t>
  </si>
  <si>
    <t>IBD/TIPP[64]</t>
  </si>
  <si>
    <t>Official[369]</t>
  </si>
  <si>
    <t>October 21–26, 2016</t>
  </si>
  <si>
    <t>Nebraska, 1st</t>
  </si>
  <si>
    <t>UPI/CVoter[65]</t>
  </si>
  <si>
    <t>CD</t>
  </si>
  <si>
    <t>October 20–26, 2016</t>
  </si>
  <si>
    <t>Fox News[66]</t>
  </si>
  <si>
    <t>NE-1</t>
  </si>
  <si>
    <t>October 22–25, 2016</t>
  </si>
  <si>
    <t>[369]</t>
  </si>
  <si>
    <t>ABC News/Washington Post[67]</t>
  </si>
  <si>
    <t>Pew Research Center[68]</t>
  </si>
  <si>
    <t>Nebraska, 2nd</t>
  </si>
  <si>
    <t>October 20–25, 2016</t>
  </si>
  <si>
    <t>IBD/TIPP[69]</t>
  </si>
  <si>
    <t>UPI/CVoter[70]</t>
  </si>
  <si>
    <t>NE-2</t>
  </si>
  <si>
    <t>October 19–25, 2016</t>
  </si>
  <si>
    <t>Nebraska, 3rd</t>
  </si>
  <si>
    <t>USC/Los Angeles Times[71]</t>
  </si>
  <si>
    <t>CNBC[72]</t>
  </si>
  <si>
    <t>NE-3</t>
  </si>
  <si>
    <t>October 21–24, 2016</t>
  </si>
  <si>
    <t>Nevada</t>
  </si>
  <si>
    <t>ABC News[73]</t>
  </si>
  <si>
    <t>Greenberg Quinlan Rosner[74]</t>
  </si>
  <si>
    <t>−27,202</t>
  </si>
  <si>
    <t>−2.42%</t>
  </si>
  <si>
    <t>NV</t>
  </si>
  <si>
    <t>Official[370]</t>
  </si>
  <si>
    <t>± 3.27%</t>
  </si>
  <si>
    <t>Associated Press/GFK[75]</t>
  </si>
  <si>
    <t>New Hampshire</t>
  </si>
  <si>
    <t>October 20–24, 2016</t>
  </si>
  <si>
    <t>± 2.75%</t>
  </si>
  <si>
    <t>USA Today/Suffolk University[76]</t>
  </si>
  <si>
    <t>−2,736</t>
  </si>
  <si>
    <t>−0.37%</t>
  </si>
  <si>
    <t>NH</t>
  </si>
  <si>
    <t>Ipsos/Reuters[77]</t>
  </si>
  <si>
    <t>Official[371]</t>
  </si>
  <si>
    <t>New Jersey</t>
  </si>
  <si>
    <t>Verified candidates[edit]</t>
  </si>
  <si>
    <t>IBD/TIPP[78]</t>
  </si>
  <si>
    <t>October 19–24, 2016</t>
  </si>
  <si>
    <t>−546,345</t>
  </si>
  <si>
    <t>This table below lists polls completed since the publication of the official list of candidates on 18 March until the first round vote on 23 April 2017.[4] The publication of first-round polls was prohibited in France after midnight on 21 April.[5]</t>
  </si>
  <si>
    <t>−13.99%</t>
  </si>
  <si>
    <t>One America News Network/Gravis Marketing[79]</t>
  </si>
  <si>
    <t>NJ</t>
  </si>
  <si>
    <t>Official[372]</t>
  </si>
  <si>
    <t>October 20–23, 2016</t>
  </si>
  <si>
    <t>New Mexico</t>
  </si>
  <si>
    <t>± 2.1%</t>
  </si>
  <si>
    <t>ABC News[80]</t>
  </si>
  <si>
    <t>−65,567</t>
  </si>
  <si>
    <t>−8.22%</t>
  </si>
  <si>
    <t>NM</t>
  </si>
  <si>
    <t>Official[373]</t>
  </si>
  <si>
    <t>CNN/ORC[81]</t>
  </si>
  <si>
    <t>New York</t>
  </si>
  <si>
    <t>IBD/TIPP[82]</t>
  </si>
  <si>
    <t>October 18–23, 2016</t>
  </si>
  <si>
    <t>NBC News/SurveyMonkey[83]</t>
  </si>
  <si>
    <t>−1,736,590</t>
  </si>
  <si>
    <t>−22.49%</t>
  </si>
  <si>
    <t>October 17–23, 2016</t>
  </si>
  <si>
    <t>NY</t>
  </si>
  <si>
    <t>Official[374]</t>
  </si>
  <si>
    <t>UPI/CVoter[84]</t>
  </si>
  <si>
    <t>North Carolina</t>
  </si>
  <si>
    <t>ABC News[85]</t>
  </si>
  <si>
    <t>October 20–22, 2016</t>
  </si>
  <si>
    <t>NC</t>
  </si>
  <si>
    <t>Official[375]</t>
  </si>
  <si>
    <t>IBD/TIPP[86]</t>
  </si>
  <si>
    <t>North Dakota</t>
  </si>
  <si>
    <t>October 17–22, 2016</t>
  </si>
  <si>
    <t>IBD/TIPP[87]</t>
  </si>
  <si>
    <t>October 16–21, 2016</t>
  </si>
  <si>
    <t>ND</t>
  </si>
  <si>
    <t>Official[376]</t>
  </si>
  <si>
    <t>Politico/Morning Consult[88]</t>
  </si>
  <si>
    <t>Ohio</t>
  </si>
  <si>
    <t>October 19–20, 2016</t>
  </si>
  <si>
    <t>American Research Group[89]</t>
  </si>
  <si>
    <t>October 17–20, 2016</t>
  </si>
  <si>
    <t>IBD/TIPP[90]</t>
  </si>
  <si>
    <t>OH</t>
  </si>
  <si>
    <t>Official[377]</t>
  </si>
  <si>
    <t>Oklahoma</t>
  </si>
  <si>
    <t>October 15–20, 2016</t>
  </si>
  <si>
    <t>USC/Los Angeles Times[91]</t>
  </si>
  <si>
    <t>October 14–20, 2016</t>
  </si>
  <si>
    <t>Ipsos/Reuters[92]</t>
  </si>
  <si>
    <t>OK</t>
  </si>
  <si>
    <t>Official[378]</t>
  </si>
  <si>
    <t>IBD/TIPP[93]</t>
  </si>
  <si>
    <t>Oregon</t>
  </si>
  <si>
    <t>October 14–19, 2016</t>
  </si>
  <si>
    <t>Quinnipiac University[94]</t>
  </si>
  <si>
    <t>−219,703</t>
  </si>
  <si>
    <t>−10.98%</t>
  </si>
  <si>
    <t>OR</t>
  </si>
  <si>
    <t>Official[379]</t>
  </si>
  <si>
    <t>October 17–18, 2016</t>
  </si>
  <si>
    <t>Pennsylvania</t>
  </si>
  <si>
    <t>YouGov/The Economist[95]</t>
  </si>
  <si>
    <t>October 15–18, 2016</t>
  </si>
  <si>
    <t>± 4.0%</t>
  </si>
  <si>
    <t>IBD/TIPP[96]</t>
  </si>
  <si>
    <t>PA</t>
  </si>
  <si>
    <t>October 13–18, 2016</t>
  </si>
  <si>
    <t>Official[380]</t>
  </si>
  <si>
    <t>Fox News[97]</t>
  </si>
  <si>
    <t>Rhode Island</t>
  </si>
  <si>
    <t>October 15–17, 2016</t>
  </si>
  <si>
    <t>Bloomberg Politics[98]</t>
  </si>
  <si>
    <t>October 14–17, 2016</t>
  </si>
  <si>
    <t>Arthaud
LO</t>
  </si>
  <si>
    <t>Poutou
NPA</t>
  </si>
  <si>
    <t>−71,982</t>
  </si>
  <si>
    <t>Mélenchon
FI</t>
  </si>
  <si>
    <t>−15.51%</t>
  </si>
  <si>
    <t>Hamon
PS</t>
  </si>
  <si>
    <t>RI</t>
  </si>
  <si>
    <t>Ipsos/Reuters[99]</t>
  </si>
  <si>
    <t>Macron
EM</t>
  </si>
  <si>
    <t>Official[381]</t>
  </si>
  <si>
    <t>Lassalle
Résistons!</t>
  </si>
  <si>
    <t>October 13–17, 2016</t>
  </si>
  <si>
    <t>South Carolina</t>
  </si>
  <si>
    <t>Fillon
LR</t>
  </si>
  <si>
    <t>Dupont-Aignan
DLF</t>
  </si>
  <si>
    <t>Asselineau
UPR</t>
  </si>
  <si>
    <t>Public Religion Research Institute/The Atlantic[100]</t>
  </si>
  <si>
    <t>Le Pen
FN</t>
  </si>
  <si>
    <t>Cheminade
S&amp;P</t>
  </si>
  <si>
    <t>October 12–17, 2016</t>
  </si>
  <si>
    <t>±4.4%</t>
  </si>
  <si>
    <t>UPI/CVoter[101]</t>
  </si>
  <si>
    <t>SC</t>
  </si>
  <si>
    <t>Official[382]</t>
  </si>
  <si>
    <t>October 11–17, 2016</t>
  </si>
  <si>
    <t>South Dakota</t>
  </si>
  <si>
    <t>Monmouth University[102]</t>
  </si>
  <si>
    <t>October 14–16, 2016</t>
  </si>
  <si>
    <t>SD</t>
  </si>
  <si>
    <t>CBS News[103]</t>
  </si>
  <si>
    <t>Official[383]</t>
  </si>
  <si>
    <t>October 12–16, 2016</t>
  </si>
  <si>
    <t>Tennessee</t>
  </si>
  <si>
    <t>NBC News/SurveyMonkey[104]</t>
  </si>
  <si>
    <t>October 10–16, 2016</t>
  </si>
  <si>
    <t>TN</t>
  </si>
  <si>
    <t>Official[384]</t>
  </si>
  <si>
    <t>UPI/CVoter[105]</t>
  </si>
  <si>
    <t>Texas</t>
  </si>
  <si>
    <t>Politico/Morning Consult[106]</t>
  </si>
  <si>
    <t>October 13–15, 2016</t>
  </si>
  <si>
    <t>TX</t>
  </si>
  <si>
    <t>Official[385]</t>
  </si>
  <si>
    <t>NBC News/Wall Street Journal[107]</t>
  </si>
  <si>
    <t>Utah</t>
  </si>
  <si>
    <t>October 10–13, 2016</t>
  </si>
  <si>
    <t>±3.3%</t>
  </si>
  <si>
    <t>ABC News/Washington Post[108]</t>
  </si>
  <si>
    <t>±4.0%</t>
  </si>
  <si>
    <t>UT</t>
  </si>
  <si>
    <t>Official[386]</t>
  </si>
  <si>
    <t>Franklin Pierce University/Boston Herald[109]</t>
  </si>
  <si>
    <t>Vermont</t>
  </si>
  <si>
    <t>October 9–13, 2016</t>
  </si>
  <si>
    <t>±3.1%</t>
  </si>
  <si>
    <t>George Washington University[110]</t>
  </si>
  <si>
    <t>October 8–13, 2016</t>
  </si>
  <si>
    <t>−83,204</t>
  </si>
  <si>
    <t>−26.41%</t>
  </si>
  <si>
    <t>UPI/CVoter[111]</t>
  </si>
  <si>
    <t>VT</t>
  </si>
  <si>
    <t>Official[387]</t>
  </si>
  <si>
    <t>October 7–13, 2016</t>
  </si>
  <si>
    <t>20–21 Apr 2017</t>
  </si>
  <si>
    <t>Fox News[112]</t>
  </si>
  <si>
    <t>Virginia</t>
  </si>
  <si>
    <t>October 10–12, 2016</t>
  </si>
  <si>
    <t>Politico/Morning Consult[113]</t>
  </si>
  <si>
    <t>NBC News/Wall Street Journal[114]</t>
  </si>
  <si>
    <t>−212,030</t>
  </si>
  <si>
    <t>October 8–10, 2016</t>
  </si>
  <si>
    <t>−5.32%</t>
  </si>
  <si>
    <t>VA</t>
  </si>
  <si>
    <t>Official[388]</t>
  </si>
  <si>
    <t>Ipsos/Reuters[115]</t>
  </si>
  <si>
    <t>October 6–10, 2016</t>
  </si>
  <si>
    <t>± 2.3%</t>
  </si>
  <si>
    <t>&lt;0.5%</t>
  </si>
  <si>
    <t>Washington</t>
  </si>
  <si>
    <t>UPI/CVoter[116]</t>
  </si>
  <si>
    <t>October 4–10, 2016</t>
  </si>
  <si>
    <t>Pew Research Center[117]</t>
  </si>
  <si>
    <t>18–21 Apr 2017</t>
  </si>
  <si>
    <t>−520,971</t>
  </si>
  <si>
    <t>September 27 – October 10, 2016</t>
  </si>
  <si>
    <t>−15.71%</t>
  </si>
  <si>
    <t>WA</t>
  </si>
  <si>
    <t>Official[389]</t>
  </si>
  <si>
    <t>± 2.9%</t>
  </si>
  <si>
    <t>NBC News/Wall Street Journal[118]</t>
  </si>
  <si>
    <t>West Virginia</t>
  </si>
  <si>
    <t>October 8–9, 2016</t>
  </si>
  <si>
    <t>± 4.6%</t>
  </si>
  <si>
    <t>NBC News/SurveyMonkey[119]</t>
  </si>
  <si>
    <t>October 3–9, 2016</t>
  </si>
  <si>
    <t>WV</t>
  </si>
  <si>
    <t>Official[390]</t>
  </si>
  <si>
    <t>UPI/CVoter[120]</t>
  </si>
  <si>
    <t>Wisconsin</t>
  </si>
  <si>
    <t>Politico/Morning Consult[121]</t>
  </si>
  <si>
    <t>19–20 Apr 2017</t>
  </si>
  <si>
    <t>WI</t>
  </si>
  <si>
    <t>Four-way race[edit]</t>
  </si>
  <si>
    <t>Official[391]</t>
  </si>
  <si>
    <t>Wyoming</t>
  </si>
  <si>
    <t>WY</t>
  </si>
  <si>
    <t>Official[392]</t>
  </si>
  <si>
    <t>Insights West[561]</t>
  </si>
  <si>
    <t>18–20 Apr 2017</t>
  </si>
  <si>
    <t>Gravis Marketing[562]</t>
  </si>
  <si>
    <t>± 0.8%</t>
  </si>
  <si>
    <t>17–20 Apr 2017</t>
  </si>
  <si>
    <t>18–19 Apr 2017</t>
  </si>
  <si>
    <t>Rasmussen Reports[563]</t>
  </si>
  <si>
    <t>October 31– November 6, 2016</t>
  </si>
  <si>
    <t>Politico/Morning Consult[564]</t>
  </si>
  <si>
    <t>November 4–5, 2016</t>
  </si>
  <si>
    <t>17–19 Apr 2017</t>
  </si>
  <si>
    <t>16–19 Apr 2017</t>
  </si>
  <si>
    <t>16–18 Apr 2017</t>
  </si>
  <si>
    <t>14–18 Apr 2017</t>
  </si>
  <si>
    <t>Franklin Pierce University/Boston Herald[565]</t>
  </si>
  <si>
    <t>★Two states (Maine and Nebraska) allow for their electoral votes to be split between candidates.[c] The winner within each congressional district gets one electoral vote for the district. The winner of the statewide vote gets two additional electoral votes.[394][395] Results are from The New York Times.[313]</t>
  </si>
  <si>
    <t>16–17 Apr 2017</t>
  </si>
  <si>
    <t>★★The column labeled 'Margin' shows Trump's margin of victory over Clinton (the margin is negative for every state that Clinton won).</t>
  </si>
  <si>
    <t>November 1–5, 2016</t>
  </si>
  <si>
    <t>total</t>
  </si>
  <si>
    <t>votes</t>
  </si>
  <si>
    <t>15–17 Apr 2017</t>
  </si>
  <si>
    <t>14–17 Apr 2017</t>
  </si>
  <si>
    <t>13–17 Apr 2017</t>
  </si>
  <si>
    <t>14–16 Apr 2017</t>
  </si>
  <si>
    <t>Rasmussen Reports[566]</t>
  </si>
  <si>
    <t>Ifop-Fiducial*</t>
  </si>
  <si>
    <t>14–15 Apr 2017</t>
  </si>
  <si>
    <t>Le Terrain**</t>
  </si>
  <si>
    <t>13–15 Apr 2017</t>
  </si>
  <si>
    <t>percent</t>
  </si>
  <si>
    <t>12–14 Apr 2017</t>
  </si>
  <si>
    <t>11–14 Apr 2017</t>
  </si>
  <si>
    <t>Gravis Marketing/Breitbart News[567]</t>
  </si>
  <si>
    <t>November 1–2, 2016</t>
  </si>
  <si>
    <t>Rasmussen Reports[568]</t>
  </si>
  <si>
    <t>October 31 – November 2, 2016</t>
  </si>
  <si>
    <t>12–13 Apr 2017</t>
  </si>
  <si>
    <t>Rasmussen Reports[569]</t>
  </si>
  <si>
    <t>11–13 Apr 2017</t>
  </si>
  <si>
    <t>YouGov/Economist[38]</t>
  </si>
  <si>
    <t>10–13 Apr 2017</t>
  </si>
  <si>
    <t>11–12 Apr 2017</t>
  </si>
  <si>
    <t>10–12 Apr 2017</t>
  </si>
  <si>
    <t>Rasmussen Reports[570]</t>
  </si>
  <si>
    <t>October 27–31, 2016</t>
  </si>
  <si>
    <t>9–12 Apr 2017</t>
  </si>
  <si>
    <t>9–11 Apr 2017</t>
  </si>
  <si>
    <t>±2.0%</t>
  </si>
  <si>
    <t>Results[edit]</t>
  </si>
  <si>
    <t>7–11 Apr 2017</t>
  </si>
  <si>
    <t>First-place candidate by department in the first round</t>
  </si>
  <si>
    <t>Rasmussen Reports[571]</t>
  </si>
  <si>
    <t>9–10 Apr 2017</t>
  </si>
  <si>
    <t>Emmanuel Macron</t>
  </si>
  <si>
    <t>8–10 Apr 2017</t>
  </si>
  <si>
    <t>Marine Le Pen</t>
  </si>
  <si>
    <t>François Fillon</t>
  </si>
  <si>
    <t>Jean-Luc Mélenchon</t>
  </si>
  <si>
    <t>6–10 Apr 2017</t>
  </si>
  <si>
    <t>Candidate</t>
  </si>
  <si>
    <t>±1.0%</t>
  </si>
  <si>
    <t>7–9 Apr 2017</t>
  </si>
  <si>
    <t>Party</t>
  </si>
  <si>
    <t>1st round</t>
  </si>
  <si>
    <t>Red Oak Strategic/Google Consumer Surveys[572]</t>
  </si>
  <si>
    <t>2nd round</t>
  </si>
  <si>
    <t>7–8 Apr 2017</t>
  </si>
  <si>
    <t>Votes</t>
  </si>
  <si>
    <t>± 3.7%</t>
  </si>
  <si>
    <t>En Marche!</t>
  </si>
  <si>
    <t>Rasmussen Reports[573]</t>
  </si>
  <si>
    <t>EM</t>
  </si>
  <si>
    <t>October 25–27, 2016</t>
  </si>
  <si>
    <t>±2.5%</t>
  </si>
  <si>
    <t>Gravis Marketing/Breitbart[574]</t>
  </si>
  <si>
    <t>October 25–26, 2016</t>
  </si>
  <si>
    <t>±2.3%</t>
  </si>
  <si>
    <t>Rasmussen Reports[575]</t>
  </si>
  <si>
    <t>October 24–26, 2016</t>
  </si>
  <si>
    <t>YouGov/Economist[63]</t>
  </si>
  <si>
    <t>National Front</t>
  </si>
  <si>
    <t>Saint Leo University[576]</t>
  </si>
  <si>
    <t>FN</t>
  </si>
  <si>
    <t>Rasmussen Reports[577]</t>
  </si>
  <si>
    <t>October 23–25, 2016</t>
  </si>
  <si>
    <t>https://en.wikipedia.org/wiki/South_Korean_presidential_election,_2017#Opinion_polling</t>
  </si>
  <si>
    <t>The Republicans</t>
  </si>
  <si>
    <t>LR</t>
  </si>
  <si>
    <t>La France insoumise</t>
  </si>
  <si>
    <t>Rasmussen Reports[578]</t>
  </si>
  <si>
    <t>FI</t>
  </si>
  <si>
    <t>Benoît Hamon</t>
  </si>
  <si>
    <t>Regions · Provinces · Cities</t>
  </si>
  <si>
    <t>Socialist Party</t>
  </si>
  <si>
    <t>PS</t>
  </si>
  <si>
    <t>Moon Jae-in
Democratic</t>
  </si>
  <si>
    <t>±3.5%</t>
  </si>
  <si>
    <t>Hong Jun-pyo
Liberty Korea</t>
  </si>
  <si>
    <t>Rasmussen Reports[579]</t>
  </si>
  <si>
    <t>October 19–23, 2016</t>
  </si>
  <si>
    <t>Ahn Cheol-soo
People's</t>
  </si>
  <si>
    <t>Nicolas Dupont-Aignan</t>
  </si>
  <si>
    <t>Yoo Seung-min
Bareun</t>
  </si>
  <si>
    <t>Debout la France</t>
  </si>
  <si>
    <t>Sim Sang-jung
Justice</t>
  </si>
  <si>
    <t>DLF</t>
  </si>
  <si>
    <t>Centre College[580]</t>
  </si>
  <si>
    <t>Sudogwon</t>
  </si>
  <si>
    <t>Jean Lassalle</t>
  </si>
  <si>
    <t>Seoul</t>
  </si>
  <si>
    <t>Résistons!</t>
  </si>
  <si>
    <t>±4.1%</t>
  </si>
  <si>
    <t>Philippe Poutou</t>
  </si>
  <si>
    <t>New Anticapitalist Party</t>
  </si>
  <si>
    <t>NPA</t>
  </si>
  <si>
    <t>±3.6%</t>
  </si>
  <si>
    <t>Rasmussen Reports[581]</t>
  </si>
  <si>
    <t>Incheon</t>
  </si>
  <si>
    <t>October 18–20, 2016</t>
  </si>
  <si>
    <t>François Asselineau</t>
  </si>
  <si>
    <t>Gyeonggi</t>
  </si>
  <si>
    <t>Popular Republican Union</t>
  </si>
  <si>
    <t>UPR</t>
  </si>
  <si>
    <t>Rasmussen Reports[582]</t>
  </si>
  <si>
    <t>Gangwon</t>
  </si>
  <si>
    <t>October 17–19, 2016</t>
  </si>
  <si>
    <t>Nathalie Arthaud</t>
  </si>
  <si>
    <t>Chungcheong</t>
  </si>
  <si>
    <t>Lutte Ouvrière</t>
  </si>
  <si>
    <t>LO</t>
  </si>
  <si>
    <t>Daejeon</t>
  </si>
  <si>
    <t>YouGov/Economist[95]</t>
  </si>
  <si>
    <t>North Chungcheong</t>
  </si>
  <si>
    <t>Jacques Cheminade</t>
  </si>
  <si>
    <t>Solidarity and Progress</t>
  </si>
  <si>
    <t>South Chungcheong</t>
  </si>
  <si>
    <t>S&amp;P</t>
  </si>
  <si>
    <t>±3.9%</t>
  </si>
  <si>
    <t>Sejong</t>
  </si>
  <si>
    <t>Honam
(Jeolla)</t>
  </si>
  <si>
    <t>Rasmussen Reports[583]</t>
  </si>
  <si>
    <t>Gwangju</t>
  </si>
  <si>
    <t>±3.2%</t>
  </si>
  <si>
    <t>Valid votes</t>
  </si>
  <si>
    <t>North Jeolla</t>
  </si>
  <si>
    <t>South Jeolla</t>
  </si>
  <si>
    <t>Rasmussen Reports[584]</t>
  </si>
  <si>
    <t>Blank ballots</t>
  </si>
  <si>
    <t>Null ballots</t>
  </si>
  <si>
    <t>Yeongnam
(Gyeongsang)</t>
  </si>
  <si>
    <t>Turnout</t>
  </si>
  <si>
    <t>Busan</t>
  </si>
  <si>
    <t>Abstentions</t>
  </si>
  <si>
    <t>Ulsan</t>
  </si>
  <si>
    <t>SurveyUSA/Boston Globe[585]</t>
  </si>
  <si>
    <t>Registered voters</t>
  </si>
  <si>
    <t>October 11–14, 2016</t>
  </si>
  <si>
    <t>±3.4%</t>
  </si>
  <si>
    <t>Daegu</t>
  </si>
  <si>
    <t>Rasmussen Reports[586]</t>
  </si>
  <si>
    <t>October 11–13, 2016</t>
  </si>
  <si>
    <t>North Gyeongsang</t>
  </si>
  <si>
    <t>South Gyeongsang</t>
  </si>
  <si>
    <t>Jeju</t>
  </si>
  <si>
    <t>Sources: Constitutional Council, Ministry of the Interior</t>
  </si>
  <si>
    <t>Rasmussen Reports[587]</t>
  </si>
  <si>
    <t>Insights West[588]</t>
  </si>
  <si>
    <t>October 10–11, 2016</t>
  </si>
  <si>
    <t>Rasmussen Reports[589]</t>
  </si>
  <si>
    <t>October 9–11, 2016</t>
  </si>
  <si>
    <t>Opinion polls in May 2017</t>
  </si>
  <si>
    <t>https://en.wikipedia.org/wiki/Opinion_polling_in_the_Canadian_federal_election,_2015</t>
  </si>
  <si>
    <t>Polling firm/Link</t>
  </si>
  <si>
    <t>https://en.wikipedia.org/wiki/Canadian_federal_election,_2015#Results</t>
  </si>
  <si>
    <t>Sim Sang-jung</t>
  </si>
  <si>
    <t>Polling firm</t>
  </si>
  <si>
    <t>Last date
of polling</t>
  </si>
  <si>
    <t>Moon Jae-in</t>
  </si>
  <si>
    <t>Link</t>
  </si>
  <si>
    <t>Cons.</t>
  </si>
  <si>
    <t>Ahn Cheol-soo</t>
  </si>
  <si>
    <t>NDP</t>
  </si>
  <si>
    <t>Yoo Seong-min</t>
  </si>
  <si>
    <t>Liberal</t>
  </si>
  <si>
    <t>Hong Jun-pyo</t>
  </si>
  <si>
    <t>BQ</t>
  </si>
  <si>
    <t>Detailed analysis[edit]</t>
  </si>
  <si>
    <t>Green</t>
  </si>
  <si>
    <t>Margin
of error[1]</t>
  </si>
  <si>
    <t>Main articles: Results of the Canadian federal election, 2015 and Results by riding of the Canadian federal election, 2015</t>
  </si>
  <si>
    <t>Sample
size[2]</t>
  </si>
  <si>
    <t>Polling method[3]</t>
  </si>
  <si>
    <t>Lead</t>
  </si>
  <si>
    <t>Party leader</t>
  </si>
  <si>
    <t>Candidates</t>
  </si>
  <si>
    <t>Seats</t>
  </si>
  <si>
    <t>Popular vote</t>
  </si>
  <si>
    <t>Election</t>
  </si>
  <si>
    <t>Dissol.</t>
  </si>
  <si>
    <t>Justice</t>
  </si>
  <si>
    <t>Democratic</t>
  </si>
  <si>
    <t>People's</t>
  </si>
  <si>
    <t>Bareun</t>
  </si>
  <si>
    <t>Redist.[a]</t>
  </si>
  <si>
    <t>Liberty Korea</t>
  </si>
  <si>
    <t>17.05.09</t>
  </si>
  <si>
    <t>Election Day</t>
  </si>
  <si>
    <t>17.05.04- 17.05.05</t>
  </si>
  <si>
    <t>Early Voting</t>
  </si>
  <si>
    <t>HTML</t>
  </si>
  <si>
    <t>17.05.03- 17.05.09</t>
  </si>
  <si>
    <t>Poll Blackout period</t>
  </si>
  <si>
    <t>Embrain</t>
  </si>
  <si>
    <t>17.05.02</t>
  </si>
  <si>
    <t>Research Plus</t>
  </si>
  <si>
    <t>17.05.01–17.05.02</t>
  </si>
  <si>
    <t>Kantar</t>
  </si>
  <si>
    <t>Hankook Research</t>
  </si>
  <si>
    <t>% change
from 2011</t>
  </si>
  <si>
    <t>JoWon C&amp;I</t>
  </si>
  <si>
    <t>Research &amp; Research</t>
  </si>
  <si>
    <t>Gallup Korea</t>
  </si>
  <si>
    <t>% seats</t>
  </si>
  <si>
    <t>Yeouido</t>
  </si>
  <si>
    <t>Realmeter</t>
  </si>
  <si>
    <t># change</t>
  </si>
  <si>
    <t>pp change</t>
  </si>
  <si>
    <t>% where
running</t>
  </si>
  <si>
    <t>ResearchView</t>
  </si>
  <si>
    <t>17.04.30–17.05.02</t>
  </si>
  <si>
    <t>Nanos Research</t>
  </si>
  <si>
    <t>MetriX</t>
  </si>
  <si>
    <t>17.05.01</t>
  </si>
  <si>
    <t>Justin Trudeau</t>
  </si>
  <si>
    <t>338[b]</t>
  </si>
  <si>
    <t>17.04.30–17.05.01</t>
  </si>
  <si>
    <t>R&amp;Search</t>
  </si>
  <si>
    <t>PDF</t>
  </si>
  <si>
    <t>JoongAng Ilbo</t>
  </si>
  <si>
    <t>Research</t>
  </si>
  <si>
    <t>17.04.29–17.04.30</t>
  </si>
  <si>
    <t>±3.5 pp</t>
  </si>
  <si>
    <t>telephone</t>
  </si>
  <si>
    <t>Forum Research</t>
  </si>
  <si>
    <t>The Opinion</t>
  </si>
  <si>
    <t>STI</t>
  </si>
  <si>
    <t>±3 pp</t>
  </si>
  <si>
    <t>IVR</t>
  </si>
  <si>
    <t>Ace Research</t>
  </si>
  <si>
    <t>Mainstreet Research</t>
  </si>
  <si>
    <t>17.04.29</t>
  </si>
  <si>
    <t>17.04.28–17.04.29</t>
  </si>
  <si>
    <t>±1.4 pp</t>
  </si>
  <si>
    <t>KSOI</t>
  </si>
  <si>
    <t>EKOS</t>
  </si>
  <si>
    <t>+4,160,101</t>
  </si>
  <si>
    <t>+20.56pp</t>
  </si>
  <si>
    <t>±2.1 pp</t>
  </si>
  <si>
    <t>17.04.27–17.04.29</t>
  </si>
  <si>
    <t>IVR/telephone – rolling (1/3)</t>
  </si>
  <si>
    <t>17.04.25–17.04.27</t>
  </si>
  <si>
    <t>Conservative</t>
  </si>
  <si>
    <t>±2.4 pp</t>
  </si>
  <si>
    <t>Stephen Harper</t>
  </si>
  <si>
    <t>IVR/telephone – rolling (1/2)</t>
  </si>
  <si>
    <t>Ipsos Reid</t>
  </si>
  <si>
    <t>338[c]</t>
  </si>
  <si>
    <t>17.04.25–17.04.26</t>
  </si>
  <si>
    <t>-7.73pp</t>
  </si>
  <si>
    <t>±2.2 pp</t>
  </si>
  <si>
    <t>online/telephone</t>
  </si>
  <si>
    <t>17.04.24–17.04.26</t>
  </si>
  <si>
    <t>17.04.24–17.04.25</t>
  </si>
  <si>
    <t>telephone – rolling (2/5)</t>
  </si>
  <si>
    <t>New Democratic</t>
  </si>
  <si>
    <t>17.04.23–17.04.25</t>
  </si>
  <si>
    <t>Tom Mulcair</t>
  </si>
  <si>
    <t>95[d]</t>
  </si>
  <si>
    <t>±2.5 pp</t>
  </si>
  <si>
    <t>17.04.23–17.04.24</t>
  </si>
  <si>
    <t>-10.92pp</t>
  </si>
  <si>
    <t>telephone – rolling (1/2)</t>
  </si>
  <si>
    <t>Léger Marketing</t>
  </si>
  <si>
    <t>Bloc Québécois</t>
  </si>
  <si>
    <t>17.04.22–17.04.24</t>
  </si>
  <si>
    <t>Gilles Duceppe</t>
  </si>
  <si>
    <t>online</t>
  </si>
  <si>
    <t>Angus Reid</t>
  </si>
  <si>
    <t>17.04.21–17.04.22</t>
  </si>
  <si>
    <t>-1.38pp</t>
  </si>
  <si>
    <t>17.04.18–17.04.20</t>
  </si>
  <si>
    <t>±2.3 pp</t>
  </si>
  <si>
    <t>Elizabeth May</t>
  </si>
  <si>
    <t>17.04.18–17.04.19</t>
  </si>
  <si>
    <t>±2.8 pp</t>
  </si>
  <si>
    <t>2[d]</t>
  </si>
  <si>
    <t>EMBRAIN</t>
  </si>
  <si>
    <t>telephone – rolling (1/3)</t>
  </si>
  <si>
    <t>+26,723</t>
  </si>
  <si>
    <t>-0.46pp</t>
  </si>
  <si>
    <t>17.04.17–17.04.18</t>
  </si>
  <si>
    <t>±2.6 pp</t>
  </si>
  <si>
    <t>Independent and no affiliation</t>
  </si>
  <si>
    <t>17.04.17</t>
  </si>
  <si>
    <t>17.04.15–17.04.16</t>
  </si>
  <si>
    <t>-0.21pp</t>
  </si>
  <si>
    <t>±2.9 pp</t>
  </si>
  <si>
    <t>Libertarian</t>
  </si>
  <si>
    <t>Tim Moen</t>
  </si>
  <si>
    <t>17.04.14–17.04.15</t>
  </si>
  <si>
    <t>17.04.14</t>
  </si>
  <si>
    <t>±3.0 pp</t>
  </si>
  <si>
    <t>+0.17pp</t>
  </si>
  <si>
    <t>17.04.12–17.04.13</t>
  </si>
  <si>
    <t>17.04.11–17.04.13</t>
  </si>
  <si>
    <t>IVR/telephone – rolling (2/3)</t>
  </si>
  <si>
    <t>Christian Heritage</t>
  </si>
  <si>
    <t>17.04.11–17.04.12</t>
  </si>
  <si>
    <t>Rod Taylor</t>
  </si>
  <si>
    <t>-0.05pp</t>
  </si>
  <si>
    <t>Innovative Research</t>
  </si>
  <si>
    <t>±3.1 pp</t>
  </si>
  <si>
    <t>17.04.10–17.04.12</t>
  </si>
  <si>
    <t>17.04.09–17.04.11</t>
  </si>
  <si>
    <t>Marxist–Leninist</t>
  </si>
  <si>
    <t>Anna Di Carlo</t>
  </si>
  <si>
    <t>-0.02pp</t>
  </si>
  <si>
    <t>Strength in Democracy</t>
  </si>
  <si>
    <t>Jean-François Fortin</t>
  </si>
  <si>
    <t>2[e]</t>
  </si>
  <si>
    <t>*</t>
  </si>
  <si>
    <t>Rhinoceros</t>
  </si>
  <si>
    <t>Sébastien Corriveau</t>
  </si>
  <si>
    <t>https://en.wikipedia.org/wiki/Opinion_polling_for_the_Dutch_general_election,_2017</t>
  </si>
  <si>
    <t>Seats[edit]</t>
  </si>
  <si>
    <t>Progressive Canadian</t>
  </si>
  <si>
    <t>Poll results are listed in the tables below in reverse chronological order, showing the most recent first. The highest figure in each survey is displayed in bold, and the background shaded in the leading party's colour. In the instance that there is a tie, then both figures are shaded. In contrast with many countries, opinion poll results in the Netherlands are generally reported in terms of the number of seats expected to be won rather than the percentage of the party vote (total is 150). Seat totals from the LISS panel are recorded separately in a section below, as it represents the trends among a static panel and is not a standard poll.</t>
  </si>
  <si>
    <t>n.a</t>
  </si>
  <si>
    <t>Sinclair Stevens</t>
  </si>
  <si>
    <t>-0.01pp</t>
  </si>
  <si>
    <t>±1.3 pp</t>
  </si>
  <si>
    <t>VVD</t>
  </si>
  <si>
    <t>PvdA</t>
  </si>
  <si>
    <t>Communist</t>
  </si>
  <si>
    <t>PVV</t>
  </si>
  <si>
    <t>SP</t>
  </si>
  <si>
    <t>Miguel Figueroa</t>
  </si>
  <si>
    <t>CDA</t>
  </si>
  <si>
    <t>D66</t>
  </si>
  <si>
    <t>CU</t>
  </si>
  <si>
    <t>GL</t>
  </si>
  <si>
    <t>SGP</t>
  </si>
  <si>
    <t>-0.00pp</t>
  </si>
  <si>
    <t>PvdD</t>
  </si>
  <si>
    <t>50+</t>
  </si>
  <si>
    <t>Oth.[2]</t>
  </si>
  <si>
    <t>Animal Alliance</t>
  </si>
  <si>
    <t>Abacus Data</t>
  </si>
  <si>
    <t>Liz White</t>
  </si>
  <si>
    <t>IVR/telephone – rolling</t>
  </si>
  <si>
    <t>Marijuana</t>
  </si>
  <si>
    <t>Blair Longley</t>
  </si>
  <si>
    <t>Democratic Advancement</t>
  </si>
  <si>
    <t>Stephen Garvey</t>
  </si>
  <si>
    <t>Pirate</t>
  </si>
  <si>
    <t>Roderick Lim</t>
  </si>
  <si>
    <t>Canadian Action</t>
  </si>
  <si>
    <t>Jeremy Arney</t>
  </si>
  <si>
    <t>Canada Party</t>
  </si>
  <si>
    <t>Jim Pankiw</t>
  </si>
  <si>
    <t>Seniors</t>
  </si>
  <si>
    <t>Daniel J. Patton</t>
  </si>
  <si>
    <t>Alliance of the North</t>
  </si>
  <si>
    <t>François Bélanger</t>
  </si>
  <si>
    <t>±1.9 pp</t>
  </si>
  <si>
    <t>Bridge</t>
  </si>
  <si>
    <t>David Berlin</t>
  </si>
  <si>
    <t>PACT</t>
  </si>
  <si>
    <t>Election result</t>
  </si>
  <si>
    <t>Michael Nicula</t>
  </si>
  <si>
    <t>±1.6 pp</t>
  </si>
  <si>
    <t>United</t>
  </si>
  <si>
    <t>Bob Kesic</t>
  </si>
  <si>
    <t>Vacant</t>
  </si>
  <si>
    <t>n.a.</t>
  </si>
  <si>
    <t>5[3]</t>
  </si>
  <si>
    <t>Tie</t>
  </si>
  <si>
    <t>TNS NIPO</t>
  </si>
  <si>
    <t>±2.0 pp</t>
  </si>
  <si>
    <t>Peil</t>
  </si>
  <si>
    <t>I&amp;O Research</t>
  </si>
  <si>
    <t>±3.4 pp</t>
  </si>
  <si>
    <t>Source: Elections Canada (Final results)</t>
  </si>
  <si>
    <t>De Stemming</t>
  </si>
  <si>
    <t>https://en.wikipedia.org/wiki/Dutch_general_election,_2017</t>
  </si>
  <si>
    <t>Lijsttrekker</t>
  </si>
  <si>
    <t>People's Party for Freedom and Democracy</t>
  </si>
  <si>
    <t>Mark Rutte</t>
  </si>
  <si>
    <t>−5.3</t>
  </si>
  <si>
    <t>−8</t>
  </si>
  <si>
    <t>Party for Freedom</t>
  </si>
  <si>
    <t>Geert Wilders</t>
  </si>
  <si>
    <t>Christian Democratic Appeal</t>
  </si>
  <si>
    <t>Sybrand Buma</t>
  </si>
  <si>
    <t>Democrats 66</t>
  </si>
  <si>
    <t>Alexander Pechtold</t>
  </si>
  <si>
    <t>GreenLeft</t>
  </si>
  <si>
    <t>Jesse Klaver</t>
  </si>
  <si>
    <t>Emile Roemer</t>
  </si>
  <si>
    <t>−0.6</t>
  </si>
  <si>
    <t>−1</t>
  </si>
  <si>
    <t>Labour Party</t>
  </si>
  <si>
    <t>Lodewijk Asscher</t>
  </si>
  <si>
    <t>−19.1</t>
  </si>
  <si>
    <t>−29</t>
  </si>
  <si>
    <t>Christian Union</t>
  </si>
  <si>
    <t>Gert-Jan Segers</t>
  </si>
  <si>
    <t>Party for the Animals</t>
  </si>
  <si>
    <t>Marianne Thieme</t>
  </si>
  <si>
    <t>50PLUS</t>
  </si>
  <si>
    <t>Henk Krol</t>
  </si>
  <si>
    <t>Reformed Political Party</t>
  </si>
  <si>
    <t>Kees van der Staaij</t>
  </si>
  <si>
    <t>Denk</t>
  </si>
  <si>
    <t>Tunahan Kuzu</t>
  </si>
  <si>
    <t>New</t>
  </si>
  <si>
    <t>Forum for Democracy</t>
  </si>
  <si>
    <t>FvD</t>
  </si>
  <si>
    <t>Thierry Baudet</t>
  </si>
  <si>
    <t>For Netherlands</t>
  </si>
  <si>
    <t>VNL</t>
  </si>
  <si>
    <t>Jan Roos</t>
  </si>
  <si>
    <t>Pirate Party</t>
  </si>
  <si>
    <t>PP</t>
  </si>
  <si>
    <t>Ancilla van de Leest</t>
  </si>
  <si>
    <t>Article 1</t>
  </si>
  <si>
    <t>A1</t>
  </si>
  <si>
    <t>Sylvana Simons</t>
  </si>
  <si>
    <t>Nieuwe Wegen</t>
  </si>
  <si>
    <t>NiWe</t>
  </si>
  <si>
    <t>Jacques Monasch</t>
  </si>
  <si>
    <t>Entrepreneurs' Party</t>
  </si>
  <si>
    <t>OP</t>
  </si>
  <si>
    <t>Hero Brinkman</t>
  </si>
  <si>
    <t>Lokaal in de Kamer</t>
  </si>
  <si>
    <t>LidK</t>
  </si>
  <si>
    <t>Jan Heijman</t>
  </si>
  <si>
    <t>Non-Voters</t>
  </si>
  <si>
    <t>NS</t>
  </si>
  <si>
    <t>Peter Plasman</t>
  </si>
  <si>
    <t>The Civil Movement</t>
  </si>
  <si>
    <t>DBB</t>
  </si>
  <si>
    <t>Ad Vlems</t>
  </si>
  <si>
    <t>GeenPeil</t>
  </si>
  <si>
    <t>GP</t>
  </si>
  <si>
    <t>Jan Dijkgraaf</t>
  </si>
  <si>
    <t>Jezus Leeft</t>
  </si>
  <si>
    <t>JL</t>
  </si>
  <si>
    <t>Florens van der Spek</t>
  </si>
  <si>
    <t>Free-Minded Party</t>
  </si>
  <si>
    <t>VP</t>
  </si>
  <si>
    <t>Norbert Klein</t>
  </si>
  <si>
    <t>Libertarian Party</t>
  </si>
  <si>
    <t>LP</t>
  </si>
  <si>
    <t>Robert Valentine</t>
  </si>
  <si>
    <t>Party for Human and Spirit / Basic Income Party / V-R</t>
  </si>
  <si>
    <t>MenS-BIP</t>
  </si>
  <si>
    <t>Tara-Joëlle Fonk</t>
  </si>
  <si>
    <t>−0.2</t>
  </si>
  <si>
    <t>StemNL</t>
  </si>
  <si>
    <t>SNL</t>
  </si>
  <si>
    <t>Mario van den Eijnde</t>
  </si>
  <si>
    <t>Free Democratic Party</t>
  </si>
  <si>
    <t>VDP</t>
  </si>
  <si>
    <t>Burhan Gökalp</t>
  </si>
  <si>
    <t>Total valid votes</t>
  </si>
  <si>
    <t>Blank votes</t>
  </si>
  <si>
    <t>Invalid votes</t>
  </si>
  <si>
    <t>Registered voters &amp; turnout</t>
  </si>
  <si>
    <t>Source: Kiesraad</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</si>
</sst>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m d yyyy"/>
    <numFmt numFmtId="165" formatCode="d mmmm yyyy"/>
    <numFmt numFmtId="166" formatCode="d mmm yyyy"/>
    <numFmt numFmtId="167" formatCode="mmmm d, yyyy"/>
    <numFmt numFmtId="168" formatCode="mmm d yyyy"/>
  </numFmts>
  <fonts count="63">
    <font>
      <sz val="10.0"/>
      <color rgb="FF000000"/>
      <name val="Arial"/>
    </font>
    <font/>
    <font>
      <b/>
      <sz val="11.0"/>
      <color rgb="FF222222"/>
      <name val="Sans-serif"/>
    </font>
    <font>
      <sz val="11.0"/>
      <color rgb="FF222222"/>
      <name val="Sans-serif"/>
    </font>
    <font>
      <u/>
      <color rgb="FF000000"/>
      <name val="Arial"/>
    </font>
    <font>
      <b/>
      <sz val="11.0"/>
      <color rgb="FF000000"/>
      <name val="Sans-serif"/>
    </font>
    <font>
      <u/>
      <color rgb="FF0B0080"/>
      <name val="Sans-serif"/>
    </font>
    <font>
      <b/>
      <sz val="6.0"/>
      <color rgb="FF000000"/>
      <name val="Sans-serif"/>
    </font>
    <font>
      <b/>
      <u/>
      <sz val="11.0"/>
      <color rgb="FF0B0080"/>
      <name val="Sans-serif"/>
    </font>
    <font>
      <b/>
      <u/>
      <sz val="11.0"/>
      <color rgb="FF000000"/>
      <name val="Sans-serif"/>
    </font>
    <font>
      <b/>
      <sz val="9.0"/>
      <color rgb="FF000000"/>
      <name val="Sans-serif"/>
    </font>
    <font>
      <b/>
      <sz val="8.0"/>
      <color rgb="FF000000"/>
      <name val="Sans-serif"/>
    </font>
    <font>
      <u/>
      <sz val="11.0"/>
      <color rgb="FF663366"/>
      <name val="Sans-serif"/>
    </font>
    <font>
      <b/>
      <u/>
      <sz val="9.0"/>
      <color rgb="FF000000"/>
      <name val="Sans-serif"/>
    </font>
    <font>
      <sz val="9.0"/>
      <color rgb="FF000000"/>
      <name val="Sans-serif"/>
    </font>
    <font>
      <sz val="11.0"/>
      <color rgb="FF000000"/>
      <name val="Sans-serif"/>
    </font>
    <font>
      <color rgb="FF2C2C2C"/>
      <name val="Sans-serif"/>
    </font>
    <font>
      <b/>
      <sz val="9.0"/>
      <color rgb="FF0B0080"/>
      <name val="Sans-serif"/>
    </font>
    <font>
      <u/>
      <sz val="9.0"/>
      <color rgb="FF0B0080"/>
      <name val="Sans-serif"/>
    </font>
    <font>
      <u/>
      <sz val="11.0"/>
      <color rgb="FF0B0080"/>
      <name val="Sans-serif"/>
    </font>
    <font>
      <u/>
      <sz val="11.0"/>
      <color rgb="FF000000"/>
      <name val="Sans-serif"/>
    </font>
    <font>
      <u/>
      <sz val="9.0"/>
      <color rgb="FF663366"/>
      <name val="Sans-serif"/>
    </font>
    <font>
      <u/>
      <sz val="11.0"/>
      <color rgb="FF000000"/>
      <name val="Sans-serif"/>
    </font>
    <font>
      <u/>
      <sz val="11.0"/>
      <color rgb="FF000000"/>
      <name val="Sans-serif"/>
    </font>
    <font>
      <i/>
      <u/>
      <sz val="9.0"/>
      <color rgb="FF0B0080"/>
      <name val="Sans-serif"/>
    </font>
    <font>
      <i/>
      <sz val="9.0"/>
      <color rgb="FF000000"/>
      <name val="Sans-serif"/>
    </font>
    <font>
      <b/>
      <i/>
      <sz val="9.0"/>
      <color rgb="FF000000"/>
      <name val="Sans-serif"/>
    </font>
    <font>
      <b/>
      <u/>
      <sz val="9.0"/>
      <color rgb="FF0B0080"/>
      <name val="Sans-serif"/>
    </font>
    <font>
      <i/>
      <sz val="11.0"/>
      <color rgb="FF000000"/>
      <name val="Sans-serif"/>
    </font>
    <font>
      <i/>
      <u/>
      <sz val="11.0"/>
      <color rgb="FF0B0080"/>
      <name val="Sans-serif"/>
    </font>
    <font>
      <u/>
      <sz val="9.0"/>
      <color rgb="FF0B0080"/>
      <name val="Sans-serif"/>
    </font>
    <font>
      <u/>
      <sz val="8.0"/>
      <color rgb="FF0B0080"/>
      <name val="Sans-serif"/>
    </font>
    <font>
      <sz val="8.0"/>
      <color rgb="FF0B0080"/>
      <name val="Sans-serif"/>
    </font>
    <font>
      <sz val="8.0"/>
      <color rgb="FF222222"/>
      <name val="Sans-serif"/>
    </font>
    <font>
      <sz val="9.0"/>
      <color rgb="FF0B0080"/>
      <name val="Sans-serif"/>
    </font>
    <font>
      <sz val="9.0"/>
      <color rgb="FF222222"/>
      <name val="Sans-serif"/>
    </font>
    <font>
      <b/>
      <color rgb="FF000000"/>
      <name val="Sans-serif"/>
    </font>
    <font>
      <color rgb="FF000000"/>
      <name val="Sans-serif"/>
    </font>
    <font>
      <b/>
      <u/>
      <color rgb="FF0B0080"/>
      <name val="Sans-serif"/>
    </font>
    <font>
      <u/>
      <color rgb="FF0B0080"/>
      <name val="Sans-serif"/>
    </font>
    <font>
      <u/>
      <color rgb="FF0000FF"/>
    </font>
    <font>
      <b/>
      <sz val="11.0"/>
      <color rgb="FF0B0080"/>
      <name val="Sans-serif"/>
    </font>
    <font>
      <i/>
      <sz val="11.0"/>
      <color rgb="FF0B0080"/>
      <name val="Sans-serif"/>
    </font>
    <font>
      <u/>
      <color rgb="FF0B0080"/>
      <name val="Sans-serif"/>
    </font>
    <font>
      <i/>
      <u/>
      <sz val="11.0"/>
      <color rgb="FF0B0080"/>
      <name val="Sans-serif"/>
    </font>
    <font>
      <u/>
      <sz val="8.0"/>
      <color rgb="FF0B0080"/>
      <name val="Sans-serif"/>
    </font>
    <font>
      <i/>
      <u/>
      <sz val="11.0"/>
      <color rgb="FF663366"/>
      <name val="Sans-serif"/>
    </font>
    <font>
      <b/>
      <name val="Sans-serif"/>
    </font>
    <font>
      <b/>
      <i/>
      <sz val="11.0"/>
      <color rgb="FF000000"/>
      <name val="Sans-serif"/>
    </font>
    <font>
      <sz val="8.0"/>
      <color rgb="FF000000"/>
      <name val="Sans-serif"/>
    </font>
    <font>
      <u/>
      <sz val="11.0"/>
      <color rgb="FF0B0080"/>
      <name val="Sans-serif"/>
    </font>
    <font>
      <u/>
      <color rgb="FF000000"/>
      <name val="Sans-serif"/>
    </font>
    <font>
      <u/>
      <sz val="11.0"/>
      <color rgb="FF663366"/>
      <name val="Sans-serif"/>
    </font>
    <font>
      <u/>
      <color rgb="FF0B0080"/>
      <name val="Sans-serif"/>
    </font>
    <font>
      <sz val="11.0"/>
      <color rgb="FF0B0080"/>
      <name val="Sans-serif"/>
    </font>
    <font>
      <u/>
      <sz val="11.0"/>
      <color rgb="FF0B0080"/>
      <name val="Sans-serif"/>
    </font>
    <font>
      <u/>
      <sz val="11.0"/>
      <color rgb="FF000000"/>
      <name val="Sans-serif"/>
    </font>
    <font>
      <sz val="11.0"/>
      <color rgb="FFFFFFFF"/>
      <name val="Sans-serif"/>
    </font>
    <font>
      <b/>
      <u/>
      <color rgb="FF000000"/>
      <name val="Sans-serif"/>
    </font>
    <font>
      <b/>
      <u/>
      <color rgb="FF0B0080"/>
      <name val="Sans-serif"/>
    </font>
    <font>
      <u/>
      <color rgb="FFA55858"/>
      <name val="Sans-serif"/>
    </font>
    <font>
      <color rgb="FF0B0080"/>
      <name val="Sans-serif"/>
    </font>
    <font>
      <u/>
      <sz val="8.0"/>
      <color rgb="FF000000"/>
      <name val="Sans-serif"/>
    </font>
  </fonts>
  <fills count="81">
    <fill>
      <patternFill patternType="none"/>
    </fill>
    <fill>
      <patternFill patternType="lightGray"/>
    </fill>
    <fill>
      <patternFill patternType="solid">
        <fgColor rgb="FFFFFFFF"/>
        <bgColor rgb="FFFFFFFF"/>
      </patternFill>
    </fill>
    <fill>
      <patternFill patternType="solid">
        <fgColor rgb="FFEAECF0"/>
        <bgColor rgb="FFEAECF0"/>
      </patternFill>
    </fill>
    <fill>
      <patternFill patternType="solid">
        <fgColor rgb="FFB0CEFF"/>
        <bgColor rgb="FFB0CEFF"/>
      </patternFill>
    </fill>
    <fill>
      <patternFill patternType="solid">
        <fgColor rgb="FFFFE25A"/>
        <bgColor rgb="FFFFE25A"/>
      </patternFill>
    </fill>
    <fill>
      <patternFill patternType="solid">
        <fgColor rgb="FFF8F9FA"/>
        <bgColor rgb="FFF8F9FA"/>
      </patternFill>
    </fill>
    <fill>
      <patternFill patternType="solid">
        <fgColor rgb="FF0D378A"/>
        <bgColor rgb="FF0D378A"/>
      </patternFill>
    </fill>
    <fill>
      <patternFill patternType="solid">
        <fgColor rgb="FFECECEC"/>
        <bgColor rgb="FFECECEC"/>
      </patternFill>
    </fill>
    <fill>
      <patternFill patternType="solid">
        <fgColor rgb="FFEFEFEF"/>
        <bgColor rgb="FFEFEFEF"/>
      </patternFill>
    </fill>
    <fill>
      <patternFill patternType="solid">
        <fgColor rgb="FFFFB6B6"/>
        <bgColor rgb="FFFFB6B6"/>
      </patternFill>
    </fill>
    <fill>
      <patternFill patternType="solid">
        <fgColor rgb="FFFFED99"/>
        <bgColor rgb="FFFFED99"/>
      </patternFill>
    </fill>
    <fill>
      <patternFill patternType="solid">
        <fgColor rgb="FFEDEDED"/>
        <bgColor rgb="FFEDEDED"/>
      </patternFill>
    </fill>
    <fill>
      <patternFill patternType="solid">
        <fgColor rgb="FF960018"/>
        <bgColor rgb="FF960018"/>
      </patternFill>
    </fill>
    <fill>
      <patternFill patternType="solid">
        <fgColor rgb="FFC41E3A"/>
        <bgColor rgb="FFC41E3A"/>
      </patternFill>
    </fill>
    <fill>
      <patternFill patternType="solid">
        <fgColor rgb="FFE52714"/>
        <bgColor rgb="FFE52714"/>
      </patternFill>
    </fill>
    <fill>
      <patternFill patternType="solid">
        <fgColor rgb="FFFF3366"/>
        <bgColor rgb="FFFF3366"/>
      </patternFill>
    </fill>
    <fill>
      <patternFill patternType="solid">
        <fgColor rgb="FFFFA54C"/>
        <bgColor rgb="FFFFA54C"/>
      </patternFill>
    </fill>
    <fill>
      <patternFill patternType="solid">
        <fgColor rgb="FF0066CC"/>
        <bgColor rgb="FF0066CC"/>
      </patternFill>
    </fill>
    <fill>
      <patternFill patternType="solid">
        <fgColor rgb="FF8040C0"/>
        <bgColor rgb="FF8040C0"/>
      </patternFill>
    </fill>
    <fill>
      <patternFill patternType="solid">
        <fgColor rgb="FF0B7D86"/>
        <bgColor rgb="FF0B7D86"/>
      </patternFill>
    </fill>
    <fill>
      <patternFill patternType="solid">
        <fgColor rgb="FF808080"/>
        <bgColor rgb="FF808080"/>
      </patternFill>
    </fill>
    <fill>
      <patternFill patternType="solid">
        <fgColor rgb="FFE1E6FF"/>
        <bgColor rgb="FFE1E6FF"/>
      </patternFill>
    </fill>
    <fill>
      <patternFill patternType="solid">
        <fgColor rgb="FFC1C9FF"/>
        <bgColor rgb="FFC1C9FF"/>
      </patternFill>
    </fill>
    <fill>
      <patternFill patternType="solid">
        <fgColor rgb="FFFBD7D2"/>
        <bgColor rgb="FFFBD7D2"/>
      </patternFill>
    </fill>
    <fill>
      <patternFill patternType="solid">
        <fgColor rgb="FFFFF7CE"/>
        <bgColor rgb="FFFFF7CE"/>
      </patternFill>
    </fill>
    <fill>
      <patternFill patternType="solid">
        <fgColor rgb="FFE9E9E9"/>
        <bgColor rgb="FFE9E9E9"/>
      </patternFill>
    </fill>
    <fill>
      <patternFill patternType="solid">
        <fgColor rgb="FFFFCC00"/>
        <bgColor rgb="FFFFCC00"/>
      </patternFill>
    </fill>
    <fill>
      <patternFill patternType="solid">
        <fgColor rgb="FFA9A9A9"/>
        <bgColor rgb="FFA9A9A9"/>
      </patternFill>
    </fill>
    <fill>
      <patternFill patternType="solid">
        <fgColor rgb="FF006994"/>
        <bgColor rgb="FF006994"/>
      </patternFill>
    </fill>
    <fill>
      <patternFill patternType="solid">
        <fgColor rgb="FF006542"/>
        <bgColor rgb="FF006542"/>
      </patternFill>
    </fill>
    <fill>
      <patternFill patternType="solid">
        <fgColor rgb="FF08A3D9"/>
        <bgColor rgb="FF08A3D9"/>
      </patternFill>
    </fill>
    <fill>
      <patternFill patternType="solid">
        <fgColor rgb="FFC8161E"/>
        <bgColor rgb="FFC8161E"/>
      </patternFill>
    </fill>
    <fill>
      <patternFill patternType="solid">
        <fgColor rgb="FFFFFFDD"/>
        <bgColor rgb="FFFFFFDD"/>
      </patternFill>
    </fill>
    <fill>
      <patternFill patternType="solid">
        <fgColor rgb="FFD5EFFF"/>
        <bgColor rgb="FFD5EFFF"/>
      </patternFill>
    </fill>
    <fill>
      <patternFill patternType="solid">
        <fgColor rgb="FFF8C1BE"/>
        <bgColor rgb="FFF8C1BE"/>
      </patternFill>
    </fill>
    <fill>
      <patternFill patternType="solid">
        <fgColor rgb="FFEA6D6A"/>
        <bgColor rgb="FFEA6D6A"/>
      </patternFill>
    </fill>
    <fill>
      <patternFill patternType="solid">
        <fgColor rgb="FF6495ED"/>
        <bgColor rgb="FF6495ED"/>
      </patternFill>
    </fill>
    <fill>
      <patternFill patternType="solid">
        <fgColor rgb="FFF4A460"/>
        <bgColor rgb="FFF4A460"/>
      </patternFill>
    </fill>
    <fill>
      <patternFill patternType="solid">
        <fgColor rgb="FF87CEFA"/>
        <bgColor rgb="FF87CEFA"/>
      </patternFill>
    </fill>
    <fill>
      <patternFill patternType="solid">
        <fgColor rgb="FF99C955"/>
        <bgColor rgb="FF99C955"/>
      </patternFill>
    </fill>
    <fill>
      <patternFill patternType="solid">
        <fgColor rgb="FFDCDCDC"/>
        <bgColor rgb="FFDCDCDC"/>
      </patternFill>
    </fill>
    <fill>
      <patternFill patternType="solid">
        <fgColor rgb="FFF2BA00"/>
        <bgColor rgb="FFF2BA00"/>
      </patternFill>
    </fill>
    <fill>
      <patternFill patternType="solid">
        <fgColor rgb="FFCC6699"/>
        <bgColor rgb="FFCC6699"/>
      </patternFill>
    </fill>
    <fill>
      <patternFill patternType="solid">
        <fgColor rgb="FFCAF7E7"/>
        <bgColor rgb="FFCAF7E7"/>
      </patternFill>
    </fill>
    <fill>
      <patternFill patternType="solid">
        <fgColor rgb="FFCD5C5C"/>
        <bgColor rgb="FFCD5C5C"/>
      </patternFill>
    </fill>
    <fill>
      <patternFill patternType="solid">
        <fgColor rgb="FFBCD1F7"/>
        <bgColor rgb="FFBCD1F7"/>
      </patternFill>
    </fill>
    <fill>
      <patternFill patternType="solid">
        <fgColor rgb="FF01AF58"/>
        <bgColor rgb="FF01AF58"/>
      </patternFill>
    </fill>
    <fill>
      <patternFill patternType="solid">
        <fgColor rgb="FFD8BFD8"/>
        <bgColor rgb="FFD8BFD8"/>
      </patternFill>
    </fill>
    <fill>
      <patternFill patternType="solid">
        <fgColor rgb="FF6666CC"/>
        <bgColor rgb="FF6666CC"/>
      </patternFill>
    </fill>
    <fill>
      <patternFill patternType="solid">
        <fgColor rgb="FFFF6347"/>
        <bgColor rgb="FFFF6347"/>
      </patternFill>
    </fill>
    <fill>
      <patternFill patternType="solid">
        <fgColor rgb="FF336033"/>
        <bgColor rgb="FF336033"/>
      </patternFill>
    </fill>
    <fill>
      <patternFill patternType="solid">
        <fgColor rgb="FF262B6A"/>
        <bgColor rgb="FF262B6A"/>
      </patternFill>
    </fill>
    <fill>
      <patternFill patternType="solid">
        <fgColor rgb="FFE12B1A"/>
        <bgColor rgb="FFE12B1A"/>
      </patternFill>
    </fill>
    <fill>
      <patternFill patternType="solid">
        <fgColor rgb="FFA6A7A9"/>
        <bgColor rgb="FFA6A7A9"/>
      </patternFill>
    </fill>
    <fill>
      <patternFill patternType="solid">
        <fgColor rgb="FFE60000"/>
        <bgColor rgb="FFE60000"/>
      </patternFill>
    </fill>
    <fill>
      <patternFill patternType="solid">
        <fgColor rgb="FF00785F"/>
        <bgColor rgb="FF00785F"/>
      </patternFill>
    </fill>
    <fill>
      <patternFill patternType="solid">
        <fgColor rgb="FF01A737"/>
        <bgColor rgb="FF01A737"/>
      </patternFill>
    </fill>
    <fill>
      <patternFill patternType="solid">
        <fgColor rgb="FFD2B48C"/>
        <bgColor rgb="FFD2B48C"/>
      </patternFill>
    </fill>
    <fill>
      <patternFill patternType="solid">
        <fgColor rgb="FF00A7EB"/>
        <bgColor rgb="FF00A7EB"/>
      </patternFill>
    </fill>
    <fill>
      <patternFill patternType="solid">
        <fgColor rgb="FF71079F"/>
        <bgColor rgb="FF71079F"/>
      </patternFill>
    </fill>
    <fill>
      <patternFill patternType="solid">
        <fgColor rgb="FF76EE00"/>
        <bgColor rgb="FF76EE00"/>
      </patternFill>
    </fill>
    <fill>
      <patternFill patternType="solid">
        <fgColor rgb="FFDC143C"/>
        <bgColor rgb="FFDC143C"/>
      </patternFill>
    </fill>
    <fill>
      <patternFill patternType="solid">
        <fgColor rgb="FFE95D0F"/>
        <bgColor rgb="FFE95D0F"/>
      </patternFill>
    </fill>
    <fill>
      <patternFill patternType="solid">
        <fgColor rgb="FF66A344"/>
        <bgColor rgb="FF66A344"/>
      </patternFill>
    </fill>
    <fill>
      <patternFill patternType="solid">
        <fgColor rgb="FF92278F"/>
        <bgColor rgb="FF92278F"/>
      </patternFill>
    </fill>
    <fill>
      <patternFill patternType="solid">
        <fgColor rgb="FF9370DB"/>
        <bgColor rgb="FF9370DB"/>
      </patternFill>
    </fill>
    <fill>
      <patternFill patternType="solid">
        <fgColor rgb="FFD5D5D5"/>
        <bgColor rgb="FFD5D5D5"/>
      </patternFill>
    </fill>
    <fill>
      <patternFill patternType="solid">
        <fgColor rgb="FFDE3163"/>
        <bgColor rgb="FFDE3163"/>
      </patternFill>
    </fill>
    <fill>
      <patternFill patternType="solid">
        <fgColor rgb="FFADD8E6"/>
        <bgColor rgb="FFADD8E6"/>
      </patternFill>
    </fill>
    <fill>
      <patternFill patternType="solid">
        <fgColor rgb="FF00386D"/>
        <bgColor rgb="FF00386D"/>
      </patternFill>
    </fill>
    <fill>
      <patternFill patternType="solid">
        <fgColor rgb="FF7B8789"/>
        <bgColor rgb="FF7B8789"/>
      </patternFill>
    </fill>
    <fill>
      <patternFill patternType="solid">
        <fgColor rgb="FF128433"/>
        <bgColor rgb="FF128433"/>
      </patternFill>
    </fill>
    <fill>
      <patternFill patternType="solid">
        <fgColor rgb="FF59B725"/>
        <bgColor rgb="FF59B725"/>
      </patternFill>
    </fill>
    <fill>
      <patternFill patternType="solid">
        <fgColor rgb="FFC20707"/>
        <bgColor rgb="FFC20707"/>
      </patternFill>
    </fill>
    <fill>
      <patternFill patternType="solid">
        <fgColor rgb="FFE63128"/>
        <bgColor rgb="FFE63128"/>
      </patternFill>
    </fill>
    <fill>
      <patternFill patternType="solid">
        <fgColor rgb="FFF9C700"/>
        <bgColor rgb="FFF9C700"/>
      </patternFill>
    </fill>
    <fill>
      <patternFill patternType="solid">
        <fgColor rgb="FF732792"/>
        <bgColor rgb="FF732792"/>
      </patternFill>
    </fill>
    <fill>
      <patternFill patternType="solid">
        <fgColor rgb="FF41C1AA"/>
        <bgColor rgb="FF41C1AA"/>
      </patternFill>
    </fill>
    <fill>
      <patternFill patternType="solid">
        <fgColor rgb="FF6F0D13"/>
        <bgColor rgb="FF6F0D13"/>
      </patternFill>
    </fill>
    <fill>
      <patternFill patternType="solid">
        <fgColor rgb="FFDDDDDD"/>
        <bgColor rgb="FFDDDDDD"/>
      </patternFill>
    </fill>
  </fills>
  <borders count="1">
    <border>
      <left/>
      <right/>
      <top/>
      <bottom/>
    </border>
  </borders>
  <cellStyleXfs count="1">
    <xf borderId="0" fillId="0" fontId="0" numFmtId="0" applyAlignment="1" applyFont="1"/>
  </cellStyleXfs>
  <cellXfs count="240">
    <xf borderId="0" fillId="0" fontId="0" numFmtId="0" xfId="0" applyAlignment="1" applyFont="1">
      <alignment/>
    </xf>
    <xf borderId="0" fillId="0" fontId="1" numFmtId="0" xfId="0" applyAlignment="1" applyFont="1">
      <alignment/>
    </xf>
    <xf borderId="0" fillId="2" fontId="2" numFmtId="0" xfId="0" applyAlignment="1" applyFill="1" applyFont="1">
      <alignment/>
    </xf>
    <xf borderId="0" fillId="2" fontId="3" numFmtId="0" xfId="0" applyAlignment="1" applyFont="1">
      <alignment/>
    </xf>
    <xf borderId="0" fillId="0" fontId="1" numFmtId="0" xfId="0" applyFont="1"/>
    <xf borderId="0" fillId="2" fontId="4" numFmtId="0" xfId="0" applyAlignment="1" applyFont="1">
      <alignment horizontal="left"/>
    </xf>
    <xf borderId="0" fillId="3" fontId="5" numFmtId="0" xfId="0" applyAlignment="1" applyFill="1" applyFont="1">
      <alignment horizontal="center"/>
    </xf>
    <xf borderId="0" fillId="0" fontId="1" numFmtId="164" xfId="0" applyAlignment="1" applyFont="1" applyNumberFormat="1">
      <alignment/>
    </xf>
    <xf borderId="0" fillId="0" fontId="6" numFmtId="0" xfId="0" applyAlignment="1" applyFont="1">
      <alignment/>
    </xf>
    <xf borderId="0" fillId="3" fontId="7" numFmtId="0" xfId="0" applyAlignment="1" applyFont="1">
      <alignment horizontal="center"/>
    </xf>
    <xf borderId="0" fillId="0" fontId="8" numFmtId="0" xfId="0" applyAlignment="1" applyFont="1">
      <alignment horizontal="center"/>
    </xf>
    <xf borderId="0" fillId="3" fontId="5" numFmtId="3" xfId="0" applyAlignment="1" applyFont="1" applyNumberFormat="1">
      <alignment horizontal="center"/>
    </xf>
    <xf borderId="0" fillId="3" fontId="9" numFmtId="0" xfId="0" applyAlignment="1" applyFont="1">
      <alignment horizontal="center"/>
    </xf>
    <xf borderId="0" fillId="3" fontId="10" numFmtId="0" xfId="0" applyAlignment="1" applyFont="1">
      <alignment horizontal="center"/>
    </xf>
    <xf borderId="0" fillId="3" fontId="11" numFmtId="0" xfId="0" applyAlignment="1" applyFont="1">
      <alignment horizontal="center"/>
    </xf>
    <xf borderId="0" fillId="0" fontId="12" numFmtId="0" xfId="0" applyAlignment="1" applyFont="1">
      <alignment horizontal="center"/>
    </xf>
    <xf borderId="0" fillId="3" fontId="13" numFmtId="0" xfId="0" applyAlignment="1" applyFont="1">
      <alignment horizontal="center"/>
    </xf>
    <xf borderId="0" fillId="4" fontId="5" numFmtId="10" xfId="0" applyAlignment="1" applyFill="1" applyFont="1" applyNumberFormat="1">
      <alignment horizontal="center"/>
    </xf>
    <xf borderId="0" fillId="5" fontId="14" numFmtId="0" xfId="0" applyAlignment="1" applyFill="1" applyFont="1">
      <alignment horizontal="center"/>
    </xf>
    <xf borderId="0" fillId="6" fontId="15" numFmtId="10" xfId="0" applyAlignment="1" applyFill="1" applyFont="1" applyNumberFormat="1">
      <alignment horizontal="center"/>
    </xf>
    <xf borderId="0" fillId="7" fontId="14" numFmtId="0" xfId="0" applyAlignment="1" applyFill="1" applyFont="1">
      <alignment horizontal="center"/>
    </xf>
    <xf borderId="0" fillId="8" fontId="16" numFmtId="0" xfId="0" applyAlignment="1" applyFill="1" applyFont="1">
      <alignment horizontal="center"/>
    </xf>
    <xf borderId="0" fillId="0" fontId="17" numFmtId="0" xfId="0" applyAlignment="1" applyFont="1">
      <alignment horizontal="center"/>
    </xf>
    <xf borderId="0" fillId="4" fontId="5" numFmtId="0" xfId="0" applyAlignment="1" applyFont="1">
      <alignment horizontal="center"/>
    </xf>
    <xf borderId="0" fillId="0" fontId="18" numFmtId="0" xfId="0" applyAlignment="1" applyFont="1">
      <alignment horizontal="center"/>
    </xf>
    <xf borderId="0" fillId="9" fontId="14" numFmtId="165" xfId="0" applyAlignment="1" applyFill="1" applyFont="1" applyNumberFormat="1">
      <alignment horizontal="center"/>
    </xf>
    <xf borderId="0" fillId="0" fontId="19" numFmtId="0" xfId="0" applyAlignment="1" applyFont="1">
      <alignment horizontal="left"/>
    </xf>
    <xf borderId="0" fillId="9" fontId="14" numFmtId="0" xfId="0" applyAlignment="1" applyFont="1">
      <alignment horizontal="center"/>
    </xf>
    <xf borderId="0" fillId="10" fontId="15" numFmtId="0" xfId="0" applyAlignment="1" applyFill="1" applyFont="1">
      <alignment horizontal="right"/>
    </xf>
    <xf borderId="0" fillId="10" fontId="15" numFmtId="3" xfId="0" applyAlignment="1" applyFont="1" applyNumberFormat="1">
      <alignment horizontal="right"/>
    </xf>
    <xf borderId="0" fillId="10" fontId="15" numFmtId="10" xfId="0" applyAlignment="1" applyFont="1" applyNumberFormat="1">
      <alignment horizontal="right"/>
    </xf>
    <xf borderId="0" fillId="9" fontId="14" numFmtId="10" xfId="0" applyAlignment="1" applyFont="1" applyNumberFormat="1">
      <alignment horizontal="center"/>
    </xf>
    <xf borderId="0" fillId="10" fontId="15" numFmtId="0" xfId="0" applyAlignment="1" applyFont="1">
      <alignment horizontal="right"/>
    </xf>
    <xf borderId="0" fillId="11" fontId="10" numFmtId="10" xfId="0" applyAlignment="1" applyFill="1" applyFont="1" applyNumberFormat="1">
      <alignment horizontal="center"/>
    </xf>
    <xf borderId="0" fillId="10" fontId="20" numFmtId="0" xfId="0" applyAlignment="1" applyFont="1">
      <alignment horizontal="right"/>
    </xf>
    <xf borderId="0" fillId="0" fontId="21" numFmtId="0" xfId="0" applyAlignment="1" applyFont="1">
      <alignment horizontal="center"/>
    </xf>
    <xf borderId="0" fillId="6" fontId="14" numFmtId="165" xfId="0" applyAlignment="1" applyFont="1" applyNumberFormat="1">
      <alignment horizontal="center"/>
    </xf>
    <xf borderId="0" fillId="10" fontId="15" numFmtId="3" xfId="0" applyAlignment="1" applyFont="1" applyNumberFormat="1">
      <alignment horizontal="right"/>
    </xf>
    <xf borderId="0" fillId="6" fontId="14" numFmtId="3" xfId="0" applyAlignment="1" applyFont="1" applyNumberFormat="1">
      <alignment horizontal="center"/>
    </xf>
    <xf borderId="0" fillId="10" fontId="15" numFmtId="10" xfId="0" applyAlignment="1" applyFont="1" applyNumberFormat="1">
      <alignment horizontal="right"/>
    </xf>
    <xf borderId="0" fillId="6" fontId="14" numFmtId="9" xfId="0" applyAlignment="1" applyFont="1" applyNumberFormat="1">
      <alignment horizontal="center"/>
    </xf>
    <xf borderId="0" fillId="11" fontId="10" numFmtId="9" xfId="0" applyAlignment="1" applyFont="1" applyNumberFormat="1">
      <alignment horizontal="center"/>
    </xf>
    <xf borderId="0" fillId="6" fontId="5" numFmtId="0" xfId="0" applyAlignment="1" applyFont="1">
      <alignment horizontal="center"/>
    </xf>
    <xf borderId="0" fillId="6" fontId="15" numFmtId="0" xfId="0" applyAlignment="1" applyFont="1">
      <alignment horizontal="center"/>
    </xf>
    <xf borderId="0" fillId="6" fontId="14" numFmtId="0" xfId="0" applyAlignment="1" applyFont="1">
      <alignment horizontal="center"/>
    </xf>
    <xf borderId="0" fillId="4" fontId="15" numFmtId="0" xfId="0" applyAlignment="1" applyFont="1">
      <alignment horizontal="right"/>
    </xf>
    <xf borderId="0" fillId="6" fontId="14" numFmtId="10" xfId="0" applyAlignment="1" applyFont="1" applyNumberFormat="1">
      <alignment horizontal="center"/>
    </xf>
    <xf borderId="0" fillId="4" fontId="15" numFmtId="3" xfId="0" applyAlignment="1" applyFont="1" applyNumberFormat="1">
      <alignment horizontal="right"/>
    </xf>
    <xf borderId="0" fillId="4" fontId="15" numFmtId="10" xfId="0" applyAlignment="1" applyFont="1" applyNumberFormat="1">
      <alignment horizontal="right"/>
    </xf>
    <xf borderId="0" fillId="6" fontId="22" numFmtId="0" xfId="0" applyAlignment="1" applyFont="1">
      <alignment/>
    </xf>
    <xf borderId="0" fillId="4" fontId="23" numFmtId="0" xfId="0" applyAlignment="1" applyFont="1">
      <alignment horizontal="right"/>
    </xf>
    <xf borderId="0" fillId="6" fontId="15" numFmtId="0" xfId="0" applyAlignment="1" applyFont="1">
      <alignment/>
    </xf>
    <xf borderId="0" fillId="4" fontId="5" numFmtId="9" xfId="0" applyAlignment="1" applyFont="1" applyNumberFormat="1">
      <alignment horizontal="center"/>
    </xf>
    <xf borderId="0" fillId="6" fontId="15" numFmtId="9" xfId="0" applyAlignment="1" applyFont="1" applyNumberFormat="1">
      <alignment horizontal="center"/>
    </xf>
    <xf borderId="0" fillId="6" fontId="15" numFmtId="3" xfId="0" applyAlignment="1" applyFont="1" applyNumberFormat="1">
      <alignment/>
    </xf>
    <xf borderId="0" fillId="4" fontId="15" numFmtId="0" xfId="0" applyAlignment="1" applyFont="1">
      <alignment horizontal="right"/>
    </xf>
    <xf borderId="0" fillId="6" fontId="14" numFmtId="166" xfId="0" applyAlignment="1" applyFont="1" applyNumberFormat="1">
      <alignment horizontal="center"/>
    </xf>
    <xf borderId="0" fillId="4" fontId="15" numFmtId="3" xfId="0" applyAlignment="1" applyFont="1" applyNumberFormat="1">
      <alignment horizontal="right"/>
    </xf>
    <xf borderId="0" fillId="4" fontId="15" numFmtId="10" xfId="0" applyAlignment="1" applyFont="1" applyNumberFormat="1">
      <alignment horizontal="right"/>
    </xf>
    <xf borderId="0" fillId="10" fontId="5" numFmtId="9" xfId="0" applyAlignment="1" applyFont="1" applyNumberFormat="1">
      <alignment horizontal="center"/>
    </xf>
    <xf borderId="0" fillId="10" fontId="5" numFmtId="0" xfId="0" applyAlignment="1" applyFont="1">
      <alignment horizontal="center"/>
    </xf>
    <xf borderId="0" fillId="0" fontId="24" numFmtId="0" xfId="0" applyAlignment="1" applyFont="1">
      <alignment horizontal="center"/>
    </xf>
    <xf borderId="0" fillId="9" fontId="25" numFmtId="166" xfId="0" applyAlignment="1" applyFont="1" applyNumberFormat="1">
      <alignment horizontal="center"/>
    </xf>
    <xf borderId="0" fillId="9" fontId="25" numFmtId="0" xfId="0" applyAlignment="1" applyFont="1">
      <alignment horizontal="center"/>
    </xf>
    <xf borderId="0" fillId="9" fontId="25" numFmtId="10" xfId="0" applyAlignment="1" applyFont="1" applyNumberFormat="1">
      <alignment horizontal="center"/>
    </xf>
    <xf borderId="0" fillId="11" fontId="26" numFmtId="10" xfId="0" applyAlignment="1" applyFont="1" applyNumberFormat="1">
      <alignment horizontal="center"/>
    </xf>
    <xf borderId="0" fillId="0" fontId="27" numFmtId="0" xfId="0" applyAlignment="1" applyFont="1">
      <alignment horizontal="center"/>
    </xf>
    <xf borderId="0" fillId="6" fontId="5" numFmtId="9" xfId="0" applyAlignment="1" applyFont="1" applyNumberFormat="1">
      <alignment horizontal="center"/>
    </xf>
    <xf borderId="0" fillId="4" fontId="28" numFmtId="0" xfId="0" applyAlignment="1" applyFont="1">
      <alignment horizontal="right"/>
    </xf>
    <xf borderId="0" fillId="0" fontId="29" numFmtId="0" xfId="0" applyAlignment="1" applyFont="1">
      <alignment horizontal="left"/>
    </xf>
    <xf borderId="0" fillId="4" fontId="28" numFmtId="3" xfId="0" applyAlignment="1" applyFont="1" applyNumberFormat="1">
      <alignment horizontal="right"/>
    </xf>
    <xf borderId="0" fillId="4" fontId="28" numFmtId="10" xfId="0" applyAlignment="1" applyFont="1" applyNumberFormat="1">
      <alignment horizontal="right"/>
    </xf>
    <xf borderId="0" fillId="6" fontId="15" numFmtId="167" xfId="0" applyAlignment="1" applyFont="1" applyNumberFormat="1">
      <alignment/>
    </xf>
    <xf borderId="0" fillId="10" fontId="28" numFmtId="3" xfId="0" applyAlignment="1" applyFont="1" applyNumberFormat="1">
      <alignment horizontal="right"/>
    </xf>
    <xf borderId="0" fillId="10" fontId="28" numFmtId="10" xfId="0" applyAlignment="1" applyFont="1" applyNumberFormat="1">
      <alignment horizontal="right"/>
    </xf>
    <xf borderId="0" fillId="10" fontId="15" numFmtId="0" xfId="0" applyAlignment="1" applyFont="1">
      <alignment horizontal="right"/>
    </xf>
    <xf borderId="0" fillId="12" fontId="10" numFmtId="9" xfId="0" applyAlignment="1" applyFill="1" applyFont="1" applyNumberFormat="1">
      <alignment horizontal="center"/>
    </xf>
    <xf borderId="0" fillId="0" fontId="30" numFmtId="0" xfId="0" applyAlignment="1" applyFont="1">
      <alignment horizontal="left"/>
    </xf>
    <xf borderId="0" fillId="0" fontId="31" numFmtId="0" xfId="0" applyAlignment="1" applyFont="1">
      <alignment horizontal="right"/>
    </xf>
    <xf borderId="0" fillId="0" fontId="32" numFmtId="0" xfId="0" applyAlignment="1" applyFont="1">
      <alignment/>
    </xf>
    <xf borderId="0" fillId="13" fontId="14" numFmtId="0" xfId="0" applyAlignment="1" applyFill="1" applyFont="1">
      <alignment horizontal="center"/>
    </xf>
    <xf borderId="0" fillId="14" fontId="14" numFmtId="0" xfId="0" applyAlignment="1" applyFill="1" applyFont="1">
      <alignment horizontal="center"/>
    </xf>
    <xf borderId="0" fillId="15" fontId="14" numFmtId="0" xfId="0" applyAlignment="1" applyFill="1" applyFont="1">
      <alignment horizontal="center"/>
    </xf>
    <xf borderId="0" fillId="16" fontId="14" numFmtId="0" xfId="0" applyAlignment="1" applyFill="1" applyFont="1">
      <alignment horizontal="center"/>
    </xf>
    <xf borderId="0" fillId="17" fontId="14" numFmtId="0" xfId="0" applyAlignment="1" applyFill="1" applyFont="1">
      <alignment horizontal="center"/>
    </xf>
    <xf borderId="0" fillId="10" fontId="28" numFmtId="0" xfId="0" applyAlignment="1" applyFont="1">
      <alignment horizontal="right"/>
    </xf>
    <xf borderId="0" fillId="18" fontId="14" numFmtId="0" xfId="0" applyAlignment="1" applyFill="1" applyFont="1">
      <alignment horizontal="center"/>
    </xf>
    <xf borderId="0" fillId="19" fontId="14" numFmtId="0" xfId="0" applyAlignment="1" applyFill="1" applyFont="1">
      <alignment horizontal="center"/>
    </xf>
    <xf borderId="0" fillId="20" fontId="14" numFmtId="0" xfId="0" applyAlignment="1" applyFill="1" applyFont="1">
      <alignment horizontal="center"/>
    </xf>
    <xf borderId="0" fillId="21" fontId="14" numFmtId="0" xfId="0" applyAlignment="1" applyFill="1" applyFont="1">
      <alignment horizontal="center"/>
    </xf>
    <xf borderId="0" fillId="9" fontId="14" numFmtId="166" xfId="0" applyAlignment="1" applyFont="1" applyNumberFormat="1">
      <alignment horizontal="center"/>
    </xf>
    <xf borderId="0" fillId="22" fontId="10" numFmtId="10" xfId="0" applyAlignment="1" applyFill="1" applyFont="1" applyNumberFormat="1">
      <alignment horizontal="center"/>
    </xf>
    <xf borderId="0" fillId="22" fontId="10" numFmtId="9" xfId="0" applyAlignment="1" applyFont="1" applyNumberFormat="1">
      <alignment horizontal="center"/>
    </xf>
    <xf borderId="0" fillId="23" fontId="10" numFmtId="9" xfId="0" applyAlignment="1" applyFill="1" applyFont="1" applyNumberFormat="1">
      <alignment horizontal="center"/>
    </xf>
    <xf borderId="0" fillId="0" fontId="1" numFmtId="3" xfId="0" applyFont="1" applyNumberFormat="1"/>
    <xf borderId="0" fillId="0" fontId="1" numFmtId="10" xfId="0" applyFont="1" applyNumberFormat="1"/>
    <xf borderId="0" fillId="2" fontId="33" numFmtId="0" xfId="0" applyAlignment="1" applyFont="1">
      <alignment/>
    </xf>
    <xf borderId="0" fillId="24" fontId="10" numFmtId="9" xfId="0" applyAlignment="1" applyFill="1" applyFont="1" applyNumberFormat="1">
      <alignment horizontal="center"/>
    </xf>
    <xf borderId="0" fillId="25" fontId="10" numFmtId="10" xfId="0" applyAlignment="1" applyFill="1" applyFont="1" applyNumberFormat="1">
      <alignment horizontal="center"/>
    </xf>
    <xf borderId="0" fillId="25" fontId="10" numFmtId="9" xfId="0" applyAlignment="1" applyFont="1" applyNumberFormat="1">
      <alignment horizontal="center"/>
    </xf>
    <xf borderId="0" fillId="23" fontId="10" numFmtId="10" xfId="0" applyAlignment="1" applyFont="1" applyNumberFormat="1">
      <alignment horizontal="center"/>
    </xf>
    <xf borderId="0" fillId="0" fontId="34" numFmtId="0" xfId="0" applyAlignment="1" applyFont="1">
      <alignment horizontal="left"/>
    </xf>
    <xf borderId="0" fillId="6" fontId="35" numFmtId="0" xfId="0" applyAlignment="1" applyFont="1">
      <alignment horizontal="left"/>
    </xf>
    <xf borderId="0" fillId="3" fontId="36" numFmtId="0" xfId="0" applyAlignment="1" applyFont="1">
      <alignment horizontal="left"/>
    </xf>
    <xf borderId="0" fillId="3" fontId="36" numFmtId="0" xfId="0" applyAlignment="1" applyFont="1">
      <alignment horizontal="center"/>
    </xf>
    <xf borderId="0" fillId="5" fontId="37" numFmtId="0" xfId="0" applyAlignment="1" applyFont="1">
      <alignment horizontal="right"/>
    </xf>
    <xf borderId="0" fillId="0" fontId="38" numFmtId="0" xfId="0" applyAlignment="1" applyFont="1">
      <alignment horizontal="left"/>
    </xf>
    <xf borderId="0" fillId="6" fontId="36" numFmtId="0" xfId="0" applyAlignment="1" applyFont="1">
      <alignment horizontal="right"/>
    </xf>
    <xf borderId="0" fillId="6" fontId="36" numFmtId="3" xfId="0" applyAlignment="1" applyFont="1" applyNumberFormat="1">
      <alignment horizontal="right"/>
    </xf>
    <xf borderId="0" fillId="6" fontId="36" numFmtId="10" xfId="0" applyAlignment="1" applyFont="1" applyNumberFormat="1">
      <alignment horizontal="right"/>
    </xf>
    <xf borderId="0" fillId="7" fontId="37" numFmtId="0" xfId="0" applyAlignment="1" applyFont="1">
      <alignment horizontal="right"/>
    </xf>
    <xf borderId="0" fillId="0" fontId="39" numFmtId="0" xfId="0" applyAlignment="1" applyFont="1">
      <alignment horizontal="left"/>
    </xf>
    <xf borderId="0" fillId="6" fontId="37" numFmtId="0" xfId="0" applyAlignment="1" applyFont="1">
      <alignment horizontal="right"/>
    </xf>
    <xf borderId="0" fillId="6" fontId="37" numFmtId="3" xfId="0" applyAlignment="1" applyFont="1" applyNumberFormat="1">
      <alignment horizontal="right"/>
    </xf>
    <xf borderId="0" fillId="6" fontId="37" numFmtId="10" xfId="0" applyAlignment="1" applyFont="1" applyNumberFormat="1">
      <alignment horizontal="right"/>
    </xf>
    <xf borderId="0" fillId="18" fontId="37" numFmtId="0" xfId="0" applyAlignment="1" applyFont="1">
      <alignment horizontal="right"/>
    </xf>
    <xf borderId="0" fillId="0" fontId="40" numFmtId="0" xfId="0" applyAlignment="1" applyFont="1">
      <alignment/>
    </xf>
    <xf borderId="0" fillId="15" fontId="37" numFmtId="0" xfId="0" applyAlignment="1" applyFont="1">
      <alignment horizontal="right"/>
    </xf>
    <xf borderId="0" fillId="2" fontId="3" numFmtId="165" xfId="0" applyAlignment="1" applyFont="1" applyNumberFormat="1">
      <alignment/>
    </xf>
    <xf borderId="0" fillId="16" fontId="37" numFmtId="0" xfId="0" applyAlignment="1" applyFont="1">
      <alignment horizontal="right"/>
    </xf>
    <xf borderId="0" fillId="19" fontId="37" numFmtId="0" xfId="0" applyAlignment="1" applyFont="1">
      <alignment horizontal="right"/>
    </xf>
    <xf borderId="0" fillId="17" fontId="37" numFmtId="0" xfId="0" applyAlignment="1" applyFont="1">
      <alignment horizontal="right"/>
    </xf>
    <xf borderId="0" fillId="6" fontId="5" numFmtId="3" xfId="0" applyAlignment="1" applyFont="1" applyNumberFormat="1">
      <alignment horizontal="center"/>
    </xf>
    <xf borderId="0" fillId="14" fontId="37" numFmtId="0" xfId="0" applyAlignment="1" applyFont="1">
      <alignment horizontal="right"/>
    </xf>
    <xf borderId="0" fillId="6" fontId="15" numFmtId="3" xfId="0" applyAlignment="1" applyFont="1" applyNumberFormat="1">
      <alignment horizontal="center"/>
    </xf>
    <xf borderId="0" fillId="6" fontId="15" numFmtId="0" xfId="0" applyAlignment="1" applyFont="1">
      <alignment horizontal="center"/>
    </xf>
    <xf borderId="0" fillId="20" fontId="37" numFmtId="0" xfId="0" applyAlignment="1" applyFont="1">
      <alignment horizontal="right"/>
    </xf>
    <xf borderId="0" fillId="13" fontId="37" numFmtId="0" xfId="0" applyAlignment="1" applyFont="1">
      <alignment horizontal="right"/>
    </xf>
    <xf borderId="0" fillId="21" fontId="37" numFmtId="0" xfId="0" applyAlignment="1" applyFont="1">
      <alignment horizontal="right"/>
    </xf>
    <xf borderId="0" fillId="6" fontId="36" numFmtId="0" xfId="0" applyAlignment="1" applyFont="1">
      <alignment horizontal="left"/>
    </xf>
    <xf borderId="0" fillId="0" fontId="41" numFmtId="0" xfId="0" applyAlignment="1" applyFont="1">
      <alignment horizontal="center"/>
    </xf>
    <xf borderId="0" fillId="6" fontId="36" numFmtId="9" xfId="0" applyAlignment="1" applyFont="1" applyNumberFormat="1">
      <alignment horizontal="right"/>
    </xf>
    <xf borderId="0" fillId="6" fontId="37" numFmtId="0" xfId="0" applyAlignment="1" applyFont="1">
      <alignment horizontal="left"/>
    </xf>
    <xf borderId="0" fillId="26" fontId="37" numFmtId="0" xfId="0" applyAlignment="1" applyFill="1" applyFont="1">
      <alignment horizontal="right"/>
    </xf>
    <xf borderId="0" fillId="6" fontId="14" numFmtId="0" xfId="0" applyAlignment="1" applyFont="1">
      <alignment horizontal="left"/>
    </xf>
    <xf borderId="0" fillId="6" fontId="5" numFmtId="10" xfId="0" applyAlignment="1" applyFont="1" applyNumberFormat="1">
      <alignment horizontal="center"/>
    </xf>
    <xf borderId="0" fillId="6" fontId="5" numFmtId="0" xfId="0" applyAlignment="1" applyFont="1">
      <alignment/>
    </xf>
    <xf borderId="0" fillId="0" fontId="1" numFmtId="168" xfId="0" applyAlignment="1" applyFont="1" applyNumberFormat="1">
      <alignment/>
    </xf>
    <xf borderId="0" fillId="27" fontId="15" numFmtId="0" xfId="0" applyAlignment="1" applyFill="1" applyFont="1">
      <alignment horizontal="center"/>
    </xf>
    <xf borderId="0" fillId="0" fontId="42" numFmtId="0" xfId="0" applyAlignment="1" applyFont="1">
      <alignment/>
    </xf>
    <xf borderId="0" fillId="28" fontId="15" numFmtId="0" xfId="0" applyFill="1" applyFont="1"/>
    <xf borderId="0" fillId="29" fontId="15" numFmtId="0" xfId="0" applyAlignment="1" applyFill="1" applyFont="1">
      <alignment horizontal="center"/>
    </xf>
    <xf borderId="0" fillId="0" fontId="43" numFmtId="0" xfId="0" applyAlignment="1" applyFont="1">
      <alignment horizontal="center"/>
    </xf>
    <xf borderId="0" fillId="0" fontId="44" numFmtId="0" xfId="0" applyAlignment="1" applyFont="1">
      <alignment/>
    </xf>
    <xf borderId="0" fillId="30" fontId="15" numFmtId="0" xfId="0" applyAlignment="1" applyFill="1" applyFont="1">
      <alignment horizontal="center"/>
    </xf>
    <xf borderId="0" fillId="31" fontId="15" numFmtId="0" xfId="0" applyAlignment="1" applyFill="1" applyFont="1">
      <alignment horizontal="center"/>
    </xf>
    <xf borderId="0" fillId="32" fontId="15" numFmtId="0" xfId="0" applyAlignment="1" applyFill="1" applyFont="1">
      <alignment horizontal="center"/>
    </xf>
    <xf borderId="0" fillId="0" fontId="45" numFmtId="0" xfId="0" applyAlignment="1" applyFont="1">
      <alignment horizontal="center"/>
    </xf>
    <xf borderId="0" fillId="33" fontId="15" numFmtId="167" xfId="0" applyAlignment="1" applyFill="1" applyFont="1" applyNumberFormat="1">
      <alignment/>
    </xf>
    <xf borderId="0" fillId="0" fontId="32" numFmtId="0" xfId="0" applyAlignment="1" applyFont="1">
      <alignment horizontal="center"/>
    </xf>
    <xf borderId="0" fillId="0" fontId="46" numFmtId="0" xfId="0" applyAlignment="1" applyFont="1">
      <alignment/>
    </xf>
    <xf borderId="0" fillId="34" fontId="5" numFmtId="10" xfId="0" applyAlignment="1" applyFill="1" applyFont="1" applyNumberFormat="1">
      <alignment horizontal="center"/>
    </xf>
    <xf borderId="0" fillId="33" fontId="28" numFmtId="0" xfId="0" applyAlignment="1" applyFont="1">
      <alignment/>
    </xf>
    <xf borderId="0" fillId="0" fontId="47" numFmtId="0" xfId="0" applyAlignment="1" applyFont="1">
      <alignment horizontal="center"/>
    </xf>
    <xf borderId="0" fillId="35" fontId="48" numFmtId="0" xfId="0" applyAlignment="1" applyFill="1" applyFont="1">
      <alignment/>
    </xf>
    <xf borderId="0" fillId="26" fontId="49" numFmtId="0" xfId="0" applyAlignment="1" applyFont="1">
      <alignment horizontal="center"/>
    </xf>
    <xf borderId="0" fillId="34" fontId="5" numFmtId="9" xfId="0" applyAlignment="1" applyFont="1" applyNumberFormat="1">
      <alignment horizontal="center"/>
    </xf>
    <xf borderId="0" fillId="26" fontId="37" numFmtId="0" xfId="0" applyAlignment="1" applyFont="1">
      <alignment horizontal="center"/>
    </xf>
    <xf borderId="0" fillId="33" fontId="15" numFmtId="0" xfId="0" applyFont="1"/>
    <xf borderId="0" fillId="36" fontId="37" numFmtId="0" xfId="0" applyAlignment="1" applyFill="1" applyFont="1">
      <alignment horizontal="right"/>
    </xf>
    <xf borderId="0" fillId="0" fontId="50" numFmtId="0" xfId="0" applyAlignment="1" applyFont="1">
      <alignment/>
    </xf>
    <xf borderId="0" fillId="6" fontId="15" numFmtId="167" xfId="0" applyAlignment="1" applyFont="1" applyNumberFormat="1">
      <alignment/>
    </xf>
    <xf borderId="0" fillId="6" fontId="51" numFmtId="0" xfId="0" applyAlignment="1" applyFont="1">
      <alignment horizontal="right"/>
    </xf>
    <xf borderId="0" fillId="0" fontId="52" numFmtId="0" xfId="0" applyAlignment="1" applyFont="1">
      <alignment/>
    </xf>
    <xf borderId="0" fillId="35" fontId="5" numFmtId="0" xfId="0" applyAlignment="1" applyFont="1">
      <alignment/>
    </xf>
    <xf borderId="0" fillId="6" fontId="37" numFmtId="0" xfId="0" applyAlignment="1" applyFont="1">
      <alignment horizontal="right"/>
    </xf>
    <xf borderId="0" fillId="37" fontId="37" numFmtId="0" xfId="0" applyAlignment="1" applyFill="1" applyFont="1">
      <alignment horizontal="right"/>
    </xf>
    <xf borderId="0" fillId="38" fontId="37" numFmtId="0" xfId="0" applyAlignment="1" applyFill="1" applyFont="1">
      <alignment horizontal="right"/>
    </xf>
    <xf borderId="0" fillId="39" fontId="37" numFmtId="0" xfId="0" applyAlignment="1" applyFill="1" applyFont="1">
      <alignment horizontal="right"/>
    </xf>
    <xf borderId="0" fillId="40" fontId="37" numFmtId="0" xfId="0" applyAlignment="1" applyFill="1" applyFont="1">
      <alignment horizontal="right"/>
    </xf>
    <xf borderId="0" fillId="6" fontId="37" numFmtId="9" xfId="0" applyAlignment="1" applyFont="1" applyNumberFormat="1">
      <alignment horizontal="right"/>
    </xf>
    <xf borderId="0" fillId="41" fontId="37" numFmtId="0" xfId="0" applyAlignment="1" applyFill="1" applyFont="1">
      <alignment horizontal="right"/>
    </xf>
    <xf borderId="0" fillId="42" fontId="37" numFmtId="0" xfId="0" applyAlignment="1" applyFill="1" applyFont="1">
      <alignment horizontal="right"/>
    </xf>
    <xf borderId="0" fillId="43" fontId="37" numFmtId="0" xfId="0" applyAlignment="1" applyFill="1" applyFont="1">
      <alignment horizontal="right"/>
    </xf>
    <xf borderId="0" fillId="44" fontId="5" numFmtId="10" xfId="0" applyAlignment="1" applyFill="1" applyFont="1" applyNumberFormat="1">
      <alignment horizontal="center"/>
    </xf>
    <xf borderId="0" fillId="45" fontId="37" numFmtId="0" xfId="0" applyAlignment="1" applyFill="1" applyFont="1">
      <alignment horizontal="right"/>
    </xf>
    <xf borderId="0" fillId="46" fontId="5" numFmtId="0" xfId="0" applyAlignment="1" applyFill="1" applyFont="1">
      <alignment/>
    </xf>
    <xf borderId="0" fillId="47" fontId="37" numFmtId="0" xfId="0" applyAlignment="1" applyFill="1" applyFont="1">
      <alignment horizontal="right"/>
    </xf>
    <xf borderId="0" fillId="0" fontId="53" numFmtId="0" xfId="0" applyAlignment="1" applyFont="1">
      <alignment horizontal="left"/>
    </xf>
    <xf borderId="0" fillId="48" fontId="37" numFmtId="0" xfId="0" applyAlignment="1" applyFill="1" applyFont="1">
      <alignment horizontal="right"/>
    </xf>
    <xf borderId="0" fillId="49" fontId="37" numFmtId="0" xfId="0" applyAlignment="1" applyFill="1" applyFont="1">
      <alignment horizontal="right"/>
    </xf>
    <xf borderId="0" fillId="0" fontId="54" numFmtId="0" xfId="0" applyAlignment="1" applyFont="1">
      <alignment/>
    </xf>
    <xf borderId="0" fillId="50" fontId="37" numFmtId="0" xfId="0" applyAlignment="1" applyFill="1" applyFont="1">
      <alignment horizontal="right"/>
    </xf>
    <xf borderId="0" fillId="51" fontId="37" numFmtId="0" xfId="0" applyAlignment="1" applyFill="1" applyFont="1">
      <alignment horizontal="right"/>
    </xf>
    <xf borderId="0" fillId="52" fontId="5" numFmtId="0" xfId="0" applyAlignment="1" applyFill="1" applyFont="1">
      <alignment horizontal="center"/>
    </xf>
    <xf borderId="0" fillId="53" fontId="5" numFmtId="0" xfId="0" applyAlignment="1" applyFill="1" applyFont="1">
      <alignment horizontal="center"/>
    </xf>
    <xf borderId="0" fillId="54" fontId="5" numFmtId="0" xfId="0" applyAlignment="1" applyFill="1" applyFont="1">
      <alignment horizontal="center"/>
    </xf>
    <xf borderId="0" fillId="55" fontId="5" numFmtId="0" xfId="0" applyAlignment="1" applyFill="1" applyFont="1">
      <alignment horizontal="center"/>
    </xf>
    <xf borderId="0" fillId="56" fontId="5" numFmtId="0" xfId="0" applyAlignment="1" applyFill="1" applyFont="1">
      <alignment horizontal="center"/>
    </xf>
    <xf borderId="0" fillId="57" fontId="5" numFmtId="0" xfId="0" applyAlignment="1" applyFill="1" applyFont="1">
      <alignment horizontal="center"/>
    </xf>
    <xf borderId="0" fillId="58" fontId="37" numFmtId="0" xfId="0" applyAlignment="1" applyFill="1" applyFont="1">
      <alignment horizontal="right"/>
    </xf>
    <xf borderId="0" fillId="59" fontId="5" numFmtId="0" xfId="0" applyAlignment="1" applyFill="1" applyFont="1">
      <alignment horizontal="center"/>
    </xf>
    <xf borderId="0" fillId="60" fontId="37" numFmtId="0" xfId="0" applyAlignment="1" applyFill="1" applyFont="1">
      <alignment horizontal="right"/>
    </xf>
    <xf borderId="0" fillId="61" fontId="5" numFmtId="0" xfId="0" applyAlignment="1" applyFill="1" applyFont="1">
      <alignment horizontal="center"/>
    </xf>
    <xf borderId="0" fillId="62" fontId="37" numFmtId="0" xfId="0" applyAlignment="1" applyFill="1" applyFont="1">
      <alignment horizontal="right"/>
    </xf>
    <xf borderId="0" fillId="63" fontId="5" numFmtId="0" xfId="0" applyAlignment="1" applyFill="1" applyFont="1">
      <alignment horizontal="center"/>
    </xf>
    <xf borderId="0" fillId="64" fontId="5" numFmtId="0" xfId="0" applyAlignment="1" applyFill="1" applyFont="1">
      <alignment horizontal="center"/>
    </xf>
    <xf borderId="0" fillId="65" fontId="5" numFmtId="0" xfId="0" applyAlignment="1" applyFill="1" applyFont="1">
      <alignment horizontal="center"/>
    </xf>
    <xf borderId="0" fillId="66" fontId="37" numFmtId="0" xfId="0" applyAlignment="1" applyFill="1" applyFont="1">
      <alignment horizontal="right"/>
    </xf>
    <xf borderId="0" fillId="67" fontId="15" numFmtId="166" xfId="0" applyAlignment="1" applyFill="1" applyFont="1" applyNumberFormat="1">
      <alignment horizontal="center"/>
    </xf>
    <xf borderId="0" fillId="0" fontId="55" numFmtId="0" xfId="0" applyAlignment="1" applyFont="1">
      <alignment horizontal="center"/>
    </xf>
    <xf borderId="0" fillId="68" fontId="37" numFmtId="0" xfId="0" applyAlignment="1" applyFill="1" applyFont="1">
      <alignment horizontal="right"/>
    </xf>
    <xf borderId="0" fillId="69" fontId="5" numFmtId="0" xfId="0" applyAlignment="1" applyFill="1" applyFont="1">
      <alignment horizontal="center"/>
    </xf>
    <xf borderId="0" fillId="2" fontId="37" numFmtId="0" xfId="0" applyAlignment="1" applyFont="1">
      <alignment horizontal="right"/>
    </xf>
    <xf borderId="0" fillId="67" fontId="15" numFmtId="0" xfId="0" applyAlignment="1" applyFont="1">
      <alignment horizontal="center"/>
    </xf>
    <xf borderId="0" fillId="67" fontId="56" numFmtId="0" xfId="0" applyAlignment="1" applyFont="1">
      <alignment horizontal="center"/>
    </xf>
    <xf borderId="0" fillId="6" fontId="5" numFmtId="0" xfId="0" applyAlignment="1" applyFont="1">
      <alignment/>
    </xf>
    <xf borderId="0" fillId="52" fontId="57" numFmtId="0" xfId="0" applyAlignment="1" applyFont="1">
      <alignment horizontal="center"/>
    </xf>
    <xf borderId="0" fillId="6" fontId="36" numFmtId="0" xfId="0" applyAlignment="1" applyFont="1">
      <alignment horizontal="right"/>
    </xf>
    <xf borderId="0" fillId="6" fontId="15" numFmtId="166" xfId="0" applyAlignment="1" applyFont="1" applyNumberFormat="1">
      <alignment horizontal="center"/>
    </xf>
    <xf borderId="0" fillId="6" fontId="36" numFmtId="3" xfId="0" applyAlignment="1" applyFont="1" applyNumberFormat="1">
      <alignment horizontal="center"/>
    </xf>
    <xf borderId="0" fillId="6" fontId="36" numFmtId="0" xfId="0" applyAlignment="1" applyFont="1">
      <alignment horizontal="center"/>
    </xf>
    <xf borderId="0" fillId="6" fontId="36" numFmtId="9" xfId="0" applyAlignment="1" applyFont="1" applyNumberFormat="1">
      <alignment horizontal="center"/>
    </xf>
    <xf borderId="0" fillId="6" fontId="37" numFmtId="0" xfId="0" applyAlignment="1" applyFont="1">
      <alignment horizontal="center"/>
    </xf>
    <xf borderId="0" fillId="6" fontId="58" numFmtId="0" xfId="0" applyAlignment="1" applyFont="1">
      <alignment horizontal="left"/>
    </xf>
    <xf borderId="0" fillId="54" fontId="5" numFmtId="0" xfId="0" applyAlignment="1" applyFont="1">
      <alignment horizontal="center"/>
    </xf>
    <xf borderId="0" fillId="54" fontId="57" numFmtId="0" xfId="0" applyAlignment="1" applyFont="1">
      <alignment horizontal="center"/>
    </xf>
    <xf borderId="0" fillId="0" fontId="59" numFmtId="0" xfId="0" applyAlignment="1" applyFont="1">
      <alignment horizontal="center"/>
    </xf>
    <xf borderId="0" fillId="3" fontId="36" numFmtId="0" xfId="0" applyAlignment="1" applyFont="1">
      <alignment horizontal="right"/>
    </xf>
    <xf borderId="0" fillId="3" fontId="36" numFmtId="0" xfId="0" applyAlignment="1" applyFont="1">
      <alignment horizontal="right"/>
    </xf>
    <xf borderId="0" fillId="70" fontId="37" numFmtId="0" xfId="0" applyAlignment="1" applyFill="1" applyFont="1">
      <alignment horizontal="right"/>
    </xf>
    <xf borderId="0" fillId="71" fontId="37" numFmtId="0" xfId="0" applyAlignment="1" applyFill="1" applyFont="1">
      <alignment horizontal="right"/>
    </xf>
    <xf borderId="0" fillId="56" fontId="37" numFmtId="0" xfId="0" applyAlignment="1" applyFont="1">
      <alignment horizontal="right"/>
    </xf>
    <xf borderId="0" fillId="72" fontId="37" numFmtId="0" xfId="0" applyAlignment="1" applyFill="1" applyFont="1">
      <alignment horizontal="right"/>
    </xf>
    <xf borderId="0" fillId="73" fontId="37" numFmtId="0" xfId="0" applyAlignment="1" applyFill="1" applyFont="1">
      <alignment horizontal="right"/>
    </xf>
    <xf borderId="0" fillId="74" fontId="37" numFmtId="0" xfId="0" applyAlignment="1" applyFill="1" applyFont="1">
      <alignment horizontal="right"/>
    </xf>
    <xf borderId="0" fillId="75" fontId="37" numFmtId="0" xfId="0" applyAlignment="1" applyFill="1" applyFont="1">
      <alignment horizontal="right"/>
    </xf>
    <xf borderId="0" fillId="59" fontId="37" numFmtId="0" xfId="0" applyAlignment="1" applyFont="1">
      <alignment horizontal="right"/>
    </xf>
    <xf borderId="0" fillId="76" fontId="37" numFmtId="0" xfId="0" applyAlignment="1" applyFill="1" applyFont="1">
      <alignment horizontal="right"/>
    </xf>
    <xf borderId="0" fillId="77" fontId="37" numFmtId="0" xfId="0" applyAlignment="1" applyFill="1" applyFont="1">
      <alignment horizontal="right"/>
    </xf>
    <xf borderId="0" fillId="63" fontId="37" numFmtId="0" xfId="0" applyAlignment="1" applyFont="1">
      <alignment horizontal="right"/>
    </xf>
    <xf borderId="0" fillId="78" fontId="37" numFmtId="0" xfId="0" applyAlignment="1" applyFill="1" applyFont="1">
      <alignment horizontal="right"/>
    </xf>
    <xf borderId="0" fillId="79" fontId="37" numFmtId="0" xfId="0" applyAlignment="1" applyFill="1" applyFont="1">
      <alignment horizontal="right"/>
    </xf>
    <xf borderId="0" fillId="80" fontId="37" numFmtId="0" xfId="0" applyAlignment="1" applyFill="1" applyFont="1">
      <alignment horizontal="right"/>
    </xf>
    <xf borderId="0" fillId="0" fontId="60" numFmtId="0" xfId="0" applyAlignment="1" applyFont="1">
      <alignment horizontal="left"/>
    </xf>
    <xf borderId="0" fillId="0" fontId="61" numFmtId="0" xfId="0" applyAlignment="1" applyFont="1">
      <alignment horizontal="left"/>
    </xf>
    <xf borderId="0" fillId="26" fontId="36" numFmtId="0" xfId="0" applyAlignment="1" applyFont="1">
      <alignment horizontal="left"/>
    </xf>
    <xf borderId="0" fillId="26" fontId="36" numFmtId="3" xfId="0" applyAlignment="1" applyFont="1" applyNumberFormat="1">
      <alignment horizontal="right"/>
    </xf>
    <xf borderId="0" fillId="26" fontId="36" numFmtId="0" xfId="0" applyAlignment="1" applyFont="1">
      <alignment horizontal="right"/>
    </xf>
    <xf borderId="0" fillId="6" fontId="62"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en.wikipedia.org/wiki/United_States_presidential_election,_2016" TargetMode="External"/><Relationship Id="rId42" Type="http://schemas.openxmlformats.org/officeDocument/2006/relationships/hyperlink" Target="https://en.wikipedia.org/wiki/United_States_presidential_election,_2016" TargetMode="External"/><Relationship Id="rId41" Type="http://schemas.openxmlformats.org/officeDocument/2006/relationships/hyperlink" Target="https://en.wikipedia.org/wiki/Maine%27s_2nd_congressional_district" TargetMode="External"/><Relationship Id="rId44" Type="http://schemas.openxmlformats.org/officeDocument/2006/relationships/hyperlink" Target="https://en.wikipedia.org/wiki/United_States_presidential_election,_2016" TargetMode="External"/><Relationship Id="rId43" Type="http://schemas.openxmlformats.org/officeDocument/2006/relationships/hyperlink" Target="https://en.wikipedia.org/wiki/United_States_presidential_election_in_Maryland,_2016" TargetMode="External"/><Relationship Id="rId46" Type="http://schemas.openxmlformats.org/officeDocument/2006/relationships/hyperlink" Target="https://en.wikipedia.org/wiki/United_States_presidential_election,_2016" TargetMode="External"/><Relationship Id="rId45" Type="http://schemas.openxmlformats.org/officeDocument/2006/relationships/hyperlink" Target="https://en.wikipedia.org/wiki/United_States_presidential_election_in_Massachusetts,_2016" TargetMode="External"/><Relationship Id="rId107" Type="http://schemas.openxmlformats.org/officeDocument/2006/relationships/hyperlink" Target="https://en.wikipedia.org/wiki/United_States_presidential_election,_2016" TargetMode="External"/><Relationship Id="rId106" Type="http://schemas.openxmlformats.org/officeDocument/2006/relationships/hyperlink" Target="https://en.wikipedia.org/wiki/United_States_presidential_election_in_Wisconsin,_2016" TargetMode="External"/><Relationship Id="rId105" Type="http://schemas.openxmlformats.org/officeDocument/2006/relationships/hyperlink" Target="https://en.wikipedia.org/wiki/United_States_presidential_election,_2016" TargetMode="External"/><Relationship Id="rId104" Type="http://schemas.openxmlformats.org/officeDocument/2006/relationships/hyperlink" Target="https://en.wikipedia.org/wiki/United_States_presidential_election_in_West_Virginia,_2016" TargetMode="External"/><Relationship Id="rId109" Type="http://schemas.openxmlformats.org/officeDocument/2006/relationships/hyperlink" Target="https://en.wikipedia.org/wiki/United_States_presidential_election,_2016" TargetMode="External"/><Relationship Id="rId108" Type="http://schemas.openxmlformats.org/officeDocument/2006/relationships/hyperlink" Target="https://en.wikipedia.org/wiki/United_States_presidential_election_in_Wyoming,_2016" TargetMode="External"/><Relationship Id="rId48" Type="http://schemas.openxmlformats.org/officeDocument/2006/relationships/hyperlink" Target="https://en.wikipedia.org/wiki/United_States_presidential_election,_2016" TargetMode="External"/><Relationship Id="rId47" Type="http://schemas.openxmlformats.org/officeDocument/2006/relationships/hyperlink" Target="https://en.wikipedia.org/wiki/United_States_presidential_election_in_Michigan,_2016" TargetMode="External"/><Relationship Id="rId49" Type="http://schemas.openxmlformats.org/officeDocument/2006/relationships/hyperlink" Target="https://en.wikipedia.org/wiki/United_States_presidential_election_in_Minnesota,_2016" TargetMode="External"/><Relationship Id="rId103" Type="http://schemas.openxmlformats.org/officeDocument/2006/relationships/hyperlink" Target="https://en.wikipedia.org/wiki/United_States_presidential_election,_2016" TargetMode="External"/><Relationship Id="rId102" Type="http://schemas.openxmlformats.org/officeDocument/2006/relationships/hyperlink" Target="https://en.wikipedia.org/wiki/United_States_presidential_election_in_Washington,_2016" TargetMode="External"/><Relationship Id="rId101" Type="http://schemas.openxmlformats.org/officeDocument/2006/relationships/hyperlink" Target="https://en.wikipedia.org/wiki/United_States_presidential_election,_2016" TargetMode="External"/><Relationship Id="rId100" Type="http://schemas.openxmlformats.org/officeDocument/2006/relationships/hyperlink" Target="https://en.wikipedia.org/wiki/United_States_presidential_election_in_Virginia,_2016" TargetMode="External"/><Relationship Id="rId31" Type="http://schemas.openxmlformats.org/officeDocument/2006/relationships/hyperlink" Target="https://en.wikipedia.org/wiki/United_States_presidential_election_in_Kansas,_2016" TargetMode="External"/><Relationship Id="rId30" Type="http://schemas.openxmlformats.org/officeDocument/2006/relationships/hyperlink" Target="https://en.wikipedia.org/wiki/United_States_presidential_election,_2016" TargetMode="External"/><Relationship Id="rId33" Type="http://schemas.openxmlformats.org/officeDocument/2006/relationships/hyperlink" Target="https://en.wikipedia.org/wiki/United_States_presidential_election_in_Kentucky,_2016" TargetMode="External"/><Relationship Id="rId32" Type="http://schemas.openxmlformats.org/officeDocument/2006/relationships/hyperlink" Target="https://en.wikipedia.org/wiki/United_States_presidential_election,_2016" TargetMode="External"/><Relationship Id="rId35" Type="http://schemas.openxmlformats.org/officeDocument/2006/relationships/hyperlink" Target="https://en.wikipedia.org/wiki/United_States_presidential_election_in_Louisiana,_2016" TargetMode="External"/><Relationship Id="rId34" Type="http://schemas.openxmlformats.org/officeDocument/2006/relationships/hyperlink" Target="https://en.wikipedia.org/wiki/United_States_presidential_election,_2016" TargetMode="External"/><Relationship Id="rId37" Type="http://schemas.openxmlformats.org/officeDocument/2006/relationships/hyperlink" Target="https://en.wikipedia.org/wiki/United_States_presidential_election_in_Maine,_2016" TargetMode="External"/><Relationship Id="rId36" Type="http://schemas.openxmlformats.org/officeDocument/2006/relationships/hyperlink" Target="https://en.wikipedia.org/wiki/United_States_presidential_election,_2016" TargetMode="External"/><Relationship Id="rId39" Type="http://schemas.openxmlformats.org/officeDocument/2006/relationships/hyperlink" Target="https://en.wikipedia.org/wiki/Maine%27s_1st_congressional_district" TargetMode="External"/><Relationship Id="rId38" Type="http://schemas.openxmlformats.org/officeDocument/2006/relationships/hyperlink" Target="https://en.wikipedia.org/wiki/United_States_presidential_election,_2016" TargetMode="External"/><Relationship Id="rId20" Type="http://schemas.openxmlformats.org/officeDocument/2006/relationships/hyperlink" Target="https://en.wikipedia.org/wiki/United_States_presidential_election_in_Georgia,_2016" TargetMode="External"/><Relationship Id="rId22" Type="http://schemas.openxmlformats.org/officeDocument/2006/relationships/hyperlink" Target="https://en.wikipedia.org/wiki/United_States_presidential_election,_2016" TargetMode="External"/><Relationship Id="rId21" Type="http://schemas.openxmlformats.org/officeDocument/2006/relationships/hyperlink" Target="https://en.wikipedia.org/wiki/United_States_presidential_election_in_Hawaii,_2016" TargetMode="External"/><Relationship Id="rId24" Type="http://schemas.openxmlformats.org/officeDocument/2006/relationships/hyperlink" Target="https://en.wikipedia.org/wiki/United_States_presidential_election,_2016" TargetMode="External"/><Relationship Id="rId23" Type="http://schemas.openxmlformats.org/officeDocument/2006/relationships/hyperlink" Target="https://en.wikipedia.org/wiki/United_States_presidential_election_in_Idaho,_2016" TargetMode="External"/><Relationship Id="rId26" Type="http://schemas.openxmlformats.org/officeDocument/2006/relationships/hyperlink" Target="https://en.wikipedia.org/wiki/United_States_presidential_election,_2016" TargetMode="External"/><Relationship Id="rId25" Type="http://schemas.openxmlformats.org/officeDocument/2006/relationships/hyperlink" Target="https://en.wikipedia.org/wiki/United_States_presidential_election_in_Illinois,_2016" TargetMode="External"/><Relationship Id="rId28" Type="http://schemas.openxmlformats.org/officeDocument/2006/relationships/hyperlink" Target="https://en.wikipedia.org/wiki/United_States_presidential_election,_2016" TargetMode="External"/><Relationship Id="rId27" Type="http://schemas.openxmlformats.org/officeDocument/2006/relationships/hyperlink" Target="https://en.wikipedia.org/wiki/United_States_presidential_election_in_Indiana,_2016" TargetMode="External"/><Relationship Id="rId29" Type="http://schemas.openxmlformats.org/officeDocument/2006/relationships/hyperlink" Target="https://en.wikipedia.org/wiki/United_States_presidential_election_in_Iowa,_2016" TargetMode="External"/><Relationship Id="rId95" Type="http://schemas.openxmlformats.org/officeDocument/2006/relationships/hyperlink" Target="https://en.wikipedia.org/wiki/United_States_presidential_election,_2016" TargetMode="External"/><Relationship Id="rId94" Type="http://schemas.openxmlformats.org/officeDocument/2006/relationships/hyperlink" Target="https://en.wikipedia.org/wiki/United_States_presidential_election_in_Texas,_2016" TargetMode="External"/><Relationship Id="rId97" Type="http://schemas.openxmlformats.org/officeDocument/2006/relationships/hyperlink" Target="https://en.wikipedia.org/wiki/United_States_presidential_election,_2016" TargetMode="External"/><Relationship Id="rId96" Type="http://schemas.openxmlformats.org/officeDocument/2006/relationships/hyperlink" Target="https://en.wikipedia.org/wiki/United_States_presidential_election_in_Utah,_2016" TargetMode="External"/><Relationship Id="rId11" Type="http://schemas.openxmlformats.org/officeDocument/2006/relationships/hyperlink" Target="https://en.wikipedia.org/wiki/United_States_presidential_election_in_Colorado,_2016" TargetMode="External"/><Relationship Id="rId99" Type="http://schemas.openxmlformats.org/officeDocument/2006/relationships/hyperlink" Target="https://en.wikipedia.org/wiki/United_States_presidential_election,_2016" TargetMode="External"/><Relationship Id="rId10" Type="http://schemas.openxmlformats.org/officeDocument/2006/relationships/hyperlink" Target="https://en.wikipedia.org/wiki/United_States_presidential_election,_2016" TargetMode="External"/><Relationship Id="rId98" Type="http://schemas.openxmlformats.org/officeDocument/2006/relationships/hyperlink" Target="https://en.wikipedia.org/wiki/United_States_presidential_election_in_Vermont,_2016" TargetMode="External"/><Relationship Id="rId13" Type="http://schemas.openxmlformats.org/officeDocument/2006/relationships/hyperlink" Target="https://en.wikipedia.org/wiki/United_States_presidential_election_in_Connecticut,_2016" TargetMode="External"/><Relationship Id="rId12" Type="http://schemas.openxmlformats.org/officeDocument/2006/relationships/hyperlink" Target="https://en.wikipedia.org/wiki/United_States_presidential_election,_2016" TargetMode="External"/><Relationship Id="rId91" Type="http://schemas.openxmlformats.org/officeDocument/2006/relationships/hyperlink" Target="https://en.wikipedia.org/wiki/United_States_presidential_election,_2016" TargetMode="External"/><Relationship Id="rId90" Type="http://schemas.openxmlformats.org/officeDocument/2006/relationships/hyperlink" Target="https://en.wikipedia.org/wiki/United_States_presidential_election_in_South_Dakota,_2016" TargetMode="External"/><Relationship Id="rId93" Type="http://schemas.openxmlformats.org/officeDocument/2006/relationships/hyperlink" Target="https://en.wikipedia.org/wiki/United_States_presidential_election,_2016" TargetMode="External"/><Relationship Id="rId92" Type="http://schemas.openxmlformats.org/officeDocument/2006/relationships/hyperlink" Target="https://en.wikipedia.org/wiki/United_States_presidential_election_in_Tennessee,_2016" TargetMode="External"/><Relationship Id="rId15" Type="http://schemas.openxmlformats.org/officeDocument/2006/relationships/hyperlink" Target="https://en.wikipedia.org/wiki/United_States_presidential_election_in_Delaware,_2016" TargetMode="External"/><Relationship Id="rId110" Type="http://schemas.openxmlformats.org/officeDocument/2006/relationships/drawing" Target="../drawings/drawing1.xml"/><Relationship Id="rId14" Type="http://schemas.openxmlformats.org/officeDocument/2006/relationships/hyperlink" Target="https://en.wikipedia.org/wiki/United_States_presidential_election,_2016" TargetMode="External"/><Relationship Id="rId17" Type="http://schemas.openxmlformats.org/officeDocument/2006/relationships/hyperlink" Target="https://en.wikipedia.org/wiki/United_States_presidential_election,_2016" TargetMode="External"/><Relationship Id="rId16" Type="http://schemas.openxmlformats.org/officeDocument/2006/relationships/hyperlink" Target="https://en.wikipedia.org/wiki/United_States_presidential_election_in_the_District_of_Columbia,_2016" TargetMode="External"/><Relationship Id="rId19" Type="http://schemas.openxmlformats.org/officeDocument/2006/relationships/hyperlink" Target="https://en.wikipedia.org/wiki/United_States_presidential_election,_2016" TargetMode="External"/><Relationship Id="rId18" Type="http://schemas.openxmlformats.org/officeDocument/2006/relationships/hyperlink" Target="https://en.wikipedia.org/wiki/United_States_presidential_election_in_Florida,_2016" TargetMode="External"/><Relationship Id="rId84" Type="http://schemas.openxmlformats.org/officeDocument/2006/relationships/hyperlink" Target="https://en.wikipedia.org/wiki/United_States_presidential_election_in_Pennsylvania,_2016" TargetMode="External"/><Relationship Id="rId83" Type="http://schemas.openxmlformats.org/officeDocument/2006/relationships/hyperlink" Target="https://en.wikipedia.org/wiki/United_States_presidential_election,_2016" TargetMode="External"/><Relationship Id="rId86" Type="http://schemas.openxmlformats.org/officeDocument/2006/relationships/hyperlink" Target="https://en.wikipedia.org/wiki/United_States_presidential_election_in_Rhode_Island,_2016" TargetMode="External"/><Relationship Id="rId85" Type="http://schemas.openxmlformats.org/officeDocument/2006/relationships/hyperlink" Target="https://en.wikipedia.org/wiki/United_States_presidential_election,_2016" TargetMode="External"/><Relationship Id="rId88" Type="http://schemas.openxmlformats.org/officeDocument/2006/relationships/hyperlink" Target="https://en.wikipedia.org/wiki/United_States_presidential_election_in_South_Carolina,_2016" TargetMode="External"/><Relationship Id="rId87" Type="http://schemas.openxmlformats.org/officeDocument/2006/relationships/hyperlink" Target="https://en.wikipedia.org/wiki/United_States_presidential_election,_2016" TargetMode="External"/><Relationship Id="rId89" Type="http://schemas.openxmlformats.org/officeDocument/2006/relationships/hyperlink" Target="https://en.wikipedia.org/wiki/United_States_presidential_election,_2016" TargetMode="External"/><Relationship Id="rId80" Type="http://schemas.openxmlformats.org/officeDocument/2006/relationships/hyperlink" Target="https://en.wikipedia.org/wiki/United_States_presidential_election_in_Oklahoma,_2016" TargetMode="External"/><Relationship Id="rId82" Type="http://schemas.openxmlformats.org/officeDocument/2006/relationships/hyperlink" Target="https://en.wikipedia.org/wiki/United_States_presidential_election_in_Oregon,_2016" TargetMode="External"/><Relationship Id="rId81" Type="http://schemas.openxmlformats.org/officeDocument/2006/relationships/hyperlink" Target="https://en.wikipedia.org/wiki/United_States_presidential_election,_2016" TargetMode="External"/><Relationship Id="rId1" Type="http://schemas.openxmlformats.org/officeDocument/2006/relationships/hyperlink" Target="https://en.wikipedia.org/wiki/United_States_presidential_election_in_Alabama,_2016" TargetMode="External"/><Relationship Id="rId2" Type="http://schemas.openxmlformats.org/officeDocument/2006/relationships/hyperlink" Target="https://en.wikipedia.org/wiki/United_States_presidential_election,_2016" TargetMode="External"/><Relationship Id="rId3" Type="http://schemas.openxmlformats.org/officeDocument/2006/relationships/hyperlink" Target="https://en.wikipedia.org/wiki/United_States_presidential_election_in_Alaska,_2016" TargetMode="External"/><Relationship Id="rId4" Type="http://schemas.openxmlformats.org/officeDocument/2006/relationships/hyperlink" Target="https://en.wikipedia.org/wiki/United_States_presidential_election,_2016" TargetMode="External"/><Relationship Id="rId9" Type="http://schemas.openxmlformats.org/officeDocument/2006/relationships/hyperlink" Target="https://en.wikipedia.org/wiki/United_States_presidential_election_in_California,_2016" TargetMode="External"/><Relationship Id="rId5" Type="http://schemas.openxmlformats.org/officeDocument/2006/relationships/hyperlink" Target="https://en.wikipedia.org/wiki/United_States_presidential_election_in_Arizona,_2016" TargetMode="External"/><Relationship Id="rId6" Type="http://schemas.openxmlformats.org/officeDocument/2006/relationships/hyperlink" Target="https://en.wikipedia.org/wiki/United_States_presidential_election,_2016" TargetMode="External"/><Relationship Id="rId7" Type="http://schemas.openxmlformats.org/officeDocument/2006/relationships/hyperlink" Target="https://en.wikipedia.org/wiki/United_States_presidential_election_in_Arkansas,_2016" TargetMode="External"/><Relationship Id="rId8" Type="http://schemas.openxmlformats.org/officeDocument/2006/relationships/hyperlink" Target="https://en.wikipedia.org/wiki/United_States_presidential_election,_2016" TargetMode="External"/><Relationship Id="rId73" Type="http://schemas.openxmlformats.org/officeDocument/2006/relationships/hyperlink" Target="https://en.wikipedia.org/wiki/United_States_presidential_election,_2016" TargetMode="External"/><Relationship Id="rId72" Type="http://schemas.openxmlformats.org/officeDocument/2006/relationships/hyperlink" Target="https://en.wikipedia.org/wiki/United_States_presidential_election_in_New_York,_2016" TargetMode="External"/><Relationship Id="rId75" Type="http://schemas.openxmlformats.org/officeDocument/2006/relationships/hyperlink" Target="https://en.wikipedia.org/wiki/United_States_presidential_election,_2016" TargetMode="External"/><Relationship Id="rId74" Type="http://schemas.openxmlformats.org/officeDocument/2006/relationships/hyperlink" Target="https://en.wikipedia.org/wiki/United_States_presidential_election_in_North_Carolina,_2016" TargetMode="External"/><Relationship Id="rId77" Type="http://schemas.openxmlformats.org/officeDocument/2006/relationships/hyperlink" Target="https://en.wikipedia.org/wiki/United_States_presidential_election,_2016" TargetMode="External"/><Relationship Id="rId76" Type="http://schemas.openxmlformats.org/officeDocument/2006/relationships/hyperlink" Target="https://en.wikipedia.org/wiki/United_States_presidential_election_in_North_Dakota,_2016" TargetMode="External"/><Relationship Id="rId79" Type="http://schemas.openxmlformats.org/officeDocument/2006/relationships/hyperlink" Target="https://en.wikipedia.org/wiki/United_States_presidential_election,_2016" TargetMode="External"/><Relationship Id="rId78" Type="http://schemas.openxmlformats.org/officeDocument/2006/relationships/hyperlink" Target="https://en.wikipedia.org/wiki/United_States_presidential_election_in_Ohio,_2016" TargetMode="External"/><Relationship Id="rId71" Type="http://schemas.openxmlformats.org/officeDocument/2006/relationships/hyperlink" Target="https://en.wikipedia.org/wiki/United_States_presidential_election,_2016" TargetMode="External"/><Relationship Id="rId70" Type="http://schemas.openxmlformats.org/officeDocument/2006/relationships/hyperlink" Target="https://en.wikipedia.org/wiki/United_States_presidential_election_in_New_Mexico,_2016" TargetMode="External"/><Relationship Id="rId62" Type="http://schemas.openxmlformats.org/officeDocument/2006/relationships/hyperlink" Target="https://en.wikipedia.org/wiki/Nebraska%27s_3rd_congressional_district" TargetMode="External"/><Relationship Id="rId61" Type="http://schemas.openxmlformats.org/officeDocument/2006/relationships/hyperlink" Target="https://en.wikipedia.org/wiki/United_States_presidential_election,_2016" TargetMode="External"/><Relationship Id="rId64" Type="http://schemas.openxmlformats.org/officeDocument/2006/relationships/hyperlink" Target="https://en.wikipedia.org/wiki/United_States_presidential_election_in_Nevada,_2016" TargetMode="External"/><Relationship Id="rId63" Type="http://schemas.openxmlformats.org/officeDocument/2006/relationships/hyperlink" Target="https://en.wikipedia.org/wiki/United_States_presidential_election,_2016" TargetMode="External"/><Relationship Id="rId66" Type="http://schemas.openxmlformats.org/officeDocument/2006/relationships/hyperlink" Target="https://en.wikipedia.org/wiki/United_States_presidential_election_in_New_Hampshire,_2016" TargetMode="External"/><Relationship Id="rId65" Type="http://schemas.openxmlformats.org/officeDocument/2006/relationships/hyperlink" Target="https://en.wikipedia.org/wiki/United_States_presidential_election,_2016" TargetMode="External"/><Relationship Id="rId68" Type="http://schemas.openxmlformats.org/officeDocument/2006/relationships/hyperlink" Target="https://en.wikipedia.org/wiki/United_States_presidential_election_in_New_Jersey,_2016" TargetMode="External"/><Relationship Id="rId67" Type="http://schemas.openxmlformats.org/officeDocument/2006/relationships/hyperlink" Target="https://en.wikipedia.org/wiki/United_States_presidential_election,_2016" TargetMode="External"/><Relationship Id="rId60" Type="http://schemas.openxmlformats.org/officeDocument/2006/relationships/hyperlink" Target="https://en.wikipedia.org/wiki/Nebraska%27s_2nd_congressional_district" TargetMode="External"/><Relationship Id="rId69" Type="http://schemas.openxmlformats.org/officeDocument/2006/relationships/hyperlink" Target="https://en.wikipedia.org/wiki/United_States_presidential_election,_2016" TargetMode="External"/><Relationship Id="rId51" Type="http://schemas.openxmlformats.org/officeDocument/2006/relationships/hyperlink" Target="https://en.wikipedia.org/wiki/United_States_presidential_election_in_Mississippi,_2016" TargetMode="External"/><Relationship Id="rId50" Type="http://schemas.openxmlformats.org/officeDocument/2006/relationships/hyperlink" Target="https://en.wikipedia.org/wiki/United_States_presidential_election,_2016" TargetMode="External"/><Relationship Id="rId53" Type="http://schemas.openxmlformats.org/officeDocument/2006/relationships/hyperlink" Target="https://en.wikipedia.org/wiki/United_States_presidential_election_in_Missouri,_2016" TargetMode="External"/><Relationship Id="rId52" Type="http://schemas.openxmlformats.org/officeDocument/2006/relationships/hyperlink" Target="https://en.wikipedia.org/wiki/United_States_presidential_election,_2016" TargetMode="External"/><Relationship Id="rId55" Type="http://schemas.openxmlformats.org/officeDocument/2006/relationships/hyperlink" Target="https://en.wikipedia.org/wiki/United_States_presidential_election_in_Montana,_2016" TargetMode="External"/><Relationship Id="rId54" Type="http://schemas.openxmlformats.org/officeDocument/2006/relationships/hyperlink" Target="https://en.wikipedia.org/wiki/United_States_presidential_election,_2016" TargetMode="External"/><Relationship Id="rId57" Type="http://schemas.openxmlformats.org/officeDocument/2006/relationships/hyperlink" Target="https://en.wikipedia.org/wiki/United_States_presidential_election,_2016" TargetMode="External"/><Relationship Id="rId56" Type="http://schemas.openxmlformats.org/officeDocument/2006/relationships/hyperlink" Target="https://en.wikipedia.org/wiki/United_States_presidential_election_in_Nebraska,_2016" TargetMode="External"/><Relationship Id="rId59" Type="http://schemas.openxmlformats.org/officeDocument/2006/relationships/hyperlink" Target="https://en.wikipedia.org/wiki/United_States_presidential_election,_2016" TargetMode="External"/><Relationship Id="rId58" Type="http://schemas.openxmlformats.org/officeDocument/2006/relationships/hyperlink" Target="https://en.wikipedia.org/wiki/Nebraska%27s_1st_congressional_district" TargetMode="External"/></Relationships>
</file>

<file path=xl/worksheets/_rels/sheet10.xml.rels><?xml version="1.0" encoding="UTF-8" standalone="yes"?><Relationships xmlns="http://schemas.openxmlformats.org/package/2006/relationships"><Relationship Id="rId40" Type="http://schemas.openxmlformats.org/officeDocument/2006/relationships/hyperlink" Target="https://en.wikipedia.org/w/index.php?title=Lokaal_in_de_Kamer&amp;action=edit&amp;redlink=1" TargetMode="External"/><Relationship Id="rId42" Type="http://schemas.openxmlformats.org/officeDocument/2006/relationships/hyperlink" Target="https://en.wikipedia.org/w/index.php?title=Niet_Stemmers&amp;action=edit&amp;redlink=1" TargetMode="External"/><Relationship Id="rId41" Type="http://schemas.openxmlformats.org/officeDocument/2006/relationships/hyperlink" Target="https://en.wikipedia.org/w/index.php?title=Jan_Heijman&amp;action=edit&amp;redlink=1" TargetMode="External"/><Relationship Id="rId44" Type="http://schemas.openxmlformats.org/officeDocument/2006/relationships/hyperlink" Target="https://en.wikipedia.org/w/index.php?title=De_Burger_Beweging&amp;action=edit&amp;redlink=1" TargetMode="External"/><Relationship Id="rId43" Type="http://schemas.openxmlformats.org/officeDocument/2006/relationships/hyperlink" Target="https://en.wikipedia.org/w/index.php?title=Peter_Plasman&amp;action=edit&amp;redlink=1" TargetMode="External"/><Relationship Id="rId46" Type="http://schemas.openxmlformats.org/officeDocument/2006/relationships/hyperlink" Target="https://en.wikipedia.org/wiki/GeenPeil" TargetMode="External"/><Relationship Id="rId45" Type="http://schemas.openxmlformats.org/officeDocument/2006/relationships/hyperlink" Target="https://en.wikipedia.org/w/index.php?title=Ad_Vlems&amp;action=edit&amp;redlink=1" TargetMode="External"/><Relationship Id="rId48" Type="http://schemas.openxmlformats.org/officeDocument/2006/relationships/hyperlink" Target="https://en.wikipedia.org/w/index.php?title=Jezus_Leeft&amp;action=edit&amp;redlink=1" TargetMode="External"/><Relationship Id="rId47" Type="http://schemas.openxmlformats.org/officeDocument/2006/relationships/hyperlink" Target="https://en.wikipedia.org/w/index.php?title=Jan_Dijkgraaf&amp;action=edit&amp;redlink=1" TargetMode="External"/><Relationship Id="rId49" Type="http://schemas.openxmlformats.org/officeDocument/2006/relationships/hyperlink" Target="https://en.wikipedia.org/w/index.php?title=Florens_van_der_Spek&amp;action=edit&amp;redlink=1" TargetMode="External"/><Relationship Id="rId31" Type="http://schemas.openxmlformats.org/officeDocument/2006/relationships/hyperlink" Target="https://en.wikipedia.org/wiki/Jan_Roos_(journalist)" TargetMode="External"/><Relationship Id="rId30" Type="http://schemas.openxmlformats.org/officeDocument/2006/relationships/hyperlink" Target="https://en.wikipedia.org/wiki/VoorNederland" TargetMode="External"/><Relationship Id="rId33" Type="http://schemas.openxmlformats.org/officeDocument/2006/relationships/hyperlink" Target="https://en.wikipedia.org/wiki/Ancilla_van_de_Leest" TargetMode="External"/><Relationship Id="rId32" Type="http://schemas.openxmlformats.org/officeDocument/2006/relationships/hyperlink" Target="https://en.wikipedia.org/wiki/Pirate_Party_of_the_Netherlands" TargetMode="External"/><Relationship Id="rId35" Type="http://schemas.openxmlformats.org/officeDocument/2006/relationships/hyperlink" Target="https://en.wikipedia.org/wiki/Sylvana_Simons" TargetMode="External"/><Relationship Id="rId34" Type="http://schemas.openxmlformats.org/officeDocument/2006/relationships/hyperlink" Target="https://en.wikipedia.org/wiki/Artikel_1" TargetMode="External"/><Relationship Id="rId37" Type="http://schemas.openxmlformats.org/officeDocument/2006/relationships/hyperlink" Target="https://en.wikipedia.org/wiki/Jacques_Monasch" TargetMode="External"/><Relationship Id="rId36" Type="http://schemas.openxmlformats.org/officeDocument/2006/relationships/hyperlink" Target="https://en.wikipedia.org/w/index.php?title=Nieuwe_Wegen&amp;action=edit&amp;redlink=1" TargetMode="External"/><Relationship Id="rId39" Type="http://schemas.openxmlformats.org/officeDocument/2006/relationships/hyperlink" Target="https://en.wikipedia.org/wiki/Hero_Brinkman" TargetMode="External"/><Relationship Id="rId38" Type="http://schemas.openxmlformats.org/officeDocument/2006/relationships/hyperlink" Target="https://en.wikipedia.org/w/index.php?title=OndernemersPartij&amp;action=edit&amp;redlink=1" TargetMode="External"/><Relationship Id="rId20" Type="http://schemas.openxmlformats.org/officeDocument/2006/relationships/hyperlink" Target="https://en.wikipedia.org/wiki/Party_for_the_Animals" TargetMode="External"/><Relationship Id="rId22" Type="http://schemas.openxmlformats.org/officeDocument/2006/relationships/hyperlink" Target="https://en.wikipedia.org/wiki/50PLUS" TargetMode="External"/><Relationship Id="rId21" Type="http://schemas.openxmlformats.org/officeDocument/2006/relationships/hyperlink" Target="https://en.wikipedia.org/wiki/Marianne_Thieme" TargetMode="External"/><Relationship Id="rId24" Type="http://schemas.openxmlformats.org/officeDocument/2006/relationships/hyperlink" Target="https://en.wikipedia.org/wiki/Reformed_Political_Party" TargetMode="External"/><Relationship Id="rId23" Type="http://schemas.openxmlformats.org/officeDocument/2006/relationships/hyperlink" Target="https://en.wikipedia.org/wiki/Henk_Krol" TargetMode="External"/><Relationship Id="rId26" Type="http://schemas.openxmlformats.org/officeDocument/2006/relationships/hyperlink" Target="https://en.wikipedia.org/wiki/Denk_(political_party)" TargetMode="External"/><Relationship Id="rId25" Type="http://schemas.openxmlformats.org/officeDocument/2006/relationships/hyperlink" Target="https://en.wikipedia.org/wiki/Kees_van_der_Staaij" TargetMode="External"/><Relationship Id="rId28" Type="http://schemas.openxmlformats.org/officeDocument/2006/relationships/hyperlink" Target="https://en.wikipedia.org/wiki/Forum_for_Democracy_(Netherlands)" TargetMode="External"/><Relationship Id="rId27" Type="http://schemas.openxmlformats.org/officeDocument/2006/relationships/hyperlink" Target="https://en.wikipedia.org/wiki/Tunahan_Kuzu" TargetMode="External"/><Relationship Id="rId29" Type="http://schemas.openxmlformats.org/officeDocument/2006/relationships/hyperlink" Target="https://en.wikipedia.org/wiki/Thierry_Baudet" TargetMode="External"/><Relationship Id="rId11" Type="http://schemas.openxmlformats.org/officeDocument/2006/relationships/hyperlink" Target="https://en.wikipedia.org/wiki/Alexander_Pechtold" TargetMode="External"/><Relationship Id="rId10" Type="http://schemas.openxmlformats.org/officeDocument/2006/relationships/hyperlink" Target="https://en.wikipedia.org/wiki/Democrats_66" TargetMode="External"/><Relationship Id="rId13" Type="http://schemas.openxmlformats.org/officeDocument/2006/relationships/hyperlink" Target="https://en.wikipedia.org/wiki/Jesse_Klaver" TargetMode="External"/><Relationship Id="rId12" Type="http://schemas.openxmlformats.org/officeDocument/2006/relationships/hyperlink" Target="https://en.wikipedia.org/wiki/GroenLinks" TargetMode="External"/><Relationship Id="rId15" Type="http://schemas.openxmlformats.org/officeDocument/2006/relationships/hyperlink" Target="https://en.wikipedia.org/wiki/Emile_Roemer" TargetMode="External"/><Relationship Id="rId14" Type="http://schemas.openxmlformats.org/officeDocument/2006/relationships/hyperlink" Target="https://en.wikipedia.org/wiki/Socialist_Party_(Netherlands)" TargetMode="External"/><Relationship Id="rId17" Type="http://schemas.openxmlformats.org/officeDocument/2006/relationships/hyperlink" Target="https://en.wikipedia.org/wiki/Lodewijk_Asscher" TargetMode="External"/><Relationship Id="rId16" Type="http://schemas.openxmlformats.org/officeDocument/2006/relationships/hyperlink" Target="https://en.wikipedia.org/wiki/Labour_Party_(Netherlands)" TargetMode="External"/><Relationship Id="rId19" Type="http://schemas.openxmlformats.org/officeDocument/2006/relationships/hyperlink" Target="https://en.wikipedia.org/wiki/Gert-Jan_Segers" TargetMode="External"/><Relationship Id="rId18" Type="http://schemas.openxmlformats.org/officeDocument/2006/relationships/hyperlink" Target="https://en.wikipedia.org/wiki/Christian_Union_(Netherlands)" TargetMode="External"/><Relationship Id="rId1" Type="http://schemas.openxmlformats.org/officeDocument/2006/relationships/hyperlink" Target="https://en.wikipedia.org/wiki/Dutch_general_election,_2017" TargetMode="External"/><Relationship Id="rId2" Type="http://schemas.openxmlformats.org/officeDocument/2006/relationships/hyperlink" Target="https://en.wikipedia.org/w/index.php?title=Dutch_general_election,_2017&amp;action=edit&amp;section=6" TargetMode="External"/><Relationship Id="rId3" Type="http://schemas.openxmlformats.org/officeDocument/2006/relationships/hyperlink" Target="https://en.wikipedia.org/wiki/Lijsttrekker" TargetMode="External"/><Relationship Id="rId4" Type="http://schemas.openxmlformats.org/officeDocument/2006/relationships/hyperlink" Target="https://en.wikipedia.org/wiki/People%27s_Party_for_Freedom_and_Democracy" TargetMode="External"/><Relationship Id="rId9" Type="http://schemas.openxmlformats.org/officeDocument/2006/relationships/hyperlink" Target="https://en.wikipedia.org/wiki/Sybrand_van_Haersma_Buma" TargetMode="External"/><Relationship Id="rId5" Type="http://schemas.openxmlformats.org/officeDocument/2006/relationships/hyperlink" Target="https://en.wikipedia.org/wiki/Mark_Rutte" TargetMode="External"/><Relationship Id="rId6" Type="http://schemas.openxmlformats.org/officeDocument/2006/relationships/hyperlink" Target="https://en.wikipedia.org/wiki/Party_for_Freedom" TargetMode="External"/><Relationship Id="rId7" Type="http://schemas.openxmlformats.org/officeDocument/2006/relationships/hyperlink" Target="https://en.wikipedia.org/wiki/Geert_Wilders" TargetMode="External"/><Relationship Id="rId8" Type="http://schemas.openxmlformats.org/officeDocument/2006/relationships/hyperlink" Target="https://en.wikipedia.org/wiki/Christian_Democratic_Appeal" TargetMode="External"/><Relationship Id="rId60" Type="http://schemas.openxmlformats.org/officeDocument/2006/relationships/drawing" Target="../drawings/drawing10.xml"/><Relationship Id="rId51" Type="http://schemas.openxmlformats.org/officeDocument/2006/relationships/hyperlink" Target="https://en.wikipedia.org/wiki/Norbert_Klein_(politician)" TargetMode="External"/><Relationship Id="rId50" Type="http://schemas.openxmlformats.org/officeDocument/2006/relationships/hyperlink" Target="https://en.wikipedia.org/w/index.php?title=Vrijzinnige_Partij&amp;action=edit&amp;redlink=1" TargetMode="External"/><Relationship Id="rId53" Type="http://schemas.openxmlformats.org/officeDocument/2006/relationships/hyperlink" Target="https://en.wikipedia.org/w/index.php?title=Robert_Valentine_(politician)&amp;action=edit&amp;redlink=1" TargetMode="External"/><Relationship Id="rId52" Type="http://schemas.openxmlformats.org/officeDocument/2006/relationships/hyperlink" Target="https://en.wikipedia.org/wiki/Libertarian_Party_(Netherlands)" TargetMode="External"/><Relationship Id="rId55" Type="http://schemas.openxmlformats.org/officeDocument/2006/relationships/hyperlink" Target="https://en.wikipedia.org/w/index.php?title=StemNL&amp;action=edit&amp;redlink=1" TargetMode="External"/><Relationship Id="rId54" Type="http://schemas.openxmlformats.org/officeDocument/2006/relationships/hyperlink" Target="https://en.wikipedia.org/w/index.php?title=Tara-Jo%C3%ABlle_Fonk&amp;action=edit&amp;redlink=1" TargetMode="External"/><Relationship Id="rId57" Type="http://schemas.openxmlformats.org/officeDocument/2006/relationships/hyperlink" Target="https://en.wikipedia.org/w/index.php?title=Vrije_Democratische_Partij&amp;action=edit&amp;redlink=1" TargetMode="External"/><Relationship Id="rId56" Type="http://schemas.openxmlformats.org/officeDocument/2006/relationships/hyperlink" Target="https://en.wikipedia.org/w/index.php?title=Mario_van_den_Eijnde&amp;action=edit&amp;redlink=1" TargetMode="External"/><Relationship Id="rId59" Type="http://schemas.openxmlformats.org/officeDocument/2006/relationships/hyperlink" Target="https://www.kiesraad.nl/adviezen-en-publicaties/rapporten/2017/3/kerngegevens-tweede-kamerverkiezing-2017/kerngegevens-tweede-kamerverkiezing-2017" TargetMode="External"/><Relationship Id="rId58" Type="http://schemas.openxmlformats.org/officeDocument/2006/relationships/hyperlink" Target="https://en.wikipedia.org/w/index.php?title=Burhan_G%C3%B6kalp&amp;action=edit&amp;redlink=1"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en.wikipedia.org/wiki/Nationwide_opinion_polling_for_the_United_States_presidential_election,_2016" TargetMode="External"/><Relationship Id="rId190" Type="http://schemas.openxmlformats.org/officeDocument/2006/relationships/hyperlink" Target="https://en.wikipedia.org/wiki/Nationwide_opinion_polling_for_the_United_States_presidential_election,_2016" TargetMode="External"/><Relationship Id="rId42" Type="http://schemas.openxmlformats.org/officeDocument/2006/relationships/hyperlink" Target="https://en.wikipedia.org/wiki/Nationwide_opinion_polling_for_the_United_States_presidential_election,_2016" TargetMode="External"/><Relationship Id="rId41" Type="http://schemas.openxmlformats.org/officeDocument/2006/relationships/hyperlink" Target="https://en.wikipedia.org/wiki/Nationwide_opinion_polling_for_the_United_States_presidential_election,_2016" TargetMode="External"/><Relationship Id="rId44" Type="http://schemas.openxmlformats.org/officeDocument/2006/relationships/hyperlink" Target="https://en.wikipedia.org/wiki/Nationwide_opinion_polling_for_the_United_States_presidential_election,_2016" TargetMode="External"/><Relationship Id="rId194" Type="http://schemas.openxmlformats.org/officeDocument/2006/relationships/hyperlink" Target="https://en.wikipedia.org/wiki/Nationwide_opinion_polling_for_the_United_States_presidential_election,_2016" TargetMode="External"/><Relationship Id="rId43" Type="http://schemas.openxmlformats.org/officeDocument/2006/relationships/hyperlink" Target="https://en.wikipedia.org/wiki/Nationwide_opinion_polling_for_the_United_States_presidential_election,_2016" TargetMode="External"/><Relationship Id="rId193" Type="http://schemas.openxmlformats.org/officeDocument/2006/relationships/hyperlink" Target="https://en.wikipedia.org/wiki/Nationwide_opinion_polling_for_the_United_States_presidential_election,_2016" TargetMode="External"/><Relationship Id="rId46" Type="http://schemas.openxmlformats.org/officeDocument/2006/relationships/hyperlink" Target="https://en.wikipedia.org/wiki/Nationwide_opinion_polling_for_the_United_States_presidential_election,_2016" TargetMode="External"/><Relationship Id="rId192" Type="http://schemas.openxmlformats.org/officeDocument/2006/relationships/hyperlink" Target="https://en.wikipedia.org/wiki/Nationwide_opinion_polling_for_the_United_States_presidential_election,_2016" TargetMode="External"/><Relationship Id="rId45" Type="http://schemas.openxmlformats.org/officeDocument/2006/relationships/hyperlink" Target="https://en.wikipedia.org/wiki/Nationwide_opinion_polling_for_the_United_States_presidential_election,_2016" TargetMode="External"/><Relationship Id="rId191" Type="http://schemas.openxmlformats.org/officeDocument/2006/relationships/hyperlink" Target="https://en.wikipedia.org/wiki/Nationwide_opinion_polling_for_the_United_States_presidential_election,_2016" TargetMode="External"/><Relationship Id="rId48" Type="http://schemas.openxmlformats.org/officeDocument/2006/relationships/hyperlink" Target="https://en.wikipedia.org/wiki/Nationwide_opinion_polling_for_the_United_States_presidential_election,_2016" TargetMode="External"/><Relationship Id="rId187" Type="http://schemas.openxmlformats.org/officeDocument/2006/relationships/hyperlink" Target="https://en.wikipedia.org/wiki/Nationwide_opinion_polling_for_the_United_States_presidential_election,_2016" TargetMode="External"/><Relationship Id="rId47" Type="http://schemas.openxmlformats.org/officeDocument/2006/relationships/hyperlink" Target="https://en.wikipedia.org/wiki/Nationwide_opinion_polling_for_the_United_States_presidential_election,_2016" TargetMode="External"/><Relationship Id="rId186" Type="http://schemas.openxmlformats.org/officeDocument/2006/relationships/hyperlink" Target="https://en.wikipedia.org/wiki/Nationwide_opinion_polling_for_the_United_States_presidential_election,_2016" TargetMode="External"/><Relationship Id="rId185" Type="http://schemas.openxmlformats.org/officeDocument/2006/relationships/hyperlink" Target="https://en.wikipedia.org/wiki/Nationwide_opinion_polling_for_the_United_States_presidential_election,_2016" TargetMode="External"/><Relationship Id="rId49" Type="http://schemas.openxmlformats.org/officeDocument/2006/relationships/hyperlink" Target="https://en.wikipedia.org/wiki/Nationwide_opinion_polling_for_the_United_States_presidential_election,_2016" TargetMode="External"/><Relationship Id="rId184" Type="http://schemas.openxmlformats.org/officeDocument/2006/relationships/hyperlink" Target="https://en.wikipedia.org/wiki/Nationwide_opinion_polling_for_the_United_States_presidential_election,_2016" TargetMode="External"/><Relationship Id="rId189" Type="http://schemas.openxmlformats.org/officeDocument/2006/relationships/hyperlink" Target="https://en.wikipedia.org/wiki/Nationwide_opinion_polling_for_the_United_States_presidential_election,_2016" TargetMode="External"/><Relationship Id="rId188" Type="http://schemas.openxmlformats.org/officeDocument/2006/relationships/hyperlink" Target="https://en.wikipedia.org/wiki/Nationwide_opinion_polling_for_the_United_States_presidential_election,_2016" TargetMode="External"/><Relationship Id="rId31" Type="http://schemas.openxmlformats.org/officeDocument/2006/relationships/hyperlink" Target="https://en.wikipedia.org/wiki/Nationwide_opinion_polling_for_the_United_States_presidential_election,_2016" TargetMode="External"/><Relationship Id="rId30" Type="http://schemas.openxmlformats.org/officeDocument/2006/relationships/hyperlink" Target="https://en.wikipedia.org/wiki/Nationwide_opinion_polling_for_the_United_States_presidential_election,_2016" TargetMode="External"/><Relationship Id="rId33" Type="http://schemas.openxmlformats.org/officeDocument/2006/relationships/hyperlink" Target="https://en.wikipedia.org/wiki/Nationwide_opinion_polling_for_the_United_States_presidential_election,_2016" TargetMode="External"/><Relationship Id="rId183" Type="http://schemas.openxmlformats.org/officeDocument/2006/relationships/hyperlink" Target="https://en.wikipedia.org/wiki/Nationwide_opinion_polling_for_the_United_States_presidential_election,_2016" TargetMode="External"/><Relationship Id="rId32" Type="http://schemas.openxmlformats.org/officeDocument/2006/relationships/hyperlink" Target="https://en.wikipedia.org/wiki/Nationwide_opinion_polling_for_the_United_States_presidential_election,_2016" TargetMode="External"/><Relationship Id="rId182" Type="http://schemas.openxmlformats.org/officeDocument/2006/relationships/hyperlink" Target="https://en.wikipedia.org/wiki/Nationwide_opinion_polling_for_the_United_States_presidential_election,_2016" TargetMode="External"/><Relationship Id="rId35" Type="http://schemas.openxmlformats.org/officeDocument/2006/relationships/hyperlink" Target="https://en.wikipedia.org/wiki/Nationwide_opinion_polling_for_the_United_States_presidential_election,_2016" TargetMode="External"/><Relationship Id="rId181" Type="http://schemas.openxmlformats.org/officeDocument/2006/relationships/hyperlink" Target="https://en.wikipedia.org/wiki/Nationwide_opinion_polling_for_the_United_States_presidential_election,_2016" TargetMode="External"/><Relationship Id="rId34" Type="http://schemas.openxmlformats.org/officeDocument/2006/relationships/hyperlink" Target="https://en.wikipedia.org/wiki/Nationwide_opinion_polling_for_the_United_States_presidential_election,_2016" TargetMode="External"/><Relationship Id="rId180" Type="http://schemas.openxmlformats.org/officeDocument/2006/relationships/hyperlink" Target="https://en.wikipedia.org/wiki/Nationwide_opinion_polling_for_the_United_States_presidential_election,_2016" TargetMode="External"/><Relationship Id="rId37" Type="http://schemas.openxmlformats.org/officeDocument/2006/relationships/hyperlink" Target="https://en.wikipedia.org/wiki/Nationwide_opinion_polling_for_the_United_States_presidential_election,_2016" TargetMode="External"/><Relationship Id="rId176" Type="http://schemas.openxmlformats.org/officeDocument/2006/relationships/hyperlink" Target="https://en.wikipedia.org/wiki/Nationwide_opinion_polling_for_the_United_States_presidential_election,_2016" TargetMode="External"/><Relationship Id="rId36" Type="http://schemas.openxmlformats.org/officeDocument/2006/relationships/hyperlink" Target="https://en.wikipedia.org/wiki/Nationwide_opinion_polling_for_the_United_States_presidential_election,_2016" TargetMode="External"/><Relationship Id="rId175" Type="http://schemas.openxmlformats.org/officeDocument/2006/relationships/hyperlink" Target="https://en.wikipedia.org/wiki/Nationwide_opinion_polling_for_the_United_States_presidential_election,_2016" TargetMode="External"/><Relationship Id="rId39" Type="http://schemas.openxmlformats.org/officeDocument/2006/relationships/hyperlink" Target="https://en.wikipedia.org/wiki/Nationwide_opinion_polling_for_the_United_States_presidential_election,_2016" TargetMode="External"/><Relationship Id="rId174" Type="http://schemas.openxmlformats.org/officeDocument/2006/relationships/hyperlink" Target="https://en.wikipedia.org/wiki/Nationwide_opinion_polling_for_the_United_States_presidential_election,_2016" TargetMode="External"/><Relationship Id="rId38" Type="http://schemas.openxmlformats.org/officeDocument/2006/relationships/hyperlink" Target="https://en.wikipedia.org/wiki/Nationwide_opinion_polling_for_the_United_States_presidential_election,_2016" TargetMode="External"/><Relationship Id="rId173" Type="http://schemas.openxmlformats.org/officeDocument/2006/relationships/hyperlink" Target="https://en.wikipedia.org/wiki/Nationwide_opinion_polling_for_the_United_States_presidential_election,_2016" TargetMode="External"/><Relationship Id="rId179" Type="http://schemas.openxmlformats.org/officeDocument/2006/relationships/hyperlink" Target="https://en.wikipedia.org/wiki/Nationwide_opinion_polling_for_the_United_States_presidential_election,_2016" TargetMode="External"/><Relationship Id="rId178" Type="http://schemas.openxmlformats.org/officeDocument/2006/relationships/hyperlink" Target="https://en.wikipedia.org/wiki/Nationwide_opinion_polling_for_the_United_States_presidential_election,_2016" TargetMode="External"/><Relationship Id="rId177" Type="http://schemas.openxmlformats.org/officeDocument/2006/relationships/hyperlink" Target="https://en.wikipedia.org/wiki/Nationwide_opinion_polling_for_the_United_States_presidential_election,_2016" TargetMode="External"/><Relationship Id="rId20" Type="http://schemas.openxmlformats.org/officeDocument/2006/relationships/hyperlink" Target="http://www.realclearpolitics.com/epolls/2016/president/us/general_election_trump_vs_clinton_vs_johnson_vs_stein-5952.html" TargetMode="External"/><Relationship Id="rId22" Type="http://schemas.openxmlformats.org/officeDocument/2006/relationships/hyperlink" Target="http://polltracker.talkingpointsmemo.com/contests/us-president-2016" TargetMode="External"/><Relationship Id="rId21" Type="http://schemas.openxmlformats.org/officeDocument/2006/relationships/hyperlink" Target="http://www.cnn.com/election/candidates" TargetMode="External"/><Relationship Id="rId24" Type="http://schemas.openxmlformats.org/officeDocument/2006/relationships/hyperlink" Target="https://en.wikipedia.org/w/index.php?title=Nationwide_opinion_polling_for_the_United_States_presidential_election,_2016&amp;action=edit&amp;section=3" TargetMode="External"/><Relationship Id="rId23" Type="http://schemas.openxmlformats.org/officeDocument/2006/relationships/hyperlink" Target="https://en.wikipedia.org/w/index.php?title=Nationwide_opinion_polling_for_the_United_States_presidential_election,_2016&amp;action=edit&amp;section=2" TargetMode="External"/><Relationship Id="rId26" Type="http://schemas.openxmlformats.org/officeDocument/2006/relationships/hyperlink" Target="https://en.wikipedia.org/wiki/Percentage_point" TargetMode="External"/><Relationship Id="rId25" Type="http://schemas.openxmlformats.org/officeDocument/2006/relationships/hyperlink" Target="https://en.wikipedia.org/w/index.php?title=Nationwide_opinion_polling_for_the_United_States_presidential_election,_2016&amp;action=edit&amp;section=4" TargetMode="External"/><Relationship Id="rId28" Type="http://schemas.openxmlformats.org/officeDocument/2006/relationships/hyperlink" Target="https://en.wikipedia.org/wiki/Nationwide_opinion_polling_for_the_United_States_presidential_election,_2016" TargetMode="External"/><Relationship Id="rId27" Type="http://schemas.openxmlformats.org/officeDocument/2006/relationships/hyperlink" Target="https://en.wikipedia.org/wiki/Nationwide_opinion_polling_for_the_United_States_presidential_election,_2016" TargetMode="External"/><Relationship Id="rId29" Type="http://schemas.openxmlformats.org/officeDocument/2006/relationships/hyperlink" Target="https://en.wikipedia.org/wiki/Nationwide_opinion_polling_for_the_United_States_presidential_election,_2016" TargetMode="External"/><Relationship Id="rId11" Type="http://schemas.openxmlformats.org/officeDocument/2006/relationships/hyperlink" Target="https://www.nytimes.com/interactive/2016/us/elections/polls.html" TargetMode="External"/><Relationship Id="rId10" Type="http://schemas.openxmlformats.org/officeDocument/2006/relationships/hyperlink" Target="http://elections.huffingtonpost.com/pollster/2016-general-election-trump-vs-clinton" TargetMode="External"/><Relationship Id="rId13" Type="http://schemas.openxmlformats.org/officeDocument/2006/relationships/hyperlink" Target="http://polltracker.talkingpointsmemo.com/contests/us-president-2016" TargetMode="External"/><Relationship Id="rId12" Type="http://schemas.openxmlformats.org/officeDocument/2006/relationships/hyperlink" Target="http://www.realclearpolitics.com/epolls/2016/president/us/general_election_trump_vs_clinton-5491.html" TargetMode="External"/><Relationship Id="rId15" Type="http://schemas.openxmlformats.org/officeDocument/2006/relationships/hyperlink" Target="http://elections.huffingtonpost.com/pollster/2016-general-election-trump-vs-clinton-vs-johnson" TargetMode="External"/><Relationship Id="rId198" Type="http://schemas.openxmlformats.org/officeDocument/2006/relationships/hyperlink" Target="https://en.wikipedia.org/wiki/Nationwide_opinion_polling_for_the_United_States_presidential_election,_2016" TargetMode="External"/><Relationship Id="rId14" Type="http://schemas.openxmlformats.org/officeDocument/2006/relationships/hyperlink" Target="http://projects.fivethirtyeight.com/2016-election-forecast/national-polls/" TargetMode="External"/><Relationship Id="rId197" Type="http://schemas.openxmlformats.org/officeDocument/2006/relationships/hyperlink" Target="https://en.wikipedia.org/wiki/Nationwide_opinion_polling_for_the_United_States_presidential_election,_2016" TargetMode="External"/><Relationship Id="rId17" Type="http://schemas.openxmlformats.org/officeDocument/2006/relationships/hyperlink" Target="http://polltracker.talkingpointsmemo.com/contests/us-president-2016" TargetMode="External"/><Relationship Id="rId196" Type="http://schemas.openxmlformats.org/officeDocument/2006/relationships/hyperlink" Target="https://en.wikipedia.org/wiki/Nationwide_opinion_polling_for_the_United_States_presidential_election,_2016" TargetMode="External"/><Relationship Id="rId16" Type="http://schemas.openxmlformats.org/officeDocument/2006/relationships/hyperlink" Target="https://www.nytimes.com/interactive/2016/us/elections/polls.html" TargetMode="External"/><Relationship Id="rId195" Type="http://schemas.openxmlformats.org/officeDocument/2006/relationships/hyperlink" Target="https://en.wikipedia.org/wiki/Nationwide_opinion_polling_for_the_United_States_presidential_election,_2016" TargetMode="External"/><Relationship Id="rId19" Type="http://schemas.openxmlformats.org/officeDocument/2006/relationships/hyperlink" Target="http://www.electionprojection.com/latest-polls/national-presidential-polls-trump-vs-clinton-vs-johnson-vs-stein.php" TargetMode="External"/><Relationship Id="rId18" Type="http://schemas.openxmlformats.org/officeDocument/2006/relationships/hyperlink" Target="http://www.270towin.com/2016-polls-clinton-trump/national/" TargetMode="External"/><Relationship Id="rId199" Type="http://schemas.openxmlformats.org/officeDocument/2006/relationships/hyperlink" Target="https://en.wikipedia.org/wiki/Nationwide_opinion_polling_for_the_United_States_presidential_election,_2016" TargetMode="External"/><Relationship Id="rId84" Type="http://schemas.openxmlformats.org/officeDocument/2006/relationships/hyperlink" Target="https://en.wikipedia.org/wiki/Nationwide_opinion_polling_for_the_United_States_presidential_election,_2016" TargetMode="External"/><Relationship Id="rId83" Type="http://schemas.openxmlformats.org/officeDocument/2006/relationships/hyperlink" Target="https://en.wikipedia.org/wiki/Nationwide_opinion_polling_for_the_United_States_presidential_election,_2016" TargetMode="External"/><Relationship Id="rId86" Type="http://schemas.openxmlformats.org/officeDocument/2006/relationships/hyperlink" Target="https://en.wikipedia.org/wiki/Nationwide_opinion_polling_for_the_United_States_presidential_election,_2016" TargetMode="External"/><Relationship Id="rId85" Type="http://schemas.openxmlformats.org/officeDocument/2006/relationships/hyperlink" Target="https://en.wikipedia.org/wiki/Nationwide_opinion_polling_for_the_United_States_presidential_election,_2016" TargetMode="External"/><Relationship Id="rId88" Type="http://schemas.openxmlformats.org/officeDocument/2006/relationships/hyperlink" Target="https://en.wikipedia.org/wiki/Nationwide_opinion_polling_for_the_United_States_presidential_election,_2016" TargetMode="External"/><Relationship Id="rId150" Type="http://schemas.openxmlformats.org/officeDocument/2006/relationships/hyperlink" Target="https://en.wikipedia.org/wiki/Nationwide_opinion_polling_for_the_United_States_presidential_election,_2016" TargetMode="External"/><Relationship Id="rId87" Type="http://schemas.openxmlformats.org/officeDocument/2006/relationships/hyperlink" Target="https://en.wikipedia.org/wiki/Nationwide_opinion_polling_for_the_United_States_presidential_election,_2016" TargetMode="External"/><Relationship Id="rId89" Type="http://schemas.openxmlformats.org/officeDocument/2006/relationships/hyperlink" Target="https://en.wikipedia.org/wiki/Nationwide_opinion_polling_for_the_United_States_presidential_election,_2016" TargetMode="External"/><Relationship Id="rId80" Type="http://schemas.openxmlformats.org/officeDocument/2006/relationships/hyperlink" Target="https://en.wikipedia.org/wiki/Nationwide_opinion_polling_for_the_United_States_presidential_election,_2016" TargetMode="External"/><Relationship Id="rId82" Type="http://schemas.openxmlformats.org/officeDocument/2006/relationships/hyperlink" Target="https://en.wikipedia.org/wiki/Nationwide_opinion_polling_for_the_United_States_presidential_election,_2016" TargetMode="External"/><Relationship Id="rId81" Type="http://schemas.openxmlformats.org/officeDocument/2006/relationships/hyperlink" Target="https://en.wikipedia.org/wiki/Nationwide_opinion_polling_for_the_United_States_presidential_election,_2016" TargetMode="External"/><Relationship Id="rId1" Type="http://schemas.openxmlformats.org/officeDocument/2006/relationships/hyperlink" Target="https://en.wikipedia.org/w/index.php?title=Nationwide_opinion_polling_for_the_United_States_presidential_election,_2016&amp;action=edit&amp;section=1" TargetMode="External"/><Relationship Id="rId2" Type="http://schemas.openxmlformats.org/officeDocument/2006/relationships/hyperlink" Target="https://en.wikipedia.org/wiki/Hillary_Clinton" TargetMode="External"/><Relationship Id="rId3" Type="http://schemas.openxmlformats.org/officeDocument/2006/relationships/hyperlink" Target="https://en.wikipedia.org/wiki/Donald_Trump" TargetMode="External"/><Relationship Id="rId149" Type="http://schemas.openxmlformats.org/officeDocument/2006/relationships/hyperlink" Target="https://en.wikipedia.org/wiki/Nationwide_opinion_polling_for_the_United_States_presidential_election,_2016" TargetMode="External"/><Relationship Id="rId4" Type="http://schemas.openxmlformats.org/officeDocument/2006/relationships/hyperlink" Target="https://en.wikipedia.org/wiki/Gary_Johnson" TargetMode="External"/><Relationship Id="rId148" Type="http://schemas.openxmlformats.org/officeDocument/2006/relationships/hyperlink" Target="https://en.wikipedia.org/wiki/Nationwide_opinion_polling_for_the_United_States_presidential_election,_2016" TargetMode="External"/><Relationship Id="rId9" Type="http://schemas.openxmlformats.org/officeDocument/2006/relationships/hyperlink" Target="http://www.electionprojection.com/latest-polls/national-presidential-polls-trump-vs-clinton.php" TargetMode="External"/><Relationship Id="rId143" Type="http://schemas.openxmlformats.org/officeDocument/2006/relationships/hyperlink" Target="https://en.wikipedia.org/wiki/Nationwide_opinion_polling_for_the_United_States_presidential_election,_2016" TargetMode="External"/><Relationship Id="rId142" Type="http://schemas.openxmlformats.org/officeDocument/2006/relationships/hyperlink" Target="https://en.wikipedia.org/wiki/Nationwide_opinion_polling_for_the_United_States_presidential_election,_2016" TargetMode="External"/><Relationship Id="rId141" Type="http://schemas.openxmlformats.org/officeDocument/2006/relationships/hyperlink" Target="https://en.wikipedia.org/wiki/Nationwide_opinion_polling_for_the_United_States_presidential_election,_2016" TargetMode="External"/><Relationship Id="rId140" Type="http://schemas.openxmlformats.org/officeDocument/2006/relationships/hyperlink" Target="https://en.wikipedia.org/wiki/Nationwide_opinion_polling_for_the_United_States_presidential_election,_2016" TargetMode="External"/><Relationship Id="rId5" Type="http://schemas.openxmlformats.org/officeDocument/2006/relationships/hyperlink" Target="https://en.wikipedia.org/wiki/Jill_Stein" TargetMode="External"/><Relationship Id="rId147" Type="http://schemas.openxmlformats.org/officeDocument/2006/relationships/hyperlink" Target="https://en.wikipedia.org/wiki/Nationwide_opinion_polling_for_the_United_States_presidential_election,_2016" TargetMode="External"/><Relationship Id="rId6" Type="http://schemas.openxmlformats.org/officeDocument/2006/relationships/hyperlink" Target="https://en.wikipedia.org/wiki/Percentage_point" TargetMode="External"/><Relationship Id="rId146" Type="http://schemas.openxmlformats.org/officeDocument/2006/relationships/hyperlink" Target="https://en.wikipedia.org/wiki/Percentage_point" TargetMode="External"/><Relationship Id="rId7" Type="http://schemas.openxmlformats.org/officeDocument/2006/relationships/hyperlink" Target="http://www.270towin.com/2016-polls-clinton-trump/national/" TargetMode="External"/><Relationship Id="rId145" Type="http://schemas.openxmlformats.org/officeDocument/2006/relationships/hyperlink" Target="https://en.wikipedia.org/w/index.php?title=Nationwide_opinion_polling_for_the_United_States_presidential_election,_2016&amp;action=edit&amp;section=10" TargetMode="External"/><Relationship Id="rId8" Type="http://schemas.openxmlformats.org/officeDocument/2006/relationships/hyperlink" Target="http://www.bbc.com/news/election-us-2016-37450661" TargetMode="External"/><Relationship Id="rId144" Type="http://schemas.openxmlformats.org/officeDocument/2006/relationships/hyperlink" Target="https://en.wikipedia.org/wiki/Nationwide_opinion_polling_for_the_United_States_presidential_election,_2016" TargetMode="External"/><Relationship Id="rId73" Type="http://schemas.openxmlformats.org/officeDocument/2006/relationships/hyperlink" Target="https://en.wikipedia.org/wiki/Nationwide_opinion_polling_for_the_United_States_presidential_election,_2016" TargetMode="External"/><Relationship Id="rId72" Type="http://schemas.openxmlformats.org/officeDocument/2006/relationships/hyperlink" Target="https://en.wikipedia.org/wiki/Nationwide_opinion_polling_for_the_United_States_presidential_election,_2016" TargetMode="External"/><Relationship Id="rId75" Type="http://schemas.openxmlformats.org/officeDocument/2006/relationships/hyperlink" Target="https://en.wikipedia.org/wiki/Nationwide_opinion_polling_for_the_United_States_presidential_election,_2016" TargetMode="External"/><Relationship Id="rId74" Type="http://schemas.openxmlformats.org/officeDocument/2006/relationships/hyperlink" Target="https://en.wikipedia.org/wiki/Nationwide_opinion_polling_for_the_United_States_presidential_election,_2016" TargetMode="External"/><Relationship Id="rId77" Type="http://schemas.openxmlformats.org/officeDocument/2006/relationships/hyperlink" Target="https://en.wikipedia.org/wiki/Nationwide_opinion_polling_for_the_United_States_presidential_election,_2016" TargetMode="External"/><Relationship Id="rId260" Type="http://schemas.openxmlformats.org/officeDocument/2006/relationships/drawing" Target="../drawings/drawing2.xml"/><Relationship Id="rId76" Type="http://schemas.openxmlformats.org/officeDocument/2006/relationships/hyperlink" Target="https://en.wikipedia.org/wiki/Nationwide_opinion_polling_for_the_United_States_presidential_election,_2016" TargetMode="External"/><Relationship Id="rId79" Type="http://schemas.openxmlformats.org/officeDocument/2006/relationships/hyperlink" Target="https://en.wikipedia.org/wiki/Nationwide_opinion_polling_for_the_United_States_presidential_election,_2016" TargetMode="External"/><Relationship Id="rId78" Type="http://schemas.openxmlformats.org/officeDocument/2006/relationships/hyperlink" Target="https://en.wikipedia.org/wiki/Nationwide_opinion_polling_for_the_United_States_presidential_election,_2016" TargetMode="External"/><Relationship Id="rId71" Type="http://schemas.openxmlformats.org/officeDocument/2006/relationships/hyperlink" Target="https://en.wikipedia.org/wiki/Nationwide_opinion_polling_for_the_United_States_presidential_election,_2016" TargetMode="External"/><Relationship Id="rId70" Type="http://schemas.openxmlformats.org/officeDocument/2006/relationships/hyperlink" Target="https://en.wikipedia.org/wiki/Nationwide_opinion_polling_for_the_United_States_presidential_election,_2016" TargetMode="External"/><Relationship Id="rId139" Type="http://schemas.openxmlformats.org/officeDocument/2006/relationships/hyperlink" Target="https://en.wikipedia.org/wiki/Nationwide_opinion_polling_for_the_United_States_presidential_election,_2016" TargetMode="External"/><Relationship Id="rId138" Type="http://schemas.openxmlformats.org/officeDocument/2006/relationships/hyperlink" Target="https://en.wikipedia.org/wiki/Nationwide_opinion_polling_for_the_United_States_presidential_election,_2016" TargetMode="External"/><Relationship Id="rId259" Type="http://schemas.openxmlformats.org/officeDocument/2006/relationships/hyperlink" Target="https://en.wikipedia.org/wiki/Nationwide_opinion_polling_for_the_United_States_presidential_election,_2016" TargetMode="External"/><Relationship Id="rId137" Type="http://schemas.openxmlformats.org/officeDocument/2006/relationships/hyperlink" Target="https://en.wikipedia.org/wiki/Nationwide_opinion_polling_for_the_United_States_presidential_election,_2016" TargetMode="External"/><Relationship Id="rId258" Type="http://schemas.openxmlformats.org/officeDocument/2006/relationships/hyperlink" Target="https://en.wikipedia.org/wiki/Nationwide_opinion_polling_for_the_United_States_presidential_election,_2016" TargetMode="External"/><Relationship Id="rId132" Type="http://schemas.openxmlformats.org/officeDocument/2006/relationships/hyperlink" Target="https://en.wikipedia.org/wiki/Nationwide_opinion_polling_for_the_United_States_presidential_election,_2016" TargetMode="External"/><Relationship Id="rId253" Type="http://schemas.openxmlformats.org/officeDocument/2006/relationships/hyperlink" Target="https://en.wikipedia.org/wiki/Nationwide_opinion_polling_for_the_United_States_presidential_election,_2016" TargetMode="External"/><Relationship Id="rId131" Type="http://schemas.openxmlformats.org/officeDocument/2006/relationships/hyperlink" Target="https://en.wikipedia.org/wiki/Nationwide_opinion_polling_for_the_United_States_presidential_election,_2016" TargetMode="External"/><Relationship Id="rId252" Type="http://schemas.openxmlformats.org/officeDocument/2006/relationships/hyperlink" Target="https://en.wikipedia.org/wiki/Nationwide_opinion_polling_for_the_United_States_presidential_election,_2016" TargetMode="External"/><Relationship Id="rId130" Type="http://schemas.openxmlformats.org/officeDocument/2006/relationships/hyperlink" Target="https://en.wikipedia.org/wiki/Nationwide_opinion_polling_for_the_United_States_presidential_election,_2016" TargetMode="External"/><Relationship Id="rId251" Type="http://schemas.openxmlformats.org/officeDocument/2006/relationships/hyperlink" Target="https://en.wikipedia.org/wiki/Nationwide_opinion_polling_for_the_United_States_presidential_election,_2016" TargetMode="External"/><Relationship Id="rId250" Type="http://schemas.openxmlformats.org/officeDocument/2006/relationships/hyperlink" Target="https://en.wikipedia.org/wiki/Nationwide_opinion_polling_for_the_United_States_presidential_election,_2016" TargetMode="External"/><Relationship Id="rId136" Type="http://schemas.openxmlformats.org/officeDocument/2006/relationships/hyperlink" Target="https://en.wikipedia.org/wiki/Nationwide_opinion_polling_for_the_United_States_presidential_election,_2016" TargetMode="External"/><Relationship Id="rId257" Type="http://schemas.openxmlformats.org/officeDocument/2006/relationships/hyperlink" Target="https://en.wikipedia.org/wiki/Nationwide_opinion_polling_for_the_United_States_presidential_election,_2016" TargetMode="External"/><Relationship Id="rId135" Type="http://schemas.openxmlformats.org/officeDocument/2006/relationships/hyperlink" Target="https://en.wikipedia.org/wiki/Nationwide_opinion_polling_for_the_United_States_presidential_election,_2016" TargetMode="External"/><Relationship Id="rId256" Type="http://schemas.openxmlformats.org/officeDocument/2006/relationships/hyperlink" Target="https://en.wikipedia.org/wiki/Nationwide_opinion_polling_for_the_United_States_presidential_election,_2016" TargetMode="External"/><Relationship Id="rId134" Type="http://schemas.openxmlformats.org/officeDocument/2006/relationships/hyperlink" Target="https://en.wikipedia.org/wiki/Nationwide_opinion_polling_for_the_United_States_presidential_election,_2016" TargetMode="External"/><Relationship Id="rId255" Type="http://schemas.openxmlformats.org/officeDocument/2006/relationships/hyperlink" Target="https://en.wikipedia.org/wiki/Nationwide_opinion_polling_for_the_United_States_presidential_election,_2016" TargetMode="External"/><Relationship Id="rId133" Type="http://schemas.openxmlformats.org/officeDocument/2006/relationships/hyperlink" Target="https://en.wikipedia.org/wiki/Nationwide_opinion_polling_for_the_United_States_presidential_election,_2016" TargetMode="External"/><Relationship Id="rId254" Type="http://schemas.openxmlformats.org/officeDocument/2006/relationships/hyperlink" Target="https://en.wikipedia.org/wiki/Nationwide_opinion_polling_for_the_United_States_presidential_election,_2016" TargetMode="External"/><Relationship Id="rId62" Type="http://schemas.openxmlformats.org/officeDocument/2006/relationships/hyperlink" Target="https://en.wikipedia.org/wiki/Nationwide_opinion_polling_for_the_United_States_presidential_election,_2016" TargetMode="External"/><Relationship Id="rId61" Type="http://schemas.openxmlformats.org/officeDocument/2006/relationships/hyperlink" Target="https://en.wikipedia.org/wiki/Nationwide_opinion_polling_for_the_United_States_presidential_election,_2016" TargetMode="External"/><Relationship Id="rId64" Type="http://schemas.openxmlformats.org/officeDocument/2006/relationships/hyperlink" Target="https://en.wikipedia.org/wiki/Nationwide_opinion_polling_for_the_United_States_presidential_election,_2016" TargetMode="External"/><Relationship Id="rId63" Type="http://schemas.openxmlformats.org/officeDocument/2006/relationships/hyperlink" Target="https://en.wikipedia.org/wiki/Nationwide_opinion_polling_for_the_United_States_presidential_election,_2016" TargetMode="External"/><Relationship Id="rId66" Type="http://schemas.openxmlformats.org/officeDocument/2006/relationships/hyperlink" Target="https://en.wikipedia.org/wiki/Nationwide_opinion_polling_for_the_United_States_presidential_election,_2016" TargetMode="External"/><Relationship Id="rId172" Type="http://schemas.openxmlformats.org/officeDocument/2006/relationships/hyperlink" Target="https://en.wikipedia.org/wiki/Nationwide_opinion_polling_for_the_United_States_presidential_election,_2016" TargetMode="External"/><Relationship Id="rId65" Type="http://schemas.openxmlformats.org/officeDocument/2006/relationships/hyperlink" Target="https://en.wikipedia.org/wiki/Nationwide_opinion_polling_for_the_United_States_presidential_election,_2016" TargetMode="External"/><Relationship Id="rId171" Type="http://schemas.openxmlformats.org/officeDocument/2006/relationships/hyperlink" Target="https://en.wikipedia.org/wiki/Nationwide_opinion_polling_for_the_United_States_presidential_election,_2016" TargetMode="External"/><Relationship Id="rId68" Type="http://schemas.openxmlformats.org/officeDocument/2006/relationships/hyperlink" Target="https://en.wikipedia.org/wiki/Nationwide_opinion_polling_for_the_United_States_presidential_election,_2016" TargetMode="External"/><Relationship Id="rId170" Type="http://schemas.openxmlformats.org/officeDocument/2006/relationships/hyperlink" Target="https://en.wikipedia.org/wiki/Nationwide_opinion_polling_for_the_United_States_presidential_election,_2016" TargetMode="External"/><Relationship Id="rId67" Type="http://schemas.openxmlformats.org/officeDocument/2006/relationships/hyperlink" Target="https://en.wikipedia.org/wiki/Nationwide_opinion_polling_for_the_United_States_presidential_election,_2016" TargetMode="External"/><Relationship Id="rId60" Type="http://schemas.openxmlformats.org/officeDocument/2006/relationships/hyperlink" Target="https://en.wikipedia.org/wiki/Nationwide_opinion_polling_for_the_United_States_presidential_election,_2016" TargetMode="External"/><Relationship Id="rId165" Type="http://schemas.openxmlformats.org/officeDocument/2006/relationships/hyperlink" Target="https://en.wikipedia.org/wiki/Nationwide_opinion_polling_for_the_United_States_presidential_election,_2016" TargetMode="External"/><Relationship Id="rId69" Type="http://schemas.openxmlformats.org/officeDocument/2006/relationships/hyperlink" Target="https://en.wikipedia.org/wiki/Nationwide_opinion_polling_for_the_United_States_presidential_election,_2016" TargetMode="External"/><Relationship Id="rId164" Type="http://schemas.openxmlformats.org/officeDocument/2006/relationships/hyperlink" Target="https://en.wikipedia.org/wiki/Nationwide_opinion_polling_for_the_United_States_presidential_election,_2016" TargetMode="External"/><Relationship Id="rId163" Type="http://schemas.openxmlformats.org/officeDocument/2006/relationships/hyperlink" Target="https://en.wikipedia.org/wiki/Nationwide_opinion_polling_for_the_United_States_presidential_election,_2016" TargetMode="External"/><Relationship Id="rId162" Type="http://schemas.openxmlformats.org/officeDocument/2006/relationships/hyperlink" Target="https://en.wikipedia.org/wiki/Nationwide_opinion_polling_for_the_United_States_presidential_election,_2016" TargetMode="External"/><Relationship Id="rId169" Type="http://schemas.openxmlformats.org/officeDocument/2006/relationships/hyperlink" Target="https://en.wikipedia.org/wiki/Nationwide_opinion_polling_for_the_United_States_presidential_election,_2016" TargetMode="External"/><Relationship Id="rId168" Type="http://schemas.openxmlformats.org/officeDocument/2006/relationships/hyperlink" Target="https://en.wikipedia.org/wiki/Nationwide_opinion_polling_for_the_United_States_presidential_election,_2016" TargetMode="External"/><Relationship Id="rId167" Type="http://schemas.openxmlformats.org/officeDocument/2006/relationships/hyperlink" Target="https://en.wikipedia.org/wiki/Nationwide_opinion_polling_for_the_United_States_presidential_election,_2016" TargetMode="External"/><Relationship Id="rId166" Type="http://schemas.openxmlformats.org/officeDocument/2006/relationships/hyperlink" Target="https://en.wikipedia.org/wiki/Nationwide_opinion_polling_for_the_United_States_presidential_election,_2016" TargetMode="External"/><Relationship Id="rId51" Type="http://schemas.openxmlformats.org/officeDocument/2006/relationships/hyperlink" Target="https://en.wikipedia.org/wiki/Nationwide_opinion_polling_for_the_United_States_presidential_election,_2016" TargetMode="External"/><Relationship Id="rId50" Type="http://schemas.openxmlformats.org/officeDocument/2006/relationships/hyperlink" Target="https://en.wikipedia.org/wiki/Nationwide_opinion_polling_for_the_United_States_presidential_election,_2016" TargetMode="External"/><Relationship Id="rId53" Type="http://schemas.openxmlformats.org/officeDocument/2006/relationships/hyperlink" Target="https://en.wikipedia.org/wiki/Nationwide_opinion_polling_for_the_United_States_presidential_election,_2016" TargetMode="External"/><Relationship Id="rId52" Type="http://schemas.openxmlformats.org/officeDocument/2006/relationships/hyperlink" Target="https://en.wikipedia.org/wiki/Nationwide_opinion_polling_for_the_United_States_presidential_election,_2016" TargetMode="External"/><Relationship Id="rId55" Type="http://schemas.openxmlformats.org/officeDocument/2006/relationships/hyperlink" Target="https://en.wikipedia.org/wiki/Nationwide_opinion_polling_for_the_United_States_presidential_election,_2016" TargetMode="External"/><Relationship Id="rId161" Type="http://schemas.openxmlformats.org/officeDocument/2006/relationships/hyperlink" Target="https://en.wikipedia.org/wiki/Nationwide_opinion_polling_for_the_United_States_presidential_election,_2016" TargetMode="External"/><Relationship Id="rId54" Type="http://schemas.openxmlformats.org/officeDocument/2006/relationships/hyperlink" Target="https://en.wikipedia.org/wiki/Nationwide_opinion_polling_for_the_United_States_presidential_election,_2016" TargetMode="External"/><Relationship Id="rId160" Type="http://schemas.openxmlformats.org/officeDocument/2006/relationships/hyperlink" Target="https://en.wikipedia.org/wiki/Nationwide_opinion_polling_for_the_United_States_presidential_election,_2016" TargetMode="External"/><Relationship Id="rId57" Type="http://schemas.openxmlformats.org/officeDocument/2006/relationships/hyperlink" Target="https://en.wikipedia.org/wiki/Nationwide_opinion_polling_for_the_United_States_presidential_election,_2016" TargetMode="External"/><Relationship Id="rId56" Type="http://schemas.openxmlformats.org/officeDocument/2006/relationships/hyperlink" Target="https://en.wikipedia.org/wiki/Nationwide_opinion_polling_for_the_United_States_presidential_election,_2016" TargetMode="External"/><Relationship Id="rId159" Type="http://schemas.openxmlformats.org/officeDocument/2006/relationships/hyperlink" Target="https://en.wikipedia.org/wiki/Nationwide_opinion_polling_for_the_United_States_presidential_election,_2016" TargetMode="External"/><Relationship Id="rId59" Type="http://schemas.openxmlformats.org/officeDocument/2006/relationships/hyperlink" Target="https://en.wikipedia.org/wiki/Nationwide_opinion_polling_for_the_United_States_presidential_election,_2016" TargetMode="External"/><Relationship Id="rId154" Type="http://schemas.openxmlformats.org/officeDocument/2006/relationships/hyperlink" Target="https://en.wikipedia.org/wiki/Nationwide_opinion_polling_for_the_United_States_presidential_election,_2016" TargetMode="External"/><Relationship Id="rId58" Type="http://schemas.openxmlformats.org/officeDocument/2006/relationships/hyperlink" Target="https://en.wikipedia.org/wiki/Nationwide_opinion_polling_for_the_United_States_presidential_election,_2016" TargetMode="External"/><Relationship Id="rId153" Type="http://schemas.openxmlformats.org/officeDocument/2006/relationships/hyperlink" Target="https://en.wikipedia.org/wiki/Nationwide_opinion_polling_for_the_United_States_presidential_election,_2016" TargetMode="External"/><Relationship Id="rId152" Type="http://schemas.openxmlformats.org/officeDocument/2006/relationships/hyperlink" Target="https://en.wikipedia.org/wiki/Nationwide_opinion_polling_for_the_United_States_presidential_election,_2016" TargetMode="External"/><Relationship Id="rId151" Type="http://schemas.openxmlformats.org/officeDocument/2006/relationships/hyperlink" Target="https://en.wikipedia.org/wiki/Nationwide_opinion_polling_for_the_United_States_presidential_election,_2016" TargetMode="External"/><Relationship Id="rId158" Type="http://schemas.openxmlformats.org/officeDocument/2006/relationships/hyperlink" Target="https://en.wikipedia.org/wiki/Nationwide_opinion_polling_for_the_United_States_presidential_election,_2016" TargetMode="External"/><Relationship Id="rId157" Type="http://schemas.openxmlformats.org/officeDocument/2006/relationships/hyperlink" Target="https://en.wikipedia.org/wiki/Nationwide_opinion_polling_for_the_United_States_presidential_election,_2016" TargetMode="External"/><Relationship Id="rId156" Type="http://schemas.openxmlformats.org/officeDocument/2006/relationships/hyperlink" Target="https://en.wikipedia.org/wiki/Nationwide_opinion_polling_for_the_United_States_presidential_election,_2016" TargetMode="External"/><Relationship Id="rId155" Type="http://schemas.openxmlformats.org/officeDocument/2006/relationships/hyperlink" Target="https://en.wikipedia.org/wiki/Nationwide_opinion_polling_for_the_United_States_presidential_election,_2016" TargetMode="External"/><Relationship Id="rId107" Type="http://schemas.openxmlformats.org/officeDocument/2006/relationships/hyperlink" Target="https://en.wikipedia.org/wiki/Nationwide_opinion_polling_for_the_United_States_presidential_election,_2016" TargetMode="External"/><Relationship Id="rId228" Type="http://schemas.openxmlformats.org/officeDocument/2006/relationships/hyperlink" Target="https://en.wikipedia.org/wiki/Nationwide_opinion_polling_for_the_United_States_presidential_election,_2016" TargetMode="External"/><Relationship Id="rId106" Type="http://schemas.openxmlformats.org/officeDocument/2006/relationships/hyperlink" Target="https://en.wikipedia.org/wiki/Nationwide_opinion_polling_for_the_United_States_presidential_election,_2016" TargetMode="External"/><Relationship Id="rId227" Type="http://schemas.openxmlformats.org/officeDocument/2006/relationships/hyperlink" Target="https://en.wikipedia.org/wiki/Nationwide_opinion_polling_for_the_United_States_presidential_election,_2016" TargetMode="External"/><Relationship Id="rId105" Type="http://schemas.openxmlformats.org/officeDocument/2006/relationships/hyperlink" Target="https://en.wikipedia.org/wiki/Nationwide_opinion_polling_for_the_United_States_presidential_election,_2016" TargetMode="External"/><Relationship Id="rId226" Type="http://schemas.openxmlformats.org/officeDocument/2006/relationships/hyperlink" Target="https://en.wikipedia.org/wiki/Nationwide_opinion_polling_for_the_United_States_presidential_election,_2016" TargetMode="External"/><Relationship Id="rId104" Type="http://schemas.openxmlformats.org/officeDocument/2006/relationships/hyperlink" Target="https://en.wikipedia.org/wiki/Nationwide_opinion_polling_for_the_United_States_presidential_election,_2016" TargetMode="External"/><Relationship Id="rId225" Type="http://schemas.openxmlformats.org/officeDocument/2006/relationships/hyperlink" Target="https://en.wikipedia.org/wiki/Nationwide_opinion_polling_for_the_United_States_presidential_election,_2016" TargetMode="External"/><Relationship Id="rId109" Type="http://schemas.openxmlformats.org/officeDocument/2006/relationships/hyperlink" Target="https://en.wikipedia.org/wiki/Nationwide_opinion_polling_for_the_United_States_presidential_election,_2016" TargetMode="External"/><Relationship Id="rId108" Type="http://schemas.openxmlformats.org/officeDocument/2006/relationships/hyperlink" Target="https://en.wikipedia.org/wiki/Nationwide_opinion_polling_for_the_United_States_presidential_election,_2016" TargetMode="External"/><Relationship Id="rId229" Type="http://schemas.openxmlformats.org/officeDocument/2006/relationships/hyperlink" Target="https://en.wikipedia.org/wiki/Nationwide_opinion_polling_for_the_United_States_presidential_election,_2016" TargetMode="External"/><Relationship Id="rId220" Type="http://schemas.openxmlformats.org/officeDocument/2006/relationships/hyperlink" Target="https://en.wikipedia.org/wiki/Nationwide_opinion_polling_for_the_United_States_presidential_election,_2016" TargetMode="External"/><Relationship Id="rId103" Type="http://schemas.openxmlformats.org/officeDocument/2006/relationships/hyperlink" Target="https://en.wikipedia.org/wiki/Nationwide_opinion_polling_for_the_United_States_presidential_election,_2016" TargetMode="External"/><Relationship Id="rId224" Type="http://schemas.openxmlformats.org/officeDocument/2006/relationships/hyperlink" Target="https://en.wikipedia.org/wiki/Nationwide_opinion_polling_for_the_United_States_presidential_election,_2016" TargetMode="External"/><Relationship Id="rId102" Type="http://schemas.openxmlformats.org/officeDocument/2006/relationships/hyperlink" Target="https://en.wikipedia.org/wiki/Nationwide_opinion_polling_for_the_United_States_presidential_election,_2016" TargetMode="External"/><Relationship Id="rId223" Type="http://schemas.openxmlformats.org/officeDocument/2006/relationships/hyperlink" Target="https://en.wikipedia.org/wiki/Nationwide_opinion_polling_for_the_United_States_presidential_election,_2016" TargetMode="External"/><Relationship Id="rId101" Type="http://schemas.openxmlformats.org/officeDocument/2006/relationships/hyperlink" Target="https://en.wikipedia.org/wiki/Nationwide_opinion_polling_for_the_United_States_presidential_election,_2016" TargetMode="External"/><Relationship Id="rId222" Type="http://schemas.openxmlformats.org/officeDocument/2006/relationships/hyperlink" Target="https://en.wikipedia.org/wiki/Nationwide_opinion_polling_for_the_United_States_presidential_election,_2016" TargetMode="External"/><Relationship Id="rId100" Type="http://schemas.openxmlformats.org/officeDocument/2006/relationships/hyperlink" Target="https://en.wikipedia.org/wiki/Nationwide_opinion_polling_for_the_United_States_presidential_election,_2016" TargetMode="External"/><Relationship Id="rId221" Type="http://schemas.openxmlformats.org/officeDocument/2006/relationships/hyperlink" Target="https://en.wikipedia.org/wiki/Nationwide_opinion_polling_for_the_United_States_presidential_election,_2016" TargetMode="External"/><Relationship Id="rId217" Type="http://schemas.openxmlformats.org/officeDocument/2006/relationships/hyperlink" Target="https://en.wikipedia.org/wiki/Nationwide_opinion_polling_for_the_United_States_presidential_election,_2016" TargetMode="External"/><Relationship Id="rId216" Type="http://schemas.openxmlformats.org/officeDocument/2006/relationships/hyperlink" Target="https://en.wikipedia.org/wiki/Nationwide_opinion_polling_for_the_United_States_presidential_election,_2016" TargetMode="External"/><Relationship Id="rId215" Type="http://schemas.openxmlformats.org/officeDocument/2006/relationships/hyperlink" Target="https://en.wikipedia.org/wiki/Nationwide_opinion_polling_for_the_United_States_presidential_election,_2016" TargetMode="External"/><Relationship Id="rId214" Type="http://schemas.openxmlformats.org/officeDocument/2006/relationships/hyperlink" Target="https://en.wikipedia.org/wiki/Nationwide_opinion_polling_for_the_United_States_presidential_election,_2016" TargetMode="External"/><Relationship Id="rId219" Type="http://schemas.openxmlformats.org/officeDocument/2006/relationships/hyperlink" Target="https://en.wikipedia.org/wiki/Nationwide_opinion_polling_for_the_United_States_presidential_election,_2016" TargetMode="External"/><Relationship Id="rId218" Type="http://schemas.openxmlformats.org/officeDocument/2006/relationships/hyperlink" Target="https://en.wikipedia.org/wiki/Nationwide_opinion_polling_for_the_United_States_presidential_election,_2016" TargetMode="External"/><Relationship Id="rId213" Type="http://schemas.openxmlformats.org/officeDocument/2006/relationships/hyperlink" Target="https://en.wikipedia.org/wiki/Nationwide_opinion_polling_for_the_United_States_presidential_election,_2016" TargetMode="External"/><Relationship Id="rId212" Type="http://schemas.openxmlformats.org/officeDocument/2006/relationships/hyperlink" Target="https://en.wikipedia.org/wiki/Nationwide_opinion_polling_for_the_United_States_presidential_election,_2016" TargetMode="External"/><Relationship Id="rId211" Type="http://schemas.openxmlformats.org/officeDocument/2006/relationships/hyperlink" Target="https://en.wikipedia.org/wiki/Nationwide_opinion_polling_for_the_United_States_presidential_election,_2016" TargetMode="External"/><Relationship Id="rId210" Type="http://schemas.openxmlformats.org/officeDocument/2006/relationships/hyperlink" Target="https://en.wikipedia.org/wiki/Nationwide_opinion_polling_for_the_United_States_presidential_election,_2016" TargetMode="External"/><Relationship Id="rId129" Type="http://schemas.openxmlformats.org/officeDocument/2006/relationships/hyperlink" Target="https://en.wikipedia.org/wiki/Nationwide_opinion_polling_for_the_United_States_presidential_election,_2016" TargetMode="External"/><Relationship Id="rId128" Type="http://schemas.openxmlformats.org/officeDocument/2006/relationships/hyperlink" Target="https://en.wikipedia.org/wiki/Nationwide_opinion_polling_for_the_United_States_presidential_election,_2016" TargetMode="External"/><Relationship Id="rId249" Type="http://schemas.openxmlformats.org/officeDocument/2006/relationships/hyperlink" Target="https://en.wikipedia.org/wiki/Nationwide_opinion_polling_for_the_United_States_presidential_election,_2016" TargetMode="External"/><Relationship Id="rId127" Type="http://schemas.openxmlformats.org/officeDocument/2006/relationships/hyperlink" Target="https://en.wikipedia.org/wiki/Nationwide_opinion_polling_for_the_United_States_presidential_election,_2016" TargetMode="External"/><Relationship Id="rId248" Type="http://schemas.openxmlformats.org/officeDocument/2006/relationships/hyperlink" Target="https://en.wikipedia.org/wiki/Nationwide_opinion_polling_for_the_United_States_presidential_election,_2016" TargetMode="External"/><Relationship Id="rId126" Type="http://schemas.openxmlformats.org/officeDocument/2006/relationships/hyperlink" Target="https://en.wikipedia.org/wiki/Nationwide_opinion_polling_for_the_United_States_presidential_election,_2016" TargetMode="External"/><Relationship Id="rId247" Type="http://schemas.openxmlformats.org/officeDocument/2006/relationships/hyperlink" Target="https://en.wikipedia.org/wiki/Nationwide_opinion_polling_for_the_United_States_presidential_election,_2016" TargetMode="External"/><Relationship Id="rId121" Type="http://schemas.openxmlformats.org/officeDocument/2006/relationships/hyperlink" Target="https://en.wikipedia.org/wiki/Nationwide_opinion_polling_for_the_United_States_presidential_election,_2016" TargetMode="External"/><Relationship Id="rId242" Type="http://schemas.openxmlformats.org/officeDocument/2006/relationships/hyperlink" Target="https://en.wikipedia.org/wiki/Nationwide_opinion_polling_for_the_United_States_presidential_election,_2016" TargetMode="External"/><Relationship Id="rId120" Type="http://schemas.openxmlformats.org/officeDocument/2006/relationships/hyperlink" Target="https://en.wikipedia.org/wiki/Nationwide_opinion_polling_for_the_United_States_presidential_election,_2016" TargetMode="External"/><Relationship Id="rId241" Type="http://schemas.openxmlformats.org/officeDocument/2006/relationships/hyperlink" Target="https://en.wikipedia.org/wiki/Nationwide_opinion_polling_for_the_United_States_presidential_election,_2016" TargetMode="External"/><Relationship Id="rId240" Type="http://schemas.openxmlformats.org/officeDocument/2006/relationships/hyperlink" Target="https://en.wikipedia.org/wiki/Nationwide_opinion_polling_for_the_United_States_presidential_election,_2016" TargetMode="External"/><Relationship Id="rId125" Type="http://schemas.openxmlformats.org/officeDocument/2006/relationships/hyperlink" Target="https://en.wikipedia.org/wiki/Nationwide_opinion_polling_for_the_United_States_presidential_election,_2016" TargetMode="External"/><Relationship Id="rId246" Type="http://schemas.openxmlformats.org/officeDocument/2006/relationships/hyperlink" Target="https://en.wikipedia.org/wiki/Nationwide_opinion_polling_for_the_United_States_presidential_election,_2016" TargetMode="External"/><Relationship Id="rId124" Type="http://schemas.openxmlformats.org/officeDocument/2006/relationships/hyperlink" Target="https://en.wikipedia.org/wiki/Nationwide_opinion_polling_for_the_United_States_presidential_election,_2016" TargetMode="External"/><Relationship Id="rId245" Type="http://schemas.openxmlformats.org/officeDocument/2006/relationships/hyperlink" Target="https://en.wikipedia.org/wiki/Nationwide_opinion_polling_for_the_United_States_presidential_election,_2016" TargetMode="External"/><Relationship Id="rId123" Type="http://schemas.openxmlformats.org/officeDocument/2006/relationships/hyperlink" Target="https://en.wikipedia.org/wiki/Nationwide_opinion_polling_for_the_United_States_presidential_election,_2016" TargetMode="External"/><Relationship Id="rId244" Type="http://schemas.openxmlformats.org/officeDocument/2006/relationships/hyperlink" Target="https://en.wikipedia.org/wiki/Nationwide_opinion_polling_for_the_United_States_presidential_election,_2016" TargetMode="External"/><Relationship Id="rId122" Type="http://schemas.openxmlformats.org/officeDocument/2006/relationships/hyperlink" Target="https://en.wikipedia.org/wiki/Nationwide_opinion_polling_for_the_United_States_presidential_election,_2016" TargetMode="External"/><Relationship Id="rId243" Type="http://schemas.openxmlformats.org/officeDocument/2006/relationships/hyperlink" Target="https://en.wikipedia.org/wiki/Nationwide_opinion_polling_for_the_United_States_presidential_election,_2016" TargetMode="External"/><Relationship Id="rId95" Type="http://schemas.openxmlformats.org/officeDocument/2006/relationships/hyperlink" Target="https://en.wikipedia.org/wiki/Nationwide_opinion_polling_for_the_United_States_presidential_election,_2016" TargetMode="External"/><Relationship Id="rId94" Type="http://schemas.openxmlformats.org/officeDocument/2006/relationships/hyperlink" Target="https://en.wikipedia.org/wiki/Nationwide_opinion_polling_for_the_United_States_presidential_election,_2016" TargetMode="External"/><Relationship Id="rId97" Type="http://schemas.openxmlformats.org/officeDocument/2006/relationships/hyperlink" Target="https://en.wikipedia.org/wiki/Nationwide_opinion_polling_for_the_United_States_presidential_election,_2016" TargetMode="External"/><Relationship Id="rId96" Type="http://schemas.openxmlformats.org/officeDocument/2006/relationships/hyperlink" Target="https://en.wikipedia.org/wiki/Nationwide_opinion_polling_for_the_United_States_presidential_election,_2016" TargetMode="External"/><Relationship Id="rId99" Type="http://schemas.openxmlformats.org/officeDocument/2006/relationships/hyperlink" Target="https://en.wikipedia.org/wiki/Nationwide_opinion_polling_for_the_United_States_presidential_election,_2016" TargetMode="External"/><Relationship Id="rId98" Type="http://schemas.openxmlformats.org/officeDocument/2006/relationships/hyperlink" Target="https://en.wikipedia.org/wiki/Nationwide_opinion_polling_for_the_United_States_presidential_election,_2016" TargetMode="External"/><Relationship Id="rId91" Type="http://schemas.openxmlformats.org/officeDocument/2006/relationships/hyperlink" Target="https://en.wikipedia.org/wiki/Nationwide_opinion_polling_for_the_United_States_presidential_election,_2016" TargetMode="External"/><Relationship Id="rId90" Type="http://schemas.openxmlformats.org/officeDocument/2006/relationships/hyperlink" Target="https://en.wikipedia.org/wiki/Nationwide_opinion_polling_for_the_United_States_presidential_election,_2016" TargetMode="External"/><Relationship Id="rId93" Type="http://schemas.openxmlformats.org/officeDocument/2006/relationships/hyperlink" Target="https://en.wikipedia.org/wiki/Nationwide_opinion_polling_for_the_United_States_presidential_election,_2016" TargetMode="External"/><Relationship Id="rId92" Type="http://schemas.openxmlformats.org/officeDocument/2006/relationships/hyperlink" Target="https://en.wikipedia.org/wiki/Nationwide_opinion_polling_for_the_United_States_presidential_election,_2016" TargetMode="External"/><Relationship Id="rId118" Type="http://schemas.openxmlformats.org/officeDocument/2006/relationships/hyperlink" Target="https://en.wikipedia.org/wiki/Nationwide_opinion_polling_for_the_United_States_presidential_election,_2016" TargetMode="External"/><Relationship Id="rId239" Type="http://schemas.openxmlformats.org/officeDocument/2006/relationships/hyperlink" Target="https://en.wikipedia.org/wiki/Nationwide_opinion_polling_for_the_United_States_presidential_election,_2016" TargetMode="External"/><Relationship Id="rId117" Type="http://schemas.openxmlformats.org/officeDocument/2006/relationships/hyperlink" Target="https://en.wikipedia.org/wiki/Nationwide_opinion_polling_for_the_United_States_presidential_election,_2016" TargetMode="External"/><Relationship Id="rId238" Type="http://schemas.openxmlformats.org/officeDocument/2006/relationships/hyperlink" Target="https://en.wikipedia.org/wiki/Nationwide_opinion_polling_for_the_United_States_presidential_election,_2016" TargetMode="External"/><Relationship Id="rId116" Type="http://schemas.openxmlformats.org/officeDocument/2006/relationships/hyperlink" Target="https://en.wikipedia.org/wiki/Nationwide_opinion_polling_for_the_United_States_presidential_election,_2016" TargetMode="External"/><Relationship Id="rId237" Type="http://schemas.openxmlformats.org/officeDocument/2006/relationships/hyperlink" Target="https://en.wikipedia.org/wiki/Nationwide_opinion_polling_for_the_United_States_presidential_election,_2016" TargetMode="External"/><Relationship Id="rId115" Type="http://schemas.openxmlformats.org/officeDocument/2006/relationships/hyperlink" Target="https://en.wikipedia.org/wiki/Nationwide_opinion_polling_for_the_United_States_presidential_election,_2016" TargetMode="External"/><Relationship Id="rId236" Type="http://schemas.openxmlformats.org/officeDocument/2006/relationships/hyperlink" Target="https://en.wikipedia.org/wiki/Nationwide_opinion_polling_for_the_United_States_presidential_election,_2016" TargetMode="External"/><Relationship Id="rId119" Type="http://schemas.openxmlformats.org/officeDocument/2006/relationships/hyperlink" Target="https://en.wikipedia.org/wiki/Nationwide_opinion_polling_for_the_United_States_presidential_election,_2016" TargetMode="External"/><Relationship Id="rId110" Type="http://schemas.openxmlformats.org/officeDocument/2006/relationships/hyperlink" Target="https://en.wikipedia.org/wiki/Nationwide_opinion_polling_for_the_United_States_presidential_election,_2016" TargetMode="External"/><Relationship Id="rId231" Type="http://schemas.openxmlformats.org/officeDocument/2006/relationships/hyperlink" Target="https://en.wikipedia.org/wiki/Nationwide_opinion_polling_for_the_United_States_presidential_election,_2016" TargetMode="External"/><Relationship Id="rId230" Type="http://schemas.openxmlformats.org/officeDocument/2006/relationships/hyperlink" Target="https://en.wikipedia.org/wiki/Nationwide_opinion_polling_for_the_United_States_presidential_election,_2016" TargetMode="External"/><Relationship Id="rId114" Type="http://schemas.openxmlformats.org/officeDocument/2006/relationships/hyperlink" Target="https://en.wikipedia.org/wiki/Nationwide_opinion_polling_for_the_United_States_presidential_election,_2016" TargetMode="External"/><Relationship Id="rId235" Type="http://schemas.openxmlformats.org/officeDocument/2006/relationships/hyperlink" Target="https://en.wikipedia.org/wiki/Nationwide_opinion_polling_for_the_United_States_presidential_election,_2016" TargetMode="External"/><Relationship Id="rId113" Type="http://schemas.openxmlformats.org/officeDocument/2006/relationships/hyperlink" Target="https://en.wikipedia.org/wiki/Nationwide_opinion_polling_for_the_United_States_presidential_election,_2016" TargetMode="External"/><Relationship Id="rId234" Type="http://schemas.openxmlformats.org/officeDocument/2006/relationships/hyperlink" Target="https://en.wikipedia.org/wiki/Nationwide_opinion_polling_for_the_United_States_presidential_election,_2016" TargetMode="External"/><Relationship Id="rId112" Type="http://schemas.openxmlformats.org/officeDocument/2006/relationships/hyperlink" Target="https://en.wikipedia.org/wiki/Nationwide_opinion_polling_for_the_United_States_presidential_election,_2016" TargetMode="External"/><Relationship Id="rId233" Type="http://schemas.openxmlformats.org/officeDocument/2006/relationships/hyperlink" Target="https://en.wikipedia.org/wiki/Nationwide_opinion_polling_for_the_United_States_presidential_election,_2016" TargetMode="External"/><Relationship Id="rId111" Type="http://schemas.openxmlformats.org/officeDocument/2006/relationships/hyperlink" Target="https://en.wikipedia.org/wiki/Nationwide_opinion_polling_for_the_United_States_presidential_election,_2016" TargetMode="External"/><Relationship Id="rId232" Type="http://schemas.openxmlformats.org/officeDocument/2006/relationships/hyperlink" Target="https://en.wikipedia.org/wiki/Nationwide_opinion_polling_for_the_United_States_presidential_election,_2016" TargetMode="External"/><Relationship Id="rId206" Type="http://schemas.openxmlformats.org/officeDocument/2006/relationships/hyperlink" Target="https://en.wikipedia.org/wiki/Nationwide_opinion_polling_for_the_United_States_presidential_election,_2016" TargetMode="External"/><Relationship Id="rId205" Type="http://schemas.openxmlformats.org/officeDocument/2006/relationships/hyperlink" Target="https://en.wikipedia.org/wiki/Nationwide_opinion_polling_for_the_United_States_presidential_election,_2016" TargetMode="External"/><Relationship Id="rId204" Type="http://schemas.openxmlformats.org/officeDocument/2006/relationships/hyperlink" Target="https://en.wikipedia.org/wiki/Nationwide_opinion_polling_for_the_United_States_presidential_election,_2016" TargetMode="External"/><Relationship Id="rId203" Type="http://schemas.openxmlformats.org/officeDocument/2006/relationships/hyperlink" Target="https://en.wikipedia.org/wiki/Nationwide_opinion_polling_for_the_United_States_presidential_election,_2016" TargetMode="External"/><Relationship Id="rId209" Type="http://schemas.openxmlformats.org/officeDocument/2006/relationships/hyperlink" Target="https://en.wikipedia.org/wiki/Nationwide_opinion_polling_for_the_United_States_presidential_election,_2016" TargetMode="External"/><Relationship Id="rId208" Type="http://schemas.openxmlformats.org/officeDocument/2006/relationships/hyperlink" Target="https://en.wikipedia.org/wiki/Nationwide_opinion_polling_for_the_United_States_presidential_election,_2016" TargetMode="External"/><Relationship Id="rId207" Type="http://schemas.openxmlformats.org/officeDocument/2006/relationships/hyperlink" Target="https://en.wikipedia.org/wiki/Nationwide_opinion_polling_for_the_United_States_presidential_election,_2016" TargetMode="External"/><Relationship Id="rId202" Type="http://schemas.openxmlformats.org/officeDocument/2006/relationships/hyperlink" Target="https://en.wikipedia.org/wiki/Nationwide_opinion_polling_for_the_United_States_presidential_election,_2016" TargetMode="External"/><Relationship Id="rId201" Type="http://schemas.openxmlformats.org/officeDocument/2006/relationships/hyperlink" Target="https://en.wikipedia.org/wiki/Nationwide_opinion_polling_for_the_United_States_presidential_election,_2016" TargetMode="External"/><Relationship Id="rId200" Type="http://schemas.openxmlformats.org/officeDocument/2006/relationships/hyperlink" Target="https://en.wikipedia.org/wiki/Nationwide_opinion_polling_for_the_United_States_presidential_election,_2016"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dataviz.ifop.com:8080/IFOP_ROLLING/IFOP_24-04-2017.pdf" TargetMode="External"/><Relationship Id="rId42" Type="http://schemas.openxmlformats.org/officeDocument/2006/relationships/hyperlink" Target="http://www.ipsos.fr/sites/default/files/doc_associe/ipsos_sopra_steria_les_francais_et_le_2nd_tour_macron-le_pen_23_avril_20.pdf" TargetMode="External"/><Relationship Id="rId41" Type="http://schemas.openxmlformats.org/officeDocument/2006/relationships/hyperlink" Target="http://opinionlab.opinion-way.com/dokumenty/PresiTRACK-OpinionWay-Orpi-Resultatsdelasemainedu24au28avril.pdf" TargetMode="External"/><Relationship Id="rId44" Type="http://schemas.openxmlformats.org/officeDocument/2006/relationships/hyperlink" Target="https://en.wikipedia.org/wiki/French_presidential_election,_2017" TargetMode="External"/><Relationship Id="rId43" Type="http://schemas.openxmlformats.org/officeDocument/2006/relationships/hyperlink" Target="http://harris-interactive.fr/wp-content/uploads/sites/6/2017/04/Rapport-Harris-Sondage-Soir-du-Vote-1er-tour-de-lelection-presidentielle-M6.pdf" TargetMode="External"/><Relationship Id="rId46" Type="http://schemas.openxmlformats.org/officeDocument/2006/relationships/hyperlink" Target="https://en.wikipedia.org/wiki/Beno%C3%AEt_Hamon" TargetMode="External"/><Relationship Id="rId45" Type="http://schemas.openxmlformats.org/officeDocument/2006/relationships/hyperlink" Target="https://en.wikipedia.org/wiki/Jean-Luc_M%C3%A9lenchon" TargetMode="External"/><Relationship Id="rId48" Type="http://schemas.openxmlformats.org/officeDocument/2006/relationships/hyperlink" Target="https://en.wikipedia.org/wiki/Emmanuel_Macron" TargetMode="External"/><Relationship Id="rId47" Type="http://schemas.openxmlformats.org/officeDocument/2006/relationships/hyperlink" Target="https://en.wikipedia.org/wiki/Fran%C3%A7ois_Fillon" TargetMode="External"/><Relationship Id="rId49" Type="http://schemas.openxmlformats.org/officeDocument/2006/relationships/hyperlink" Target="https://en.wikipedia.org/wiki/Marine_Le_Pen" TargetMode="External"/><Relationship Id="rId31" Type="http://schemas.openxmlformats.org/officeDocument/2006/relationships/hyperlink" Target="http://harris-interactive.fr/wp-content/uploads/sites/6/2017/04/Rapport-Harris-Indeed-Intentions-de-vote-a-lelection-presidentielle-LCP.pdf" TargetMode="External"/><Relationship Id="rId30" Type="http://schemas.openxmlformats.org/officeDocument/2006/relationships/hyperlink" Target="http://opinionlab.opinion-way.com/dokumenty/PresiTRACK-OpinionWay-Orpi-Resultatsdelasemainedu24au28avril.pdf" TargetMode="External"/><Relationship Id="rId33" Type="http://schemas.openxmlformats.org/officeDocument/2006/relationships/hyperlink" Target="http://opinionlab.opinion-way.com/dokumenty/PresiTRACK-OpinionWay-Orpi-Resultatsdelasemainedu24au28avril.pdf" TargetMode="External"/><Relationship Id="rId32" Type="http://schemas.openxmlformats.org/officeDocument/2006/relationships/hyperlink" Target="http://dataviz.ifop.com:8080/IFOP_ROLLING/IFOP_27-04-2017.pdf" TargetMode="External"/><Relationship Id="rId35" Type="http://schemas.openxmlformats.org/officeDocument/2006/relationships/hyperlink" Target="http://www.odoxa.fr/wp-content/uploads/2017/04/Intention-de-vote-presidentielle-2nd-tour-Odoxa-LePoint_280417_ok-1.pdf" TargetMode="External"/><Relationship Id="rId34" Type="http://schemas.openxmlformats.org/officeDocument/2006/relationships/hyperlink" Target="http://dataviz.ifop.com:8080/IFOP_ROLLING/IFOP_26-04-2017.pdf" TargetMode="External"/><Relationship Id="rId37" Type="http://schemas.openxmlformats.org/officeDocument/2006/relationships/hyperlink" Target="http://dataviz.ifop.com:8080/IFOP_ROLLING/IFOP_25-04-2017.pdf" TargetMode="External"/><Relationship Id="rId36" Type="http://schemas.openxmlformats.org/officeDocument/2006/relationships/hyperlink" Target="http://opinionlab.opinion-way.com/dokumenty/PresiTRACK-OpinionWay-Orpi-Resultatsdelasemainedu24au28avril.pdf" TargetMode="External"/><Relationship Id="rId39" Type="http://schemas.openxmlformats.org/officeDocument/2006/relationships/hyperlink" Target="http://opinionlab.opinion-way.com/dokumenty/PresiTRACK-OpinionWay-Orpi-Resultatsdelasemainedu24au28avril.pdf" TargetMode="External"/><Relationship Id="rId38" Type="http://schemas.openxmlformats.org/officeDocument/2006/relationships/hyperlink" Target="http://elabe.fr/wp-content/uploads/2017/04/24042017_bfmtv_lexpress_intentions-de-vote-presidentielles-vague-11-avec-synthese.pdf" TargetMode="External"/><Relationship Id="rId20" Type="http://schemas.openxmlformats.org/officeDocument/2006/relationships/hyperlink" Target="http://dataviz.ifop.com:8080/IFOP_ROLLING/IFOP_02-05-2017.pdf" TargetMode="External"/><Relationship Id="rId22" Type="http://schemas.openxmlformats.org/officeDocument/2006/relationships/hyperlink" Target="http://opinionlab.opinion-way.com/dokumenty/PresiTRACK-OpinionWay-Orpi-semaine-du-1er-au-5-mai.pdf" TargetMode="External"/><Relationship Id="rId21" Type="http://schemas.openxmlformats.org/officeDocument/2006/relationships/hyperlink" Target="http://www.ipsos.fr/sites/default/files/doc_associe/publication_rapport_eef2017_-_vague14_cevipof_ipsos_le_monde.pdf" TargetMode="External"/><Relationship Id="rId24" Type="http://schemas.openxmlformats.org/officeDocument/2006/relationships/hyperlink" Target="http://fr.kantar.com/elections/presidentielle/2017/intentions-de-vote-des-francais-au-2nd-tour-de-l-election-presidentielle/" TargetMode="External"/><Relationship Id="rId23" Type="http://schemas.openxmlformats.org/officeDocument/2006/relationships/hyperlink" Target="http://dataviz.ifop.com:8080/IFOP_ROLLING/IFOP_01-05-2017.pdf" TargetMode="External"/><Relationship Id="rId26" Type="http://schemas.openxmlformats.org/officeDocument/2006/relationships/hyperlink" Target="http://www.ipsos.fr/sites/default/files/doc_associe/rapport_entre2tours_v2.pdf" TargetMode="External"/><Relationship Id="rId25" Type="http://schemas.openxmlformats.org/officeDocument/2006/relationships/hyperlink" Target="http://opinionlab.opinion-way.com/dokumenty/PresiTRACK-OpinionWay-Orpi-semaine-du-1er-au-5-mai.pdf" TargetMode="External"/><Relationship Id="rId28" Type="http://schemas.openxmlformats.org/officeDocument/2006/relationships/hyperlink" Target="http://dataviz.ifop.com:8080/IFOP_ROLLING/IFOP_28-04-2017.pdf" TargetMode="External"/><Relationship Id="rId27" Type="http://schemas.openxmlformats.org/officeDocument/2006/relationships/hyperlink" Target="http://www.bva.fr/data/sondage/sondage_fiche/1982/fichier_intentions_de_vote_-_vague_20_-_pop2017_-_28_avril_2017_-_presentation886c1.pdf" TargetMode="External"/><Relationship Id="rId29" Type="http://schemas.openxmlformats.org/officeDocument/2006/relationships/hyperlink" Target="http://www.odoxa.fr/wp-content/uploads/2017/04/Intention-de-vote-presidentielle-2nd-tour-Odoxa-LePoint_280417_ok-1.pdf" TargetMode="External"/><Relationship Id="rId11" Type="http://schemas.openxmlformats.org/officeDocument/2006/relationships/hyperlink" Target="http://elabe.fr/wp-content/uploads/2017/05/04052017_bfmtv_lexpress_intentions-de-vote-presidentielles-vague-13.pdf" TargetMode="External"/><Relationship Id="rId10" Type="http://schemas.openxmlformats.org/officeDocument/2006/relationships/hyperlink" Target="http://www.ipsos.fr/sites/default/files/doc_associe/intention_de_vote_ipsos_ft-rf_-5_mai_2017_def.pdf" TargetMode="External"/><Relationship Id="rId13" Type="http://schemas.openxmlformats.org/officeDocument/2006/relationships/hyperlink" Target="http://dataviz.ifop.com:8080/IFOP_ROLLING/IFOP_04-05-2017.pdf" TargetMode="External"/><Relationship Id="rId12" Type="http://schemas.openxmlformats.org/officeDocument/2006/relationships/hyperlink" Target="http://opinionlab.opinion-way.com/dokumenty/PresiTRACK-OpinionWay-Orpi-semaine-du-1er-au-5-mai.pdf" TargetMode="External"/><Relationship Id="rId15" Type="http://schemas.openxmlformats.org/officeDocument/2006/relationships/hyperlink" Target="http://opinionlab.opinion-way.com/dokumenty/PresiTRACK-OpinionWay-Orpi-semaine-du-1er-au-5-mai.pdf" TargetMode="External"/><Relationship Id="rId14" Type="http://schemas.openxmlformats.org/officeDocument/2006/relationships/hyperlink" Target="http://harris-interactive.fr/wp-content/uploads/sites/6/2017/05/Rapport-Harris-Indeed-Intentions-de-vote-a-lelection-presidentielle-LCP.pdf" TargetMode="External"/><Relationship Id="rId17" Type="http://schemas.openxmlformats.org/officeDocument/2006/relationships/hyperlink" Target="http://www.bva.fr/data/sondage/sondage_fiche/1983/fichier_intentions_de_vote_-_vague_21_-_pop2017_-_02_mai_2017_-_presentation3185f.pdf" TargetMode="External"/><Relationship Id="rId16" Type="http://schemas.openxmlformats.org/officeDocument/2006/relationships/hyperlink" Target="http://dataviz.ifop.com:8080/IFOP_ROLLING/IFOP_03-05-2017.pdf" TargetMode="External"/><Relationship Id="rId19" Type="http://schemas.openxmlformats.org/officeDocument/2006/relationships/hyperlink" Target="https://www.slideshare.net/contactElabe/intentions-de-vote-prsidentielles-vague-12" TargetMode="External"/><Relationship Id="rId18" Type="http://schemas.openxmlformats.org/officeDocument/2006/relationships/hyperlink" Target="http://opinionlab.opinion-way.com/dokumenty/PresiTRACK-OpinionWay-Orpi-semaine-du-1er-au-5-mai.pdf" TargetMode="External"/><Relationship Id="rId84" Type="http://schemas.openxmlformats.org/officeDocument/2006/relationships/hyperlink" Target="http://elabe.fr/wp-content/uploads/2017/04/24042017_bfmtv_lexpress_intentions-de-vote-presidentielles-vague-11-avec-synthese.pdf" TargetMode="External"/><Relationship Id="rId83" Type="http://schemas.openxmlformats.org/officeDocument/2006/relationships/hyperlink" Target="http://dataviz.ifop.com:8080/IFOP_ROLLING/IFOP_25-04-2017.pdf" TargetMode="External"/><Relationship Id="rId86" Type="http://schemas.openxmlformats.org/officeDocument/2006/relationships/hyperlink" Target="http://dataviz.ifop.com:8080/IFOP_ROLLING/IFOP_24-04-2017.pdf" TargetMode="External"/><Relationship Id="rId85" Type="http://schemas.openxmlformats.org/officeDocument/2006/relationships/hyperlink" Target="http://opinionlab.opinion-way.com/dokumenty/PresiTRACK-OpinionWay-Orpi-Resultatsdelasemainedu24au28avril.pdf" TargetMode="External"/><Relationship Id="rId88" Type="http://schemas.openxmlformats.org/officeDocument/2006/relationships/hyperlink" Target="http://www.ipsos.fr/sites/default/files/doc_associe/ipsos_sopra_steria_les_francais_et_le_2nd_tour_macron-le_pen_23_avril_20.pdf" TargetMode="External"/><Relationship Id="rId87" Type="http://schemas.openxmlformats.org/officeDocument/2006/relationships/hyperlink" Target="http://opinionlab.opinion-way.com/dokumenty/PresiTRACK-OpinionWay-Orpi-Resultatsdelasemainedu24au28avril.pdf" TargetMode="External"/><Relationship Id="rId89" Type="http://schemas.openxmlformats.org/officeDocument/2006/relationships/hyperlink" Target="http://harris-interactive.fr/wp-content/uploads/sites/6/2017/04/Rapport-Harris-Sondage-Soir-du-Vote-1er-tour-de-lelection-presidentielle-M6.pdf" TargetMode="External"/><Relationship Id="rId80" Type="http://schemas.openxmlformats.org/officeDocument/2006/relationships/hyperlink" Target="http://opinionlab.opinion-way.com/dokumenty/PresiTRACK-OpinionWay-Orpi-Resultatsdelasemainedu24au28avril.pdf" TargetMode="External"/><Relationship Id="rId82" Type="http://schemas.openxmlformats.org/officeDocument/2006/relationships/hyperlink" Target="http://opinionlab.opinion-way.com/dokumenty/PresiTRACK-OpinionWay-Orpi-Resultatsdelasemainedu24au28avril.pdf" TargetMode="External"/><Relationship Id="rId81" Type="http://schemas.openxmlformats.org/officeDocument/2006/relationships/hyperlink" Target="http://dataviz.ifop.com:8080/IFOP_ROLLING/IFOP_26-04-2017.pdf" TargetMode="External"/><Relationship Id="rId1" Type="http://schemas.openxmlformats.org/officeDocument/2006/relationships/hyperlink" Target="https://en.wikipedia.org/wiki/Opinion_polling_for_the_French_presidential_election,_2017" TargetMode="External"/><Relationship Id="rId2" Type="http://schemas.openxmlformats.org/officeDocument/2006/relationships/hyperlink" Target="https://en.wikipedia.org/w/index.php?title=Opinion_polling_for_the_French_presidential_election,_2017&amp;action=edit&amp;section=3" TargetMode="External"/><Relationship Id="rId3" Type="http://schemas.openxmlformats.org/officeDocument/2006/relationships/hyperlink" Target="https://en.wikipedia.org/wiki/File:Emmanuel_Macron_crop.jpg" TargetMode="External"/><Relationship Id="rId4" Type="http://schemas.openxmlformats.org/officeDocument/2006/relationships/hyperlink" Target="https://en.wikipedia.org/wiki/File:Le_Pen,_Marine-9586_(cropped).jpg" TargetMode="External"/><Relationship Id="rId9" Type="http://schemas.openxmlformats.org/officeDocument/2006/relationships/hyperlink" Target="http://www.odoxa.fr/wp-content/uploads/2017/05/Intention-de-vote-Odoxa-DentsuConsulting-LePoint-du-5-mai-2017.pdf" TargetMode="External"/><Relationship Id="rId143" Type="http://schemas.openxmlformats.org/officeDocument/2006/relationships/hyperlink" Target="http://opinionlab.opinion-way.com/dokumenty/PresiTRACK-OpinionWay-Orpi-Resultatsdu10au14avril.pdf" TargetMode="External"/><Relationship Id="rId142" Type="http://schemas.openxmlformats.org/officeDocument/2006/relationships/hyperlink" Target="http://www.ipsos.fr/sites/default/files/doc_associe/notice-technique-etat-desprit-francais-ipsos-ft-rf-1004.pdf" TargetMode="External"/><Relationship Id="rId141" Type="http://schemas.openxmlformats.org/officeDocument/2006/relationships/hyperlink" Target="http://dataviz.ifop.com:8080/IFOP_ROLLING/IFOP_10-04-2017.pdf" TargetMode="External"/><Relationship Id="rId140" Type="http://schemas.openxmlformats.org/officeDocument/2006/relationships/hyperlink" Target="http://opinionlab.opinion-way.com/dokumenty/PresiTRACK-OpinionWay-Orpi-Resultatsdu10au14avril.pdf" TargetMode="External"/><Relationship Id="rId5" Type="http://schemas.openxmlformats.org/officeDocument/2006/relationships/hyperlink" Target="https://en.wikipedia.org/wiki/French_presidential_election,_2017" TargetMode="External"/><Relationship Id="rId6" Type="http://schemas.openxmlformats.org/officeDocument/2006/relationships/hyperlink" Target="http://www.ipsos.fr/sites/default/files/doc_associe/rapport_ipsoslemonde5mai_0.pdf" TargetMode="External"/><Relationship Id="rId7" Type="http://schemas.openxmlformats.org/officeDocument/2006/relationships/hyperlink" Target="http://harris-interactive.fr/wp-content/uploads/sites/6/2017/05/Rapport-Harris-Indeed-Intentions-de-vote-a-lelection-presidentielle-LCP.pdf" TargetMode="External"/><Relationship Id="rId145" Type="http://schemas.openxmlformats.org/officeDocument/2006/relationships/drawing" Target="../drawings/drawing3.xml"/><Relationship Id="rId8" Type="http://schemas.openxmlformats.org/officeDocument/2006/relationships/hyperlink" Target="http://dataviz.ifop.com:8080/IFOP_ROLLING/IFOP_05-05-2017.pdf" TargetMode="External"/><Relationship Id="rId144" Type="http://schemas.openxmlformats.org/officeDocument/2006/relationships/hyperlink" Target="http://www.ifop.com/media/poll/3724-1-study_file.pdf" TargetMode="External"/><Relationship Id="rId73" Type="http://schemas.openxmlformats.org/officeDocument/2006/relationships/hyperlink" Target="http://www.ipsos.fr/sites/default/files/doc_associe/rapport_entre2tours_v2.pdf" TargetMode="External"/><Relationship Id="rId72" Type="http://schemas.openxmlformats.org/officeDocument/2006/relationships/hyperlink" Target="http://opinionlab.opinion-way.com/dokumenty/PresiTRACK-OpinionWay-Orpi-semaine-du-1er-au-5-mai.pdf" TargetMode="External"/><Relationship Id="rId75" Type="http://schemas.openxmlformats.org/officeDocument/2006/relationships/hyperlink" Target="http://dataviz.ifop.com:8080/IFOP_ROLLING/IFOP_28-04-2017.pdf" TargetMode="External"/><Relationship Id="rId74" Type="http://schemas.openxmlformats.org/officeDocument/2006/relationships/hyperlink" Target="http://www.bva.fr/data/sondage/sondage_fiche/1982/fichier_intentions_de_vote_-_vague_20_-_pop2017_-_28_avril_2017_-_presentation886c1.pdf" TargetMode="External"/><Relationship Id="rId77" Type="http://schemas.openxmlformats.org/officeDocument/2006/relationships/hyperlink" Target="http://opinionlab.opinion-way.com/dokumenty/PresiTRACK-OpinionWay-Orpi-Resultatsdelasemainedu24au28avril.pdf" TargetMode="External"/><Relationship Id="rId76" Type="http://schemas.openxmlformats.org/officeDocument/2006/relationships/hyperlink" Target="http://www.odoxa.fr/wp-content/uploads/2017/04/Intention-de-vote-presidentielle-2nd-tour-Odoxa-LePoint_280417_ok-1.pdf" TargetMode="External"/><Relationship Id="rId79" Type="http://schemas.openxmlformats.org/officeDocument/2006/relationships/hyperlink" Target="http://dataviz.ifop.com:8080/IFOP_ROLLING/IFOP_27-04-2017.pdf" TargetMode="External"/><Relationship Id="rId78" Type="http://schemas.openxmlformats.org/officeDocument/2006/relationships/hyperlink" Target="http://harris-interactive.fr/wp-content/uploads/sites/6/2017/04/Rapport-Harris-Indeed-Intentions-de-vote-a-lelection-presidentielle-LCP.pdf" TargetMode="External"/><Relationship Id="rId71" Type="http://schemas.openxmlformats.org/officeDocument/2006/relationships/hyperlink" Target="http://fr.kantar.com/elections/presidentielle/2017/intentions-de-vote-des-francais-au-2nd-tour-de-l-election-presidentielle/" TargetMode="External"/><Relationship Id="rId70" Type="http://schemas.openxmlformats.org/officeDocument/2006/relationships/hyperlink" Target="http://dataviz.ifop.com:8080/IFOP_ROLLING/IFOP_01-05-2017.pdf" TargetMode="External"/><Relationship Id="rId139" Type="http://schemas.openxmlformats.org/officeDocument/2006/relationships/hyperlink" Target="http://elabe.fr/wp-content/uploads/2017/04/11042017_bfmtv_lexpress_intentions-de-vote-presidentielles-vague-8.pdf" TargetMode="External"/><Relationship Id="rId138" Type="http://schemas.openxmlformats.org/officeDocument/2006/relationships/hyperlink" Target="http://dataviz.ifop.com:8080/IFOP_ROLLING/IFOP_11-04-2017.pdf" TargetMode="External"/><Relationship Id="rId137" Type="http://schemas.openxmlformats.org/officeDocument/2006/relationships/hyperlink" Target="http://opinionlab.opinion-way.com/dokumenty/PresiTRACK-OpinionWay-Orpi-Resultatsdu10au14avril.pdf" TargetMode="External"/><Relationship Id="rId132" Type="http://schemas.openxmlformats.org/officeDocument/2006/relationships/hyperlink" Target="http://harris-interactive.fr/wp-content/uploads/sites/6/2017/04/Rapport-Harris-Indeed-Intentions-vote-election-presidentielle-LCP.pdf" TargetMode="External"/><Relationship Id="rId131" Type="http://schemas.openxmlformats.org/officeDocument/2006/relationships/hyperlink" Target="http://opinionlab.opinion-way.com/dokumenty/PresiTRACK-OpinionWay-Orpi-Resultatsdu10au14avril.pdf" TargetMode="External"/><Relationship Id="rId130" Type="http://schemas.openxmlformats.org/officeDocument/2006/relationships/hyperlink" Target="http://www.ipsos.fr/sites/default/files/doc_associe/enquete_presidentielle_ipsos_le_monde.pdf" TargetMode="External"/><Relationship Id="rId136" Type="http://schemas.openxmlformats.org/officeDocument/2006/relationships/hyperlink" Target="http://dataviz.ifop.com:8080/IFOP_ROLLING/IFOP_12-04-2017.pdf" TargetMode="External"/><Relationship Id="rId135" Type="http://schemas.openxmlformats.org/officeDocument/2006/relationships/hyperlink" Target="http://opinionlab.opinion-way.com/dokumenty/PresiTRACK-OpinionWay-Orpi-Resultatsdu10au14avril.pdf" TargetMode="External"/><Relationship Id="rId134" Type="http://schemas.openxmlformats.org/officeDocument/2006/relationships/hyperlink" Target="http://elabe.fr/wp-content/uploads/2017/04/13042017_les_echos_radio_classique_intentions-de-vote-presidentielles.pdf" TargetMode="External"/><Relationship Id="rId133" Type="http://schemas.openxmlformats.org/officeDocument/2006/relationships/hyperlink" Target="http://dataviz.ifop.com:8080/IFOP_ROLLING/IFOP_13-04-2017.pdf" TargetMode="External"/><Relationship Id="rId62" Type="http://schemas.openxmlformats.org/officeDocument/2006/relationships/hyperlink" Target="http://opinionlab.opinion-way.com/dokumenty/PresiTRACK-OpinionWay-Orpi-semaine-du-1er-au-5-mai.pdf" TargetMode="External"/><Relationship Id="rId61" Type="http://schemas.openxmlformats.org/officeDocument/2006/relationships/hyperlink" Target="http://dataviz.ifop.com:8080/IFOP_ROLLING/IFOP_04-05-2017.pdf" TargetMode="External"/><Relationship Id="rId64" Type="http://schemas.openxmlformats.org/officeDocument/2006/relationships/hyperlink" Target="http://www.bva.fr/data/sondage/sondage_fiche/1983/fichier_intentions_de_vote_-_vague_21_-_pop2017_-_02_mai_2017_-_presentation3185f.pdf" TargetMode="External"/><Relationship Id="rId63" Type="http://schemas.openxmlformats.org/officeDocument/2006/relationships/hyperlink" Target="http://dataviz.ifop.com:8080/IFOP_ROLLING/IFOP_03-05-2017.pdf" TargetMode="External"/><Relationship Id="rId66" Type="http://schemas.openxmlformats.org/officeDocument/2006/relationships/hyperlink" Target="https://www.slideshare.net/contactElabe/intentions-de-vote-prsidentielles-vague-12" TargetMode="External"/><Relationship Id="rId65" Type="http://schemas.openxmlformats.org/officeDocument/2006/relationships/hyperlink" Target="http://opinionlab.opinion-way.com/dokumenty/PresiTRACK-OpinionWay-Orpi-semaine-du-1er-au-5-mai.pdf" TargetMode="External"/><Relationship Id="rId68" Type="http://schemas.openxmlformats.org/officeDocument/2006/relationships/hyperlink" Target="http://www.ipsos.fr/sites/default/files/doc_associe/publication_rapport_eef2017_-_vague14_cevipof_ipsos_le_monde.pdf" TargetMode="External"/><Relationship Id="rId67" Type="http://schemas.openxmlformats.org/officeDocument/2006/relationships/hyperlink" Target="http://dataviz.ifop.com:8080/IFOP_ROLLING/IFOP_02-05-2017.pdf" TargetMode="External"/><Relationship Id="rId60" Type="http://schemas.openxmlformats.org/officeDocument/2006/relationships/hyperlink" Target="http://opinionlab.opinion-way.com/dokumenty/PresiTRACK-OpinionWay-Orpi-semaine-du-1er-au-5-mai.pdf" TargetMode="External"/><Relationship Id="rId69" Type="http://schemas.openxmlformats.org/officeDocument/2006/relationships/hyperlink" Target="http://opinionlab.opinion-way.com/dokumenty/PresiTRACK-OpinionWay-Orpi-semaine-du-1er-au-5-mai.pdf" TargetMode="External"/><Relationship Id="rId51" Type="http://schemas.openxmlformats.org/officeDocument/2006/relationships/hyperlink" Target="https://en.wikipedia.org/wiki/Marine_Le_Pen" TargetMode="External"/><Relationship Id="rId50" Type="http://schemas.openxmlformats.org/officeDocument/2006/relationships/hyperlink" Target="https://en.wikipedia.org/wiki/Emmanuel_Macron" TargetMode="External"/><Relationship Id="rId53" Type="http://schemas.openxmlformats.org/officeDocument/2006/relationships/hyperlink" Target="https://en.wikipedia.org/wiki/Marine_Le_Pen" TargetMode="External"/><Relationship Id="rId52" Type="http://schemas.openxmlformats.org/officeDocument/2006/relationships/hyperlink" Target="https://en.wikipedia.org/wiki/Emmanuel_Macron" TargetMode="External"/><Relationship Id="rId55" Type="http://schemas.openxmlformats.org/officeDocument/2006/relationships/hyperlink" Target="http://harris-interactive.fr/wp-content/uploads/sites/6/2017/05/Rapport-Harris-Indeed-Intentions-de-vote-a-lelection-presidentielle-LCP.pdf" TargetMode="External"/><Relationship Id="rId54" Type="http://schemas.openxmlformats.org/officeDocument/2006/relationships/hyperlink" Target="http://www.ipsos.fr/sites/default/files/doc_associe/rapport_ipsoslemonde5mai_0.pdf" TargetMode="External"/><Relationship Id="rId57" Type="http://schemas.openxmlformats.org/officeDocument/2006/relationships/hyperlink" Target="http://www.odoxa.fr/wp-content/uploads/2017/05/Intention-de-vote-Odoxa-DentsuConsulting-LePoint-du-5-mai-2017.pdf" TargetMode="External"/><Relationship Id="rId56" Type="http://schemas.openxmlformats.org/officeDocument/2006/relationships/hyperlink" Target="http://dataviz.ifop.com:8080/IFOP_ROLLING/IFOP_05-05-2017.pdf" TargetMode="External"/><Relationship Id="rId59" Type="http://schemas.openxmlformats.org/officeDocument/2006/relationships/hyperlink" Target="http://elabe.fr/wp-content/uploads/2017/05/04052017_bfmtv_lexpress_intentions-de-vote-presidentielles-vague-13.pdf" TargetMode="External"/><Relationship Id="rId58" Type="http://schemas.openxmlformats.org/officeDocument/2006/relationships/hyperlink" Target="http://www.ipsos.fr/sites/default/files/doc_associe/intention_de_vote_ipsos_ft-rf_-5_mai_2017_def.pdf" TargetMode="External"/><Relationship Id="rId107" Type="http://schemas.openxmlformats.org/officeDocument/2006/relationships/hyperlink" Target="http://www.odoxa.fr/wp-content/uploads/2017/04/Intention-de-vote-presidentielle-Odoxa-LePoint_210417.pdf" TargetMode="External"/><Relationship Id="rId106" Type="http://schemas.openxmlformats.org/officeDocument/2006/relationships/hyperlink" Target="http://dataviz.ifop.com:8080/IFOP_ROLLING/IFOP_21-04-2017.pdf" TargetMode="External"/><Relationship Id="rId105" Type="http://schemas.openxmlformats.org/officeDocument/2006/relationships/hyperlink" Target="https://staticswww.bva-group.com/wp-content/uploads/2017/04/Intentions-de-vote-Vague-19-POP2017-21-avril-2017-Pr%C3%A9sentation.pdf" TargetMode="External"/><Relationship Id="rId104" Type="http://schemas.openxmlformats.org/officeDocument/2006/relationships/hyperlink" Target="http://www.odoxa.fr/wp-content/uploads/2017/04/Intention-de-vote-presidentielle-Odoxa-LePoint_210417.pdf" TargetMode="External"/><Relationship Id="rId109" Type="http://schemas.openxmlformats.org/officeDocument/2006/relationships/hyperlink" Target="http://elabe.fr/wp-content/uploads/2017/04/20042017_bfmtv_lexpress_intentions-de-vote-presidentielles-vague-10.pdf" TargetMode="External"/><Relationship Id="rId108" Type="http://schemas.openxmlformats.org/officeDocument/2006/relationships/hyperlink" Target="http://www.ipsos.fr/sites/default/files/doc_associe/intention_de_vote_ipsos_ft-rf_-_21_avril_2017.pdf" TargetMode="External"/><Relationship Id="rId103" Type="http://schemas.openxmlformats.org/officeDocument/2006/relationships/hyperlink" Target="https://en.wikipedia.org/wiki/French_presidential_election,_2017" TargetMode="External"/><Relationship Id="rId102" Type="http://schemas.openxmlformats.org/officeDocument/2006/relationships/hyperlink" Target="https://en.wikipedia.org/wiki/Jean_Lassalle" TargetMode="External"/><Relationship Id="rId101" Type="http://schemas.openxmlformats.org/officeDocument/2006/relationships/hyperlink" Target="https://en.wikipedia.org/wiki/Jacques_Cheminade" TargetMode="External"/><Relationship Id="rId100" Type="http://schemas.openxmlformats.org/officeDocument/2006/relationships/hyperlink" Target="https://en.wikipedia.org/wiki/Marine_Le_Pen" TargetMode="External"/><Relationship Id="rId129" Type="http://schemas.openxmlformats.org/officeDocument/2006/relationships/hyperlink" Target="http://www.odoxa.fr/wp-content/uploads/2017/04/Intention-de-vote-presidentielle-Dentsu-Consulting-LePoint_140417.pdf" TargetMode="External"/><Relationship Id="rId128" Type="http://schemas.openxmlformats.org/officeDocument/2006/relationships/hyperlink" Target="http://dataviz.ifop.com:8080/IFOP_ROLLING/IFOP_14-04-2017.pdf" TargetMode="External"/><Relationship Id="rId127" Type="http://schemas.openxmlformats.org/officeDocument/2006/relationships/hyperlink" Target="http://www.bva-group.com/wp-content/uploads/2017/04/Intentions-de-vote-Vague-17-POP2017-14-avril-2017-Pr%C3%A9sentation.pdf" TargetMode="External"/><Relationship Id="rId126" Type="http://schemas.openxmlformats.org/officeDocument/2006/relationships/hyperlink" Target="https://blog-scanresearch.leterrain.fr/2017/04/17/jl-melenchon-devance-de-peu-m-le-pen/" TargetMode="External"/><Relationship Id="rId121" Type="http://schemas.openxmlformats.org/officeDocument/2006/relationships/hyperlink" Target="http://opinionlab.opinion-way.com/dokumenty/PresiTRACK-OpinionWay-Orpi-Resultatsdelasemainedu17au21avril.pdf" TargetMode="External"/><Relationship Id="rId120" Type="http://schemas.openxmlformats.org/officeDocument/2006/relationships/hyperlink" Target="http://elabe.fr/wp-content/uploads/2017/04/17042017_bfmtv_lexpress_intentions-de-vote-presidentielles-vague-9.pdf" TargetMode="External"/><Relationship Id="rId125" Type="http://schemas.openxmlformats.org/officeDocument/2006/relationships/hyperlink" Target="http://www.parismatch.com/Actu/Politique/Barometre-presidentielle-Macron-reprend-la-tete-1235318" TargetMode="External"/><Relationship Id="rId124" Type="http://schemas.openxmlformats.org/officeDocument/2006/relationships/hyperlink" Target="http://opinionlab.opinion-way.com/dokumenty/PresiTRACK-OpinionWay-Orpi-Resultatsdelasemainedu17au21avril.pdf" TargetMode="External"/><Relationship Id="rId123" Type="http://schemas.openxmlformats.org/officeDocument/2006/relationships/hyperlink" Target="http://dataviz.ifop.com:8080/IFOP_ROLLING/IFOP_17-04-2017.pdf" TargetMode="External"/><Relationship Id="rId122" Type="http://schemas.openxmlformats.org/officeDocument/2006/relationships/hyperlink" Target="http://fr.kantar.com/elections/presidentielle/2017/intentions-de-vote-l-hypothese-d-un-match-a-quatre-se-confirme/" TargetMode="External"/><Relationship Id="rId95" Type="http://schemas.openxmlformats.org/officeDocument/2006/relationships/hyperlink" Target="https://en.wikipedia.org/wiki/Emmanuel_Macron" TargetMode="External"/><Relationship Id="rId94" Type="http://schemas.openxmlformats.org/officeDocument/2006/relationships/hyperlink" Target="https://en.wikipedia.org/wiki/Beno%C3%AEt_Hamon" TargetMode="External"/><Relationship Id="rId97" Type="http://schemas.openxmlformats.org/officeDocument/2006/relationships/hyperlink" Target="https://en.wikipedia.org/wiki/Fran%C3%A7ois_Fillon" TargetMode="External"/><Relationship Id="rId96" Type="http://schemas.openxmlformats.org/officeDocument/2006/relationships/hyperlink" Target="https://en.wikipedia.org/wiki/Jean_Lassalle" TargetMode="External"/><Relationship Id="rId99" Type="http://schemas.openxmlformats.org/officeDocument/2006/relationships/hyperlink" Target="https://en.wikipedia.org/wiki/Fran%C3%A7ois_Asselineau" TargetMode="External"/><Relationship Id="rId98" Type="http://schemas.openxmlformats.org/officeDocument/2006/relationships/hyperlink" Target="https://en.wikipedia.org/wiki/Nicolas_Dupont-Aignan" TargetMode="External"/><Relationship Id="rId91" Type="http://schemas.openxmlformats.org/officeDocument/2006/relationships/hyperlink" Target="https://en.wikipedia.org/wiki/Nathalie_Arthaud" TargetMode="External"/><Relationship Id="rId90" Type="http://schemas.openxmlformats.org/officeDocument/2006/relationships/hyperlink" Target="https://en.wikipedia.org/w/index.php?title=Opinion_polling_for_the_French_presidential_election,_2017&amp;action=edit&amp;section=8" TargetMode="External"/><Relationship Id="rId93" Type="http://schemas.openxmlformats.org/officeDocument/2006/relationships/hyperlink" Target="https://en.wikipedia.org/wiki/Jean-Luc_M%C3%A9lenchon" TargetMode="External"/><Relationship Id="rId92" Type="http://schemas.openxmlformats.org/officeDocument/2006/relationships/hyperlink" Target="https://en.wikipedia.org/wiki/Philippe_Poutou" TargetMode="External"/><Relationship Id="rId118" Type="http://schemas.openxmlformats.org/officeDocument/2006/relationships/hyperlink" Target="http://dataviz.ifop.com:8080/IFOP_ROLLING/IFOP_18-04-2017.pdf" TargetMode="External"/><Relationship Id="rId117" Type="http://schemas.openxmlformats.org/officeDocument/2006/relationships/hyperlink" Target="http://opinionlab.opinion-way.com/dokumenty/PresiTRACK-OpinionWay-Orpi-Resultatsdelasemainedu17au21avril.pdf" TargetMode="External"/><Relationship Id="rId116" Type="http://schemas.openxmlformats.org/officeDocument/2006/relationships/hyperlink" Target="http://dataviz.ifop.com:8080/IFOP_ROLLING/IFOP_19-04-2017.pdf" TargetMode="External"/><Relationship Id="rId115" Type="http://schemas.openxmlformats.org/officeDocument/2006/relationships/hyperlink" Target="http://opinionlab.opinion-way.com/dokumenty/PresiTRACK-OpinionWay-Orpi-Resultatsdelasemainedu17au21avril.pdf" TargetMode="External"/><Relationship Id="rId119" Type="http://schemas.openxmlformats.org/officeDocument/2006/relationships/hyperlink" Target="http://www.ipsos.fr/sites/default/files/doc_associe/rapport_vague13.pdf" TargetMode="External"/><Relationship Id="rId110" Type="http://schemas.openxmlformats.org/officeDocument/2006/relationships/hyperlink" Target="http://opinionlab.opinion-way.com/dokumenty/PresiTRACK-OpinionWay-Orpi-Resultatsdelasemainedu17au21avril.pdf" TargetMode="External"/><Relationship Id="rId114" Type="http://schemas.openxmlformats.org/officeDocument/2006/relationships/hyperlink" Target="http://www.bva.fr/data/sondage/sondage_fiche/1978/fichier_intentions_de_vote_-_vague_18_-_pop2017_-_19_avril_2017_-_presentation5e34d.pdf" TargetMode="External"/><Relationship Id="rId113" Type="http://schemas.openxmlformats.org/officeDocument/2006/relationships/hyperlink" Target="http://harris-interactive.fr/wp-content/uploads/sites/6/2017/04/Rapport-Harris-intentions-vote-presidentielle-france-televisions-20042017.pdf" TargetMode="External"/><Relationship Id="rId112" Type="http://schemas.openxmlformats.org/officeDocument/2006/relationships/hyperlink" Target="http://dataviz.ifop.com:8080/IFOP_ROLLING/IFOP_20-04-2017.pdf" TargetMode="External"/><Relationship Id="rId111" Type="http://schemas.openxmlformats.org/officeDocument/2006/relationships/hyperlink" Target="http://harris-interactive.fr/wp-content/uploads/sites/6/2017/04/rapport-Harris-Indeed-Intentions-vote-election-presidentielle-LCP.pdf" TargetMode="External"/></Relationships>
</file>

<file path=xl/worksheets/_rels/sheet4.xml.rels><?xml version="1.0" encoding="UTF-8" standalone="yes"?><Relationships xmlns="http://schemas.openxmlformats.org/package/2006/relationships"><Relationship Id="rId20" Type="http://schemas.openxmlformats.org/officeDocument/2006/relationships/hyperlink" Target="https://en.wikipedia.org/wiki/Nathalie_Arthaud" TargetMode="External"/><Relationship Id="rId22" Type="http://schemas.openxmlformats.org/officeDocument/2006/relationships/hyperlink" Target="https://en.wikipedia.org/wiki/Jacques_Cheminade" TargetMode="External"/><Relationship Id="rId21" Type="http://schemas.openxmlformats.org/officeDocument/2006/relationships/hyperlink" Target="https://en.wikipedia.org/wiki/Lutte_Ouvri%C3%A8re" TargetMode="External"/><Relationship Id="rId24" Type="http://schemas.openxmlformats.org/officeDocument/2006/relationships/drawing" Target="../drawings/drawing4.xml"/><Relationship Id="rId23" Type="http://schemas.openxmlformats.org/officeDocument/2006/relationships/hyperlink" Target="https://en.wikipedia.org/wiki/Solidarity_and_Progress" TargetMode="External"/><Relationship Id="rId11" Type="http://schemas.openxmlformats.org/officeDocument/2006/relationships/hyperlink" Target="https://en.wikipedia.org/wiki/Socialist_Party_(France)" TargetMode="External"/><Relationship Id="rId10" Type="http://schemas.openxmlformats.org/officeDocument/2006/relationships/hyperlink" Target="https://en.wikipedia.org/wiki/Beno%C3%AEt_Hamon" TargetMode="External"/><Relationship Id="rId13" Type="http://schemas.openxmlformats.org/officeDocument/2006/relationships/hyperlink" Target="https://en.wikipedia.org/wiki/Debout_la_France" TargetMode="External"/><Relationship Id="rId12" Type="http://schemas.openxmlformats.org/officeDocument/2006/relationships/hyperlink" Target="https://en.wikipedia.org/wiki/Nicolas_Dupont-Aignan" TargetMode="External"/><Relationship Id="rId15" Type="http://schemas.openxmlformats.org/officeDocument/2006/relationships/hyperlink" Target="https://en.wikipedia.org/wiki/R%C3%A9sistons!" TargetMode="External"/><Relationship Id="rId14" Type="http://schemas.openxmlformats.org/officeDocument/2006/relationships/hyperlink" Target="https://en.wikipedia.org/wiki/Jean_Lassalle" TargetMode="External"/><Relationship Id="rId17" Type="http://schemas.openxmlformats.org/officeDocument/2006/relationships/hyperlink" Target="https://en.wikipedia.org/wiki/New_Anticapitalist_Party" TargetMode="External"/><Relationship Id="rId16" Type="http://schemas.openxmlformats.org/officeDocument/2006/relationships/hyperlink" Target="https://en.wikipedia.org/wiki/Philippe_Poutou" TargetMode="External"/><Relationship Id="rId19" Type="http://schemas.openxmlformats.org/officeDocument/2006/relationships/hyperlink" Target="https://en.wikipedia.org/wiki/Popular_Republican_Union_(2007)" TargetMode="External"/><Relationship Id="rId18" Type="http://schemas.openxmlformats.org/officeDocument/2006/relationships/hyperlink" Target="https://en.wikipedia.org/wiki/Fran%C3%A7ois_Asselineau" TargetMode="External"/><Relationship Id="rId1" Type="http://schemas.openxmlformats.org/officeDocument/2006/relationships/hyperlink" Target="https://en.wikipedia.org/w/index.php?title=French_presidential_election,_2017&amp;action=edit&amp;section=1" TargetMode="External"/><Relationship Id="rId2" Type="http://schemas.openxmlformats.org/officeDocument/2006/relationships/hyperlink" Target="https://en.wikipedia.org/wiki/Emmanuel_Macron" TargetMode="External"/><Relationship Id="rId3" Type="http://schemas.openxmlformats.org/officeDocument/2006/relationships/hyperlink" Target="https://en.wikipedia.org/wiki/En_Marche!" TargetMode="External"/><Relationship Id="rId4" Type="http://schemas.openxmlformats.org/officeDocument/2006/relationships/hyperlink" Target="https://en.wikipedia.org/wiki/Marine_Le_Pen" TargetMode="External"/><Relationship Id="rId9" Type="http://schemas.openxmlformats.org/officeDocument/2006/relationships/hyperlink" Target="https://en.wikipedia.org/wiki/La_France_insoumise" TargetMode="External"/><Relationship Id="rId5" Type="http://schemas.openxmlformats.org/officeDocument/2006/relationships/hyperlink" Target="https://en.wikipedia.org/wiki/National_Front_(France)" TargetMode="External"/><Relationship Id="rId6" Type="http://schemas.openxmlformats.org/officeDocument/2006/relationships/hyperlink" Target="https://en.wikipedia.org/wiki/Fran%C3%A7ois_Fillon" TargetMode="External"/><Relationship Id="rId7" Type="http://schemas.openxmlformats.org/officeDocument/2006/relationships/hyperlink" Target="https://en.wikipedia.org/wiki/The_Republicans_(France)" TargetMode="External"/><Relationship Id="rId8" Type="http://schemas.openxmlformats.org/officeDocument/2006/relationships/hyperlink" Target="https://en.wikipedia.org/wiki/Jean-Luc_M%C3%A9lenchon"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en.wikipedia.org/wiki/South_Gyeongsang_Province" TargetMode="External"/><Relationship Id="rId22" Type="http://schemas.openxmlformats.org/officeDocument/2006/relationships/drawing" Target="../drawings/drawing5.xml"/><Relationship Id="rId21" Type="http://schemas.openxmlformats.org/officeDocument/2006/relationships/hyperlink" Target="https://en.wikipedia.org/wiki/Jeju_Province" TargetMode="External"/><Relationship Id="rId11" Type="http://schemas.openxmlformats.org/officeDocument/2006/relationships/hyperlink" Target="https://en.wikipedia.org/wiki/South_Chungcheong_Province" TargetMode="External"/><Relationship Id="rId10" Type="http://schemas.openxmlformats.org/officeDocument/2006/relationships/hyperlink" Target="https://en.wikipedia.org/wiki/North_Chungcheong_Province" TargetMode="External"/><Relationship Id="rId13" Type="http://schemas.openxmlformats.org/officeDocument/2006/relationships/hyperlink" Target="https://en.wikipedia.org/wiki/Gwangju" TargetMode="External"/><Relationship Id="rId12" Type="http://schemas.openxmlformats.org/officeDocument/2006/relationships/hyperlink" Target="https://en.wikipedia.org/wiki/Sejong_City" TargetMode="External"/><Relationship Id="rId15" Type="http://schemas.openxmlformats.org/officeDocument/2006/relationships/hyperlink" Target="https://en.wikipedia.org/wiki/South_Jeolla_Province" TargetMode="External"/><Relationship Id="rId14" Type="http://schemas.openxmlformats.org/officeDocument/2006/relationships/hyperlink" Target="https://en.wikipedia.org/wiki/North_Jeolla_Province" TargetMode="External"/><Relationship Id="rId17" Type="http://schemas.openxmlformats.org/officeDocument/2006/relationships/hyperlink" Target="https://en.wikipedia.org/wiki/Ulsan" TargetMode="External"/><Relationship Id="rId16" Type="http://schemas.openxmlformats.org/officeDocument/2006/relationships/hyperlink" Target="https://en.wikipedia.org/wiki/Busan" TargetMode="External"/><Relationship Id="rId19" Type="http://schemas.openxmlformats.org/officeDocument/2006/relationships/hyperlink" Target="https://en.wikipedia.org/wiki/North_Gyeongsang_Province" TargetMode="External"/><Relationship Id="rId18" Type="http://schemas.openxmlformats.org/officeDocument/2006/relationships/hyperlink" Target="https://en.wikipedia.org/wiki/Daegu" TargetMode="External"/><Relationship Id="rId1" Type="http://schemas.openxmlformats.org/officeDocument/2006/relationships/hyperlink" Target="https://en.wikipedia.org/wiki/South_Korean_presidential_election,_2017" TargetMode="External"/><Relationship Id="rId2" Type="http://schemas.openxmlformats.org/officeDocument/2006/relationships/hyperlink" Target="https://en.wikipedia.org/w/index.php?title=South_Korean_presidential_election,_2017&amp;action=edit&amp;section=1" TargetMode="External"/><Relationship Id="rId3" Type="http://schemas.openxmlformats.org/officeDocument/2006/relationships/hyperlink" Target="https://en.wikipedia.org/wiki/Seoul_National_Capital_Area" TargetMode="External"/><Relationship Id="rId4" Type="http://schemas.openxmlformats.org/officeDocument/2006/relationships/hyperlink" Target="https://en.wikipedia.org/wiki/Seoul" TargetMode="External"/><Relationship Id="rId9" Type="http://schemas.openxmlformats.org/officeDocument/2006/relationships/hyperlink" Target="https://en.wikipedia.org/wiki/Daejeon" TargetMode="External"/><Relationship Id="rId5" Type="http://schemas.openxmlformats.org/officeDocument/2006/relationships/hyperlink" Target="https://en.wikipedia.org/wiki/Incheon" TargetMode="External"/><Relationship Id="rId6" Type="http://schemas.openxmlformats.org/officeDocument/2006/relationships/hyperlink" Target="https://en.wikipedia.org/wiki/Gyeonggi_Province" TargetMode="External"/><Relationship Id="rId7" Type="http://schemas.openxmlformats.org/officeDocument/2006/relationships/hyperlink" Target="https://en.wikipedia.org/wiki/Gangwon_Province_(South_Korea)" TargetMode="External"/><Relationship Id="rId8" Type="http://schemas.openxmlformats.org/officeDocument/2006/relationships/hyperlink" Target="https://en.wikipedia.org/wiki/Chungcheong"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www.nesdc.go.kr/portal/bbs/B0000005/view.do?nttId=3728&amp;regNo=3700&amp;searchCnd=&amp;searchWrd=&amp;gubun=&amp;delCode=0&amp;delcode=0&amp;useAt=&amp;replyAt=&amp;menuNo=201455&amp;sdate=&amp;edate=&amp;pdate=&amp;deptId=&amp;isk=&amp;ise=&amp;viewType=&amp;pollGubuncd=&amp;categories=&amp;searchKey=&amp;searchTime=&amp;searchCode=&amp;searchDecision=&amp;option1=&amp;option2=&amp;option3=&amp;option4=&amp;option5=&amp;option6=&amp;option7=&amp;option8=&amp;option9=&amp;option10=&amp;pageIndex=1" TargetMode="External"/><Relationship Id="rId42" Type="http://schemas.openxmlformats.org/officeDocument/2006/relationships/hyperlink" Target="http://www.dailian.co.kr/news/view/628969/?sc=naver" TargetMode="External"/><Relationship Id="rId41" Type="http://schemas.openxmlformats.org/officeDocument/2006/relationships/hyperlink" Target="http://www.hankookilbo.com/v/c9dd7de7bc274141997e764087569289" TargetMode="External"/><Relationship Id="rId44" Type="http://schemas.openxmlformats.org/officeDocument/2006/relationships/hyperlink" Target="http://news.joins.com/article/21509045" TargetMode="External"/><Relationship Id="rId43" Type="http://schemas.openxmlformats.org/officeDocument/2006/relationships/hyperlink" Target="http://news.mk.co.kr/newsRead.php?&amp;year=2017&amp;no=281143" TargetMode="External"/><Relationship Id="rId46" Type="http://schemas.openxmlformats.org/officeDocument/2006/relationships/hyperlink" Target="http://news.tvchosun.com/site/data/html_dir/2017/04/23/2017042390084.html" TargetMode="External"/><Relationship Id="rId45" Type="http://schemas.openxmlformats.org/officeDocument/2006/relationships/hyperlink" Target="http://www.kukinews.com/news/article.html?no=449743" TargetMode="External"/><Relationship Id="rId48" Type="http://schemas.openxmlformats.org/officeDocument/2006/relationships/hyperlink" Target="http://www.hankyung.com/election2017/newsview.php?aid=2017042311851&amp;nv=o" TargetMode="External"/><Relationship Id="rId47" Type="http://schemas.openxmlformats.org/officeDocument/2006/relationships/hyperlink" Target="http://ksoi.org/news-view.php?nno=30" TargetMode="External"/><Relationship Id="rId49" Type="http://schemas.openxmlformats.org/officeDocument/2006/relationships/hyperlink" Target="http://www.pressian.com/news/article.html?no=156517&amp;ref=nav_search" TargetMode="External"/><Relationship Id="rId31" Type="http://schemas.openxmlformats.org/officeDocument/2006/relationships/hyperlink" Target="https://www.naeil.com/news_view/?id_art=236013" TargetMode="External"/><Relationship Id="rId30" Type="http://schemas.openxmlformats.org/officeDocument/2006/relationships/hyperlink" Target="http://news.ebs.co.kr/ebsnews/menu1/newsAllView/10671921/H?eduNewsYn=N&amp;newsFldDetlCd" TargetMode="External"/><Relationship Id="rId33" Type="http://schemas.openxmlformats.org/officeDocument/2006/relationships/hyperlink" Target="https://www.newdaily.co.kr/news/article.html?no=344104" TargetMode="External"/><Relationship Id="rId32" Type="http://schemas.openxmlformats.org/officeDocument/2006/relationships/hyperlink" Target="http://news.naver.com/main/election/president2017/news/read.nhn?mode=LSD&amp;sid1=154&amp;oid=006&amp;aid=0000086590" TargetMode="External"/><Relationship Id="rId35" Type="http://schemas.openxmlformats.org/officeDocument/2006/relationships/hyperlink" Target="http://ksoi.org/news-view.php?nno=33" TargetMode="External"/><Relationship Id="rId34" Type="http://schemas.openxmlformats.org/officeDocument/2006/relationships/hyperlink" Target="http://news.naver.com/main/read.nhn?mode=LSD&amp;mid=sec&amp;sid1=154&amp;oid=448&amp;aid=0000208686" TargetMode="External"/><Relationship Id="rId37" Type="http://schemas.openxmlformats.org/officeDocument/2006/relationships/hyperlink" Target="http://gallupkorea.blogspot.kr/2017/04/2562017-4-4-tv.html" TargetMode="External"/><Relationship Id="rId36" Type="http://schemas.openxmlformats.org/officeDocument/2006/relationships/hyperlink" Target="http://www.realmeter.net/2017/04/44575" TargetMode="External"/><Relationship Id="rId39" Type="http://schemas.openxmlformats.org/officeDocument/2006/relationships/hyperlink" Target="http://m.news.naver.com/election/president2017/news/read.nhn?oid=437&amp;aid=0000152972&amp;sid1=154" TargetMode="External"/><Relationship Id="rId38" Type="http://schemas.openxmlformats.org/officeDocument/2006/relationships/hyperlink" Target="http://www.pressian.com/news/article.html?no=157086" TargetMode="External"/><Relationship Id="rId20" Type="http://schemas.openxmlformats.org/officeDocument/2006/relationships/hyperlink" Target="http://news.jtbc.joins.com/html/059/NB11463059.html" TargetMode="External"/><Relationship Id="rId22" Type="http://schemas.openxmlformats.org/officeDocument/2006/relationships/hyperlink" Target="http://www.mbn.co.kr/pages/vod/programView.mbn?bcastSeqNo=1154251" TargetMode="External"/><Relationship Id="rId21" Type="http://schemas.openxmlformats.org/officeDocument/2006/relationships/hyperlink" Target="http://www.nesdc.go.kr/result/201705/FILE_201705030852360690.PDF.htm" TargetMode="External"/><Relationship Id="rId24" Type="http://schemas.openxmlformats.org/officeDocument/2006/relationships/hyperlink" Target="http://www.kukinews.com/news/article.html?no=451479" TargetMode="External"/><Relationship Id="rId23" Type="http://schemas.openxmlformats.org/officeDocument/2006/relationships/hyperlink" Target="http://www.munhwa.com/news/view.html?no=2017050201070121083001" TargetMode="External"/><Relationship Id="rId26" Type="http://schemas.openxmlformats.org/officeDocument/2006/relationships/hyperlink" Target="http://view.asiae.co.kr/news/view.htm?idxno=2017050208152789293" TargetMode="External"/><Relationship Id="rId25" Type="http://schemas.openxmlformats.org/officeDocument/2006/relationships/hyperlink" Target="http://www.dailian.co.kr/news/view/630515/?sc=naver" TargetMode="External"/><Relationship Id="rId28" Type="http://schemas.openxmlformats.org/officeDocument/2006/relationships/hyperlink" Target="http://news.chosun.com/site/data/html_dir/2017/05/01/2017050102007.html" TargetMode="External"/><Relationship Id="rId27" Type="http://schemas.openxmlformats.org/officeDocument/2006/relationships/hyperlink" Target="http://news.joins.com/article/21533249" TargetMode="External"/><Relationship Id="rId29" Type="http://schemas.openxmlformats.org/officeDocument/2006/relationships/hyperlink" Target="http://v.media.daum.net/v/20170501183424715?s=pelection2017" TargetMode="External"/><Relationship Id="rId11" Type="http://schemas.openxmlformats.org/officeDocument/2006/relationships/hyperlink" Target="http://www.nesdc.go.kr/result/201705/FILE_201705030230190460.pdf.htm" TargetMode="External"/><Relationship Id="rId10" Type="http://schemas.openxmlformats.org/officeDocument/2006/relationships/hyperlink" Target="https://en.wikipedia.org/wiki/Liberty_Korea_Party" TargetMode="External"/><Relationship Id="rId13" Type="http://schemas.openxmlformats.org/officeDocument/2006/relationships/hyperlink" Target="http://www.nesdc.go.kr/result/201705/FILE_201705030225403321.pdf.htm" TargetMode="External"/><Relationship Id="rId12" Type="http://schemas.openxmlformats.org/officeDocument/2006/relationships/hyperlink" Target="http://www.nesdc.go.kr/result/201705/FILE_201705030247040070.pdf.htm" TargetMode="External"/><Relationship Id="rId15" Type="http://schemas.openxmlformats.org/officeDocument/2006/relationships/hyperlink" Target="http://www.kukinews.com/news/article.html?no=451601" TargetMode="External"/><Relationship Id="rId14" Type="http://schemas.openxmlformats.org/officeDocument/2006/relationships/hyperlink" Target="http://news.naver.com/main/election/president2017/news/read.nhn?mode=LSD&amp;sid1=154&amp;oid=011&amp;aid=0003026347" TargetMode="External"/><Relationship Id="rId17" Type="http://schemas.openxmlformats.org/officeDocument/2006/relationships/hyperlink" Target="http://gallupkorea.blogspot.kr/2017/05/2572017-5-1.html" TargetMode="External"/><Relationship Id="rId16" Type="http://schemas.openxmlformats.org/officeDocument/2006/relationships/hyperlink" Target="http://news.donga.com/ISSUE/2017president/News?gid=84188748&amp;date=20170503" TargetMode="External"/><Relationship Id="rId19" Type="http://schemas.openxmlformats.org/officeDocument/2006/relationships/hyperlink" Target="http://www.realmeter.net/2017/05/%ea%b3%b5%ed%91%9c%ea%b8%88%ec%a7%80-%ec%a7%81%ec%a0%84-%ec%95%88%ec%8b%ac%eb%b2%88%ed%98%b8-19%eb%8c%80-%eb%8c%80%ec%84%a0-%ec%97%ac%eb%a1%a0%ec%a1%b0%ec%82%ac-%eb%ac%b8-42-4-%ed%99%8d-18-6/" TargetMode="External"/><Relationship Id="rId18" Type="http://schemas.openxmlformats.org/officeDocument/2006/relationships/hyperlink" Target="http://www.edaily.co.kr/news/NewsRead.edy?SCD=JF21&amp;newsid=01338246615925312&amp;DCD=A00602&amp;OutLnkChk=Y" TargetMode="External"/><Relationship Id="rId1" Type="http://schemas.openxmlformats.org/officeDocument/2006/relationships/hyperlink" Target="https://en.wikipedia.org/wiki/Sim_Sang-jung" TargetMode="External"/><Relationship Id="rId2" Type="http://schemas.openxmlformats.org/officeDocument/2006/relationships/hyperlink" Target="https://en.wikipedia.org/wiki/Moon_Jae-in" TargetMode="External"/><Relationship Id="rId3" Type="http://schemas.openxmlformats.org/officeDocument/2006/relationships/hyperlink" Target="https://en.wikipedia.org/wiki/Ahn_Cheol-soo" TargetMode="External"/><Relationship Id="rId4" Type="http://schemas.openxmlformats.org/officeDocument/2006/relationships/hyperlink" Target="https://en.wikipedia.org/wiki/Yoo_Seong-min" TargetMode="External"/><Relationship Id="rId9" Type="http://schemas.openxmlformats.org/officeDocument/2006/relationships/hyperlink" Target="https://en.wikipedia.org/wiki/Bareun_Party" TargetMode="External"/><Relationship Id="rId5" Type="http://schemas.openxmlformats.org/officeDocument/2006/relationships/hyperlink" Target="https://en.wikipedia.org/wiki/Hong_Jun-pyo" TargetMode="External"/><Relationship Id="rId6" Type="http://schemas.openxmlformats.org/officeDocument/2006/relationships/hyperlink" Target="https://en.wikipedia.org/wiki/Justice_Party_(South_Korea)" TargetMode="External"/><Relationship Id="rId7" Type="http://schemas.openxmlformats.org/officeDocument/2006/relationships/hyperlink" Target="https://en.wikipedia.org/wiki/Minjoo_Party_of_Korea" TargetMode="External"/><Relationship Id="rId8" Type="http://schemas.openxmlformats.org/officeDocument/2006/relationships/hyperlink" Target="https://en.wikipedia.org/wiki/People%27s_Party_(South_Korea)" TargetMode="External"/><Relationship Id="rId62" Type="http://schemas.openxmlformats.org/officeDocument/2006/relationships/hyperlink" Target="http://www.pressian.com/news/article.html?no=155862&amp;ref=nav_search" TargetMode="External"/><Relationship Id="rId61" Type="http://schemas.openxmlformats.org/officeDocument/2006/relationships/hyperlink" Target="http://www.nesdc.go.kr/result/201704/FILE_201704140529330110.pdf.htm" TargetMode="External"/><Relationship Id="rId64" Type="http://schemas.openxmlformats.org/officeDocument/2006/relationships/hyperlink" Target="http://www.nesdc.go.kr/portal/bbs/B0000005/view.do?nttId=3678&amp;regNo=3653&amp;searchCnd=&amp;searchWrd=&amp;gubun=&amp;delCode=0&amp;delcode=0&amp;useAt=&amp;replyAt=&amp;menuNo=200467&amp;sdate=&amp;edate=&amp;pdate=&amp;deptId=&amp;isk=&amp;ise=&amp;viewType=&amp;pollGubuncd=&amp;categories=&amp;searchKey=&amp;searchTime=&amp;searchCode=&amp;searchDecision=&amp;option1=&amp;option2=&amp;option3=&amp;option4=&amp;option5=&amp;option6=&amp;option7=&amp;option8=&amp;option9=&amp;option10=&amp;pageIndex=1" TargetMode="External"/><Relationship Id="rId63" Type="http://schemas.openxmlformats.org/officeDocument/2006/relationships/hyperlink" Target="http://gallupkorea.blogspot.kr/2017/04/2542017-4-2.html" TargetMode="External"/><Relationship Id="rId66" Type="http://schemas.openxmlformats.org/officeDocument/2006/relationships/hyperlink" Target="http://news.naver.com/main/election/president2017/news/read.nhn?mode=LSD&amp;sid1=154&amp;oid=119&amp;aid=0002178718" TargetMode="External"/><Relationship Id="rId65" Type="http://schemas.openxmlformats.org/officeDocument/2006/relationships/hyperlink" Target="http://www.realmeter.net/2017/04/%eb%a6%ac%ec%96%bc%eb%af%b8%ed%84%b0-2017%eb%85%84-4%ec%9b%94-2%ec%a3%bc%ec%b0%a8-%ec%a3%bc%ec%a4%91%eb%8f%99%ed%96%a5-%ed%9b%84%eb%b3%b4%eb%93%b1%eb%a1%9d-d-2-%eb%ac%b8-44-8-%ec%95%88-36-5/" TargetMode="External"/><Relationship Id="rId67" Type="http://schemas.openxmlformats.org/officeDocument/2006/relationships/drawing" Target="../drawings/drawing6.xml"/><Relationship Id="rId60" Type="http://schemas.openxmlformats.org/officeDocument/2006/relationships/hyperlink" Target="http://the300.mt.co.kr/newsView.html?no=2017041614477638621" TargetMode="External"/><Relationship Id="rId51" Type="http://schemas.openxmlformats.org/officeDocument/2006/relationships/hyperlink" Target="http://news.donga.com/ISSUE/2017president/News?gid=83973836&amp;date=20170421" TargetMode="External"/><Relationship Id="rId50" Type="http://schemas.openxmlformats.org/officeDocument/2006/relationships/hyperlink" Target="http://www.gallup.co.kr/gallupdb/reportContent.asp?seqNo=826" TargetMode="External"/><Relationship Id="rId53" Type="http://schemas.openxmlformats.org/officeDocument/2006/relationships/hyperlink" Target="http://news.jtbc.joins.com/html/861/NB11456861.html" TargetMode="External"/><Relationship Id="rId52" Type="http://schemas.openxmlformats.org/officeDocument/2006/relationships/hyperlink" Target="http://www.munhwa.com/news/view.html?no=2017042001070121083001" TargetMode="External"/><Relationship Id="rId55" Type="http://schemas.openxmlformats.org/officeDocument/2006/relationships/hyperlink" Target="http://www.seoul.co.kr/news/newsView.php?id=20170418500097" TargetMode="External"/><Relationship Id="rId54" Type="http://schemas.openxmlformats.org/officeDocument/2006/relationships/hyperlink" Target="http://www.nocutnews.co.kr/news/4770489" TargetMode="External"/><Relationship Id="rId57" Type="http://schemas.openxmlformats.org/officeDocument/2006/relationships/hyperlink" Target="http://news.naver.com/main/election/president2017/news/read.nhn?mode=LSD&amp;mid=sec&amp;sid1=154&amp;oid=025&amp;aid=0002706001" TargetMode="External"/><Relationship Id="rId56" Type="http://schemas.openxmlformats.org/officeDocument/2006/relationships/hyperlink" Target="http://www.straightnews.co.kr/news/articleView.html?idxno=21488" TargetMode="External"/><Relationship Id="rId59" Type="http://schemas.openxmlformats.org/officeDocument/2006/relationships/hyperlink" Target="http://news.naver.com/main/election/president2017/news/read.nhn?mode=LSD&amp;mid=sec&amp;sid1=154&amp;oid=055&amp;aid=0000522358" TargetMode="External"/><Relationship Id="rId58" Type="http://schemas.openxmlformats.org/officeDocument/2006/relationships/hyperlink" Target="http://www.sedaily.com/NewsView/1OEO49L1YU"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poll.forumresearch.com/data/ebd925a1-af27-4fd4-8122-ae256d165044Federal%20Horserace%20News%20Release%20%282015%2010%2014%29%20Forum%20Research.pdf" TargetMode="External"/><Relationship Id="rId42" Type="http://schemas.openxmlformats.org/officeDocument/2006/relationships/hyperlink" Target="http://www.ekospolitics.com/wp-content/uploads/full_report_october_15_2015.pdf" TargetMode="External"/><Relationship Id="rId41" Type="http://schemas.openxmlformats.org/officeDocument/2006/relationships/hyperlink" Target="https://en.wikipedia.org/wiki/Ekos_Research_Associates" TargetMode="External"/><Relationship Id="rId44" Type="http://schemas.openxmlformats.org/officeDocument/2006/relationships/hyperlink" Target="http://www.nanosresearch.com/library/polls/20151014%20Ballot%20TrackingE.pdf" TargetMode="External"/><Relationship Id="rId43" Type="http://schemas.openxmlformats.org/officeDocument/2006/relationships/hyperlink" Target="https://en.wikipedia.org/wiki/Nanos_Research" TargetMode="External"/><Relationship Id="rId46" Type="http://schemas.openxmlformats.org/officeDocument/2006/relationships/hyperlink" Target="http://www.ekospolitics.com/wp-content/uploads/full_report_october_14_2015.pdf" TargetMode="External"/><Relationship Id="rId45" Type="http://schemas.openxmlformats.org/officeDocument/2006/relationships/hyperlink" Target="https://en.wikipedia.org/wiki/Ekos_Research_Associates" TargetMode="External"/><Relationship Id="rId48" Type="http://schemas.openxmlformats.org/officeDocument/2006/relationships/hyperlink" Target="http://www.nanosresearch.com/library/polls/20151013%20Ballot%20TrackingE.pdf" TargetMode="External"/><Relationship Id="rId47" Type="http://schemas.openxmlformats.org/officeDocument/2006/relationships/hyperlink" Target="https://en.wikipedia.org/wiki/Nanos_Research" TargetMode="External"/><Relationship Id="rId49" Type="http://schemas.openxmlformats.org/officeDocument/2006/relationships/hyperlink" Target="https://en.wikipedia.org/wiki/Ipsos_Reid" TargetMode="External"/><Relationship Id="rId31" Type="http://schemas.openxmlformats.org/officeDocument/2006/relationships/hyperlink" Target="http://leger360.com/admin/upload/publi_pdf/soen20151017.pdf" TargetMode="External"/><Relationship Id="rId30" Type="http://schemas.openxmlformats.org/officeDocument/2006/relationships/hyperlink" Target="https://en.wikipedia.org/wiki/L%C3%A9ger_Marketing" TargetMode="External"/><Relationship Id="rId33" Type="http://schemas.openxmlformats.org/officeDocument/2006/relationships/hyperlink" Target="http://angusreid.org/wp-content/uploads/2015/10/2015.10.15-Final-Horserace.pdf" TargetMode="External"/><Relationship Id="rId32" Type="http://schemas.openxmlformats.org/officeDocument/2006/relationships/hyperlink" Target="https://en.wikipedia.org/wiki/Angus_Reid_Public_Opinion" TargetMode="External"/><Relationship Id="rId35" Type="http://schemas.openxmlformats.org/officeDocument/2006/relationships/hyperlink" Target="https://en.wikipedia.org/wiki/Ekos_Research_Associates" TargetMode="External"/><Relationship Id="rId34" Type="http://schemas.openxmlformats.org/officeDocument/2006/relationships/hyperlink" Target="http://www.mainstreetresearch.ca/canadas-choice-2015/" TargetMode="External"/><Relationship Id="rId37" Type="http://schemas.openxmlformats.org/officeDocument/2006/relationships/hyperlink" Target="https://en.wikipedia.org/wiki/Nanos_Research" TargetMode="External"/><Relationship Id="rId36" Type="http://schemas.openxmlformats.org/officeDocument/2006/relationships/hyperlink" Target="http://www.ekospolitics.com/wp-content/uploads/full_report_october_16_2015.pdf" TargetMode="External"/><Relationship Id="rId39" Type="http://schemas.openxmlformats.org/officeDocument/2006/relationships/hyperlink" Target="https://en.wikipedia.org/wiki/Forum_Research" TargetMode="External"/><Relationship Id="rId38" Type="http://schemas.openxmlformats.org/officeDocument/2006/relationships/hyperlink" Target="http://www.nanosresearch.com/library/polls/20151015%20Ballot%20TrackingE.pdf" TargetMode="External"/><Relationship Id="rId20" Type="http://schemas.openxmlformats.org/officeDocument/2006/relationships/hyperlink" Target="https://en.wikipedia.org/wiki/Ekos_Research_Associates" TargetMode="External"/><Relationship Id="rId22" Type="http://schemas.openxmlformats.org/officeDocument/2006/relationships/hyperlink" Target="https://en.wikipedia.org/wiki/Ipsos_Reid" TargetMode="External"/><Relationship Id="rId21" Type="http://schemas.openxmlformats.org/officeDocument/2006/relationships/hyperlink" Target="http://www.ekospolitics.com/wp-content/uploads/full_report_october_18_2015.pdf" TargetMode="External"/><Relationship Id="rId24" Type="http://schemas.openxmlformats.org/officeDocument/2006/relationships/hyperlink" Target="https://en.wikipedia.org/wiki/Nanos_Research" TargetMode="External"/><Relationship Id="rId23" Type="http://schemas.openxmlformats.org/officeDocument/2006/relationships/hyperlink" Target="http://www.ipsos-na.com/news-polls/pressrelease.aspx?id=7031" TargetMode="External"/><Relationship Id="rId26" Type="http://schemas.openxmlformats.org/officeDocument/2006/relationships/hyperlink" Target="https://en.wikipedia.org/wiki/Ekos_Research_Associates" TargetMode="External"/><Relationship Id="rId25" Type="http://schemas.openxmlformats.org/officeDocument/2006/relationships/hyperlink" Target="http://www.nanosresearch.com/library/polls/20151017%20Ballot%20TrackingE.pdf" TargetMode="External"/><Relationship Id="rId28" Type="http://schemas.openxmlformats.org/officeDocument/2006/relationships/hyperlink" Target="https://en.wikipedia.org/wiki/Nanos_Research" TargetMode="External"/><Relationship Id="rId27" Type="http://schemas.openxmlformats.org/officeDocument/2006/relationships/hyperlink" Target="http://www.ekospolitics.com/wp-content/uploads/full_report_october_17_2015.pdf" TargetMode="External"/><Relationship Id="rId29" Type="http://schemas.openxmlformats.org/officeDocument/2006/relationships/hyperlink" Target="http://www.nanosresearch.com/library/polls/20151016%20Ballot%20TrackingE.pdf" TargetMode="External"/><Relationship Id="rId11" Type="http://schemas.openxmlformats.org/officeDocument/2006/relationships/hyperlink" Target="http://enr.elections.ca/National.aspx?lang=e" TargetMode="External"/><Relationship Id="rId10" Type="http://schemas.openxmlformats.org/officeDocument/2006/relationships/hyperlink" Target="https://en.wikipedia.org/wiki/Canadian_federal_election,_2015" TargetMode="External"/><Relationship Id="rId13" Type="http://schemas.openxmlformats.org/officeDocument/2006/relationships/hyperlink" Target="http://www.nanosresearch.com/library/polls/20151018%20Ballot%20TrackingE.pdf" TargetMode="External"/><Relationship Id="rId12" Type="http://schemas.openxmlformats.org/officeDocument/2006/relationships/hyperlink" Target="https://en.wikipedia.org/wiki/Nanos_Research" TargetMode="External"/><Relationship Id="rId15" Type="http://schemas.openxmlformats.org/officeDocument/2006/relationships/hyperlink" Target="http://poll.forumresearch.com/data/dc2e85ea-624f-4377-b2f1-928dc876fef3Federal%20Horserace%20News%20Release%20(2015%2010%2018)%20Forum%20Research.pdf" TargetMode="External"/><Relationship Id="rId14" Type="http://schemas.openxmlformats.org/officeDocument/2006/relationships/hyperlink" Target="https://en.wikipedia.org/wiki/Forum_Research" TargetMode="External"/><Relationship Id="rId17" Type="http://schemas.openxmlformats.org/officeDocument/2006/relationships/hyperlink" Target="http://www.mainstreetresearch.ca/mainstreet-most-accurate-on-major-parties/" TargetMode="External"/><Relationship Id="rId16" Type="http://schemas.openxmlformats.org/officeDocument/2006/relationships/hyperlink" Target="https://en.wikipedia.org/wiki/Mainstreet_Research" TargetMode="External"/><Relationship Id="rId19" Type="http://schemas.openxmlformats.org/officeDocument/2006/relationships/hyperlink" Target="http://www.ekospolitics.com/wp-content/uploads/final_report_october_18_2015.pdf" TargetMode="External"/><Relationship Id="rId18" Type="http://schemas.openxmlformats.org/officeDocument/2006/relationships/hyperlink" Target="https://en.wikipedia.org/wiki/Ekos_Research_Associates" TargetMode="External"/><Relationship Id="rId84" Type="http://schemas.openxmlformats.org/officeDocument/2006/relationships/hyperlink" Target="http://www.ekospolitics.com/wp-content/uploads/full_report_october_7_2015.pdf" TargetMode="External"/><Relationship Id="rId83" Type="http://schemas.openxmlformats.org/officeDocument/2006/relationships/hyperlink" Target="https://en.wikipedia.org/wiki/Ekos_Research_Associates" TargetMode="External"/><Relationship Id="rId86" Type="http://schemas.openxmlformats.org/officeDocument/2006/relationships/hyperlink" Target="http://www.nanosresearch.com/library/polls/20151006%20Ballot%20TrackingE.pdf" TargetMode="External"/><Relationship Id="rId85" Type="http://schemas.openxmlformats.org/officeDocument/2006/relationships/hyperlink" Target="https://en.wikipedia.org/wiki/Nanos_Research" TargetMode="External"/><Relationship Id="rId88" Type="http://schemas.openxmlformats.org/officeDocument/2006/relationships/hyperlink" Target="http://www.ekospolitics.com/wp-content/uploads/full_report_october_6_2015.pdf" TargetMode="External"/><Relationship Id="rId150" Type="http://schemas.openxmlformats.org/officeDocument/2006/relationships/drawing" Target="../drawings/drawing7.xml"/><Relationship Id="rId87" Type="http://schemas.openxmlformats.org/officeDocument/2006/relationships/hyperlink" Target="https://en.wikipedia.org/wiki/Ekos_Research_Associates" TargetMode="External"/><Relationship Id="rId89" Type="http://schemas.openxmlformats.org/officeDocument/2006/relationships/hyperlink" Target="https://en.wikipedia.org/wiki/Nanos_Research" TargetMode="External"/><Relationship Id="rId80" Type="http://schemas.openxmlformats.org/officeDocument/2006/relationships/hyperlink" Target="http://poll.forumresearch.com/data/545503eb-1598-434e-8d31-a72f68b05e27Federal%20Horserace%20News%20Release%20(2015%2010%2007)%20Forum%20Research.pdf" TargetMode="External"/><Relationship Id="rId82" Type="http://schemas.openxmlformats.org/officeDocument/2006/relationships/hyperlink" Target="http://abacusdata.ca/wp-content/uploads/2015/10/Abacus-Release-Election-Wave-5-Release-1-FINAL.pdf" TargetMode="External"/><Relationship Id="rId81" Type="http://schemas.openxmlformats.org/officeDocument/2006/relationships/hyperlink" Target="https://en.wikipedia.org/wiki/Abacus_Data" TargetMode="External"/><Relationship Id="rId1" Type="http://schemas.openxmlformats.org/officeDocument/2006/relationships/hyperlink" Target="https://en.wikipedia.org/wiki/Opinion_polling_in_the_Canadian_federal_election,_2015" TargetMode="External"/><Relationship Id="rId2" Type="http://schemas.openxmlformats.org/officeDocument/2006/relationships/hyperlink" Target="https://en.wikipedia.org/wiki/Conservative_Party_of_Canada" TargetMode="External"/><Relationship Id="rId3" Type="http://schemas.openxmlformats.org/officeDocument/2006/relationships/hyperlink" Target="https://en.wikipedia.org/wiki/New_Democratic_Party" TargetMode="External"/><Relationship Id="rId149" Type="http://schemas.openxmlformats.org/officeDocument/2006/relationships/hyperlink" Target="http://www.nanosresearch.com/library/polls/20150919%20Ballot%20TrackingE.pdf" TargetMode="External"/><Relationship Id="rId4" Type="http://schemas.openxmlformats.org/officeDocument/2006/relationships/hyperlink" Target="https://en.wikipedia.org/wiki/Liberal_Party_of_Canada" TargetMode="External"/><Relationship Id="rId148" Type="http://schemas.openxmlformats.org/officeDocument/2006/relationships/hyperlink" Target="https://en.wikipedia.org/wiki/Nanos_Research" TargetMode="External"/><Relationship Id="rId9" Type="http://schemas.openxmlformats.org/officeDocument/2006/relationships/hyperlink" Target="https://en.wikipedia.org/wiki/Opinion_polling_in_the_Canadian_federal_election,_2015" TargetMode="External"/><Relationship Id="rId143" Type="http://schemas.openxmlformats.org/officeDocument/2006/relationships/hyperlink" Target="http://www.nanosresearch.com/library/polls/20150921%20Ballot%20TrackingE.pdf" TargetMode="External"/><Relationship Id="rId142" Type="http://schemas.openxmlformats.org/officeDocument/2006/relationships/hyperlink" Target="https://en.wikipedia.org/wiki/Nanos_Research" TargetMode="External"/><Relationship Id="rId141" Type="http://schemas.openxmlformats.org/officeDocument/2006/relationships/hyperlink" Target="http://www.ekospolitics.com/wp-content/uploads/full_report_september_24_2015.pdf" TargetMode="External"/><Relationship Id="rId140" Type="http://schemas.openxmlformats.org/officeDocument/2006/relationships/hyperlink" Target="https://en.wikipedia.org/wiki/Ekos_Research_Associates" TargetMode="External"/><Relationship Id="rId5" Type="http://schemas.openxmlformats.org/officeDocument/2006/relationships/hyperlink" Target="https://en.wikipedia.org/wiki/Bloc_Qu%C3%A9b%C3%A9cois" TargetMode="External"/><Relationship Id="rId147" Type="http://schemas.openxmlformats.org/officeDocument/2006/relationships/hyperlink" Target="http://www.nanosresearch.com/library/polls/20150920%20Ballot%20TrackingE.pdf" TargetMode="External"/><Relationship Id="rId6" Type="http://schemas.openxmlformats.org/officeDocument/2006/relationships/hyperlink" Target="https://en.wikipedia.org/wiki/Green_Party_of_Canada" TargetMode="External"/><Relationship Id="rId146" Type="http://schemas.openxmlformats.org/officeDocument/2006/relationships/hyperlink" Target="https://en.wikipedia.org/wiki/Nanos_Research" TargetMode="External"/><Relationship Id="rId7" Type="http://schemas.openxmlformats.org/officeDocument/2006/relationships/hyperlink" Target="https://en.wikipedia.org/wiki/Opinion_polling_in_the_Canadian_federal_election,_2015" TargetMode="External"/><Relationship Id="rId145" Type="http://schemas.openxmlformats.org/officeDocument/2006/relationships/hyperlink" Target="http://www.ipsos-na.com/news-polls/pressrelease.aspx?id=6995" TargetMode="External"/><Relationship Id="rId8" Type="http://schemas.openxmlformats.org/officeDocument/2006/relationships/hyperlink" Target="https://en.wikipedia.org/wiki/Opinion_polling_in_the_Canadian_federal_election,_2015" TargetMode="External"/><Relationship Id="rId144" Type="http://schemas.openxmlformats.org/officeDocument/2006/relationships/hyperlink" Target="https://en.wikipedia.org/wiki/Ipsos_Reid" TargetMode="External"/><Relationship Id="rId73" Type="http://schemas.openxmlformats.org/officeDocument/2006/relationships/hyperlink" Target="https://en.wikipedia.org/wiki/L%C3%A9ger_Marketing" TargetMode="External"/><Relationship Id="rId72" Type="http://schemas.openxmlformats.org/officeDocument/2006/relationships/hyperlink" Target="http://www.mainstreetresearch.ca/dead-heat/" TargetMode="External"/><Relationship Id="rId75" Type="http://schemas.openxmlformats.org/officeDocument/2006/relationships/hyperlink" Target="https://en.wikipedia.org/wiki/Ekos_Research_Associates" TargetMode="External"/><Relationship Id="rId74" Type="http://schemas.openxmlformats.org/officeDocument/2006/relationships/hyperlink" Target="http://leger360.com/admin/upload/publi_pdf/soen20151008.pdf" TargetMode="External"/><Relationship Id="rId77" Type="http://schemas.openxmlformats.org/officeDocument/2006/relationships/hyperlink" Target="https://en.wikipedia.org/wiki/Nanos_Research" TargetMode="External"/><Relationship Id="rId76" Type="http://schemas.openxmlformats.org/officeDocument/2006/relationships/hyperlink" Target="http://www.ekospolitics.com/wp-content/uploads/full_report_october_8_2015.pdf" TargetMode="External"/><Relationship Id="rId79" Type="http://schemas.openxmlformats.org/officeDocument/2006/relationships/hyperlink" Target="https://en.wikipedia.org/wiki/Forum_Research" TargetMode="External"/><Relationship Id="rId78" Type="http://schemas.openxmlformats.org/officeDocument/2006/relationships/hyperlink" Target="http://www.nanosresearch.com/library/polls/20151007%20Ballot%20TrackingE.pdf" TargetMode="External"/><Relationship Id="rId71" Type="http://schemas.openxmlformats.org/officeDocument/2006/relationships/hyperlink" Target="https://en.wikipedia.org/wiki/Mainstreet_Research" TargetMode="External"/><Relationship Id="rId70" Type="http://schemas.openxmlformats.org/officeDocument/2006/relationships/hyperlink" Target="http://www.innovativeresearch.ca/sites/default/files/pdf%2C%20doc%2C%20docx%2C%20jpg%2C%20png%2C%20xls%2C%20xlsx/151009_IRG29%20Wave%206%20Hill%20Times%20Oct%209%20Release.pdf" TargetMode="External"/><Relationship Id="rId139" Type="http://schemas.openxmlformats.org/officeDocument/2006/relationships/hyperlink" Target="http://www.nanosresearch.com/library/polls/20150922%20Ballot%20TrackingE.pdf" TargetMode="External"/><Relationship Id="rId138" Type="http://schemas.openxmlformats.org/officeDocument/2006/relationships/hyperlink" Target="https://en.wikipedia.org/wiki/Nanos_Research" TargetMode="External"/><Relationship Id="rId137" Type="http://schemas.openxmlformats.org/officeDocument/2006/relationships/hyperlink" Target="http://www.innovativeresearch.ca/sites/default/files/pdf%2C%20doc%2C%20docx%2C%20jpg%2C%20png%2C%20xls%2C%20xlsx/150925_IRG_Wave_4_HorseRace.pdf" TargetMode="External"/><Relationship Id="rId132" Type="http://schemas.openxmlformats.org/officeDocument/2006/relationships/hyperlink" Target="http://poll.forumresearch.com/data/7ed1cb48-448b-456b-b511-aeaa8b623349Federal%20Horserace%20News%20Release%20%282015%2009%2023%29%20Forum%20Research.pdf" TargetMode="External"/><Relationship Id="rId131" Type="http://schemas.openxmlformats.org/officeDocument/2006/relationships/hyperlink" Target="https://en.wikipedia.org/wiki/Forum_Research" TargetMode="External"/><Relationship Id="rId130" Type="http://schemas.openxmlformats.org/officeDocument/2006/relationships/hyperlink" Target="http://www.innovativeresearch.ca/sites/default/files/pdf%2C%20doc%2C%20docx%2C%20jpg%2C%20png%2C%20xls%2C%20xlsx/150925_IRG_Wave_4_HorseRace.pdf" TargetMode="External"/><Relationship Id="rId136" Type="http://schemas.openxmlformats.org/officeDocument/2006/relationships/hyperlink" Target="http://leger360.com/admin/upload/publi_pdf/soen20150924.pdf" TargetMode="External"/><Relationship Id="rId135" Type="http://schemas.openxmlformats.org/officeDocument/2006/relationships/hyperlink" Target="https://en.wikipedia.org/wiki/L%C3%A9ger_Marketing" TargetMode="External"/><Relationship Id="rId134" Type="http://schemas.openxmlformats.org/officeDocument/2006/relationships/hyperlink" Target="http://www.nanosresearch.com/library/polls/20150923%20Ballot%20TrackingE.pdf" TargetMode="External"/><Relationship Id="rId133" Type="http://schemas.openxmlformats.org/officeDocument/2006/relationships/hyperlink" Target="https://en.wikipedia.org/wiki/Nanos_Research" TargetMode="External"/><Relationship Id="rId62" Type="http://schemas.openxmlformats.org/officeDocument/2006/relationships/hyperlink" Target="https://en.wikipedia.org/wiki/Nanos_Research" TargetMode="External"/><Relationship Id="rId61" Type="http://schemas.openxmlformats.org/officeDocument/2006/relationships/hyperlink" Target="http://poll.forumresearch.com/data/6648d090-c272-4a2f-8165-33b07e643e1cFederal%20Horserace%20News%20Release%20(2015%2010%2010)%20Forum%20Research.pdf" TargetMode="External"/><Relationship Id="rId64" Type="http://schemas.openxmlformats.org/officeDocument/2006/relationships/hyperlink" Target="https://en.wikipedia.org/wiki/Angus_Reid_Public_Opinion" TargetMode="External"/><Relationship Id="rId63" Type="http://schemas.openxmlformats.org/officeDocument/2006/relationships/hyperlink" Target="http://www.nanosresearch.com/library/polls/20151009%20Ballot%20TrackingE.pdf" TargetMode="External"/><Relationship Id="rId66" Type="http://schemas.openxmlformats.org/officeDocument/2006/relationships/hyperlink" Target="https://en.wikipedia.org/wiki/Ekos_Research_Associates" TargetMode="External"/><Relationship Id="rId65" Type="http://schemas.openxmlformats.org/officeDocument/2006/relationships/hyperlink" Target="http://angusreid.org/wp-content/uploads/2015/10/2015-10-09-October-Vote-Intention.pdf" TargetMode="External"/><Relationship Id="rId68" Type="http://schemas.openxmlformats.org/officeDocument/2006/relationships/hyperlink" Target="https://en.wikipedia.org/wiki/Nanos_Research" TargetMode="External"/><Relationship Id="rId67" Type="http://schemas.openxmlformats.org/officeDocument/2006/relationships/hyperlink" Target="http://www.ekospolitics.com/wp-content/uploads/full_report_october_9_2015.pdf" TargetMode="External"/><Relationship Id="rId60" Type="http://schemas.openxmlformats.org/officeDocument/2006/relationships/hyperlink" Target="https://en.wikipedia.org/wiki/Forum_Research" TargetMode="External"/><Relationship Id="rId69" Type="http://schemas.openxmlformats.org/officeDocument/2006/relationships/hyperlink" Target="http://www.nanosresearch.com/library/polls/20151008%20Ballot%20TrackingE.pdf" TargetMode="External"/><Relationship Id="rId51" Type="http://schemas.openxmlformats.org/officeDocument/2006/relationships/hyperlink" Target="https://en.wikipedia.org/wiki/Ekos_Research_Associates" TargetMode="External"/><Relationship Id="rId50" Type="http://schemas.openxmlformats.org/officeDocument/2006/relationships/hyperlink" Target="http://ipsos-na.com/news-polls/pressrelease.aspx?id=7021" TargetMode="External"/><Relationship Id="rId53" Type="http://schemas.openxmlformats.org/officeDocument/2006/relationships/hyperlink" Target="https://en.wikipedia.org/wiki/Nanos_Research" TargetMode="External"/><Relationship Id="rId52" Type="http://schemas.openxmlformats.org/officeDocument/2006/relationships/hyperlink" Target="http://www.ekospolitics.com/wp-content/uploads/full_report_october_13_2015.pdf" TargetMode="External"/><Relationship Id="rId55" Type="http://schemas.openxmlformats.org/officeDocument/2006/relationships/hyperlink" Target="http://one-org.s3.amazonaws.com/us/wp-content/uploads/2015/10/14164737/ONECanadaPollResults.pdf" TargetMode="External"/><Relationship Id="rId54" Type="http://schemas.openxmlformats.org/officeDocument/2006/relationships/hyperlink" Target="http://www.nanosresearch.com/library/polls/20151011%20Ballot%20TrackingE.pdf" TargetMode="External"/><Relationship Id="rId57" Type="http://schemas.openxmlformats.org/officeDocument/2006/relationships/hyperlink" Target="http://www.ekospolitics.com/wp-content/uploads/full_report_october_11_2015.pdf" TargetMode="External"/><Relationship Id="rId56" Type="http://schemas.openxmlformats.org/officeDocument/2006/relationships/hyperlink" Target="https://en.wikipedia.org/wiki/Ekos_Research_Associates" TargetMode="External"/><Relationship Id="rId59" Type="http://schemas.openxmlformats.org/officeDocument/2006/relationships/hyperlink" Target="http://www.nanosresearch.com/library/polls/20151010%20Ballot%20TrackingE.pdf" TargetMode="External"/><Relationship Id="rId58" Type="http://schemas.openxmlformats.org/officeDocument/2006/relationships/hyperlink" Target="https://en.wikipedia.org/wiki/Nanos_Research" TargetMode="External"/><Relationship Id="rId107" Type="http://schemas.openxmlformats.org/officeDocument/2006/relationships/hyperlink" Target="http://angusreid.org/wp-content/uploads/2015/10/2015.09.30_Fed_Vote_October.pdf" TargetMode="External"/><Relationship Id="rId106" Type="http://schemas.openxmlformats.org/officeDocument/2006/relationships/hyperlink" Target="https://en.wikipedia.org/wiki/Angus_Reid_Public_Opinion" TargetMode="External"/><Relationship Id="rId105" Type="http://schemas.openxmlformats.org/officeDocument/2006/relationships/hyperlink" Target="http://leger360.com/admin/upload/publi_pdf/soen20151002.pdf" TargetMode="External"/><Relationship Id="rId104" Type="http://schemas.openxmlformats.org/officeDocument/2006/relationships/hyperlink" Target="https://en.wikipedia.org/wiki/L%C3%A9ger_Marketing" TargetMode="External"/><Relationship Id="rId109" Type="http://schemas.openxmlformats.org/officeDocument/2006/relationships/hyperlink" Target="http://www.nanosresearch.com/library/polls/20150930%20Ballot%20TrackingE.pdf" TargetMode="External"/><Relationship Id="rId108" Type="http://schemas.openxmlformats.org/officeDocument/2006/relationships/hyperlink" Target="https://en.wikipedia.org/wiki/Nanos_Research" TargetMode="External"/><Relationship Id="rId103" Type="http://schemas.openxmlformats.org/officeDocument/2006/relationships/hyperlink" Target="http://www.nanosresearch.com/library/polls/20151001%20Ballot%20TrackingE.pdf" TargetMode="External"/><Relationship Id="rId102" Type="http://schemas.openxmlformats.org/officeDocument/2006/relationships/hyperlink" Target="https://en.wikipedia.org/wiki/Nanos_Research" TargetMode="External"/><Relationship Id="rId101" Type="http://schemas.openxmlformats.org/officeDocument/2006/relationships/hyperlink" Target="http://www.innovativeresearch.ca/sites/default/files/pdf%2C%20doc%2C%20docx%2C%20jpg%2C%20png%2C%20xls%2C%20xlsx/151002_IRG29%20Wave%205%20Horserace%20Deck2.pdf" TargetMode="External"/><Relationship Id="rId100" Type="http://schemas.openxmlformats.org/officeDocument/2006/relationships/hyperlink" Target="http://www.mainstreetresearch.ca/conservatives-lead-as-ndp-slips/" TargetMode="External"/><Relationship Id="rId129" Type="http://schemas.openxmlformats.org/officeDocument/2006/relationships/hyperlink" Target="http://www.nanosresearch.com/library/polls/20150924%20Ballot%20TrackingE.pdf" TargetMode="External"/><Relationship Id="rId128" Type="http://schemas.openxmlformats.org/officeDocument/2006/relationships/hyperlink" Target="https://en.wikipedia.org/wiki/Nanos_Research" TargetMode="External"/><Relationship Id="rId127" Type="http://schemas.openxmlformats.org/officeDocument/2006/relationships/hyperlink" Target="http://www.nanosresearch.com/library/polls/20150925%20Ballot%20TrackingE.pdf" TargetMode="External"/><Relationship Id="rId126" Type="http://schemas.openxmlformats.org/officeDocument/2006/relationships/hyperlink" Target="https://en.wikipedia.org/wiki/Nanos_Research" TargetMode="External"/><Relationship Id="rId121" Type="http://schemas.openxmlformats.org/officeDocument/2006/relationships/hyperlink" Target="http://www.nanosresearch.com/library/polls/20150927%20Ballot%20TrackingE.pdf" TargetMode="External"/><Relationship Id="rId120" Type="http://schemas.openxmlformats.org/officeDocument/2006/relationships/hyperlink" Target="https://en.wikipedia.org/wiki/Nanos_Research" TargetMode="External"/><Relationship Id="rId125" Type="http://schemas.openxmlformats.org/officeDocument/2006/relationships/hyperlink" Target="http://www.nanosresearch.com/library/polls/20150926%20Ballot%20TrackingE.pdf" TargetMode="External"/><Relationship Id="rId124" Type="http://schemas.openxmlformats.org/officeDocument/2006/relationships/hyperlink" Target="https://en.wikipedia.org/wiki/Nanos_Research" TargetMode="External"/><Relationship Id="rId123" Type="http://schemas.openxmlformats.org/officeDocument/2006/relationships/hyperlink" Target="http://abacusdata.ca/wp-content/uploads/2015/09/Abacus-Release-Election-Wave-4-Release-1-FINAL.pdf" TargetMode="External"/><Relationship Id="rId122" Type="http://schemas.openxmlformats.org/officeDocument/2006/relationships/hyperlink" Target="https://en.wikipedia.org/wiki/Abacus_Data" TargetMode="External"/><Relationship Id="rId95" Type="http://schemas.openxmlformats.org/officeDocument/2006/relationships/hyperlink" Target="https://en.wikipedia.org/wiki/Nanos_Research" TargetMode="External"/><Relationship Id="rId94" Type="http://schemas.openxmlformats.org/officeDocument/2006/relationships/hyperlink" Target="http://www.nanosresearch.com/library/polls/20151004%20Ballot%20TrackingE.pdf" TargetMode="External"/><Relationship Id="rId97" Type="http://schemas.openxmlformats.org/officeDocument/2006/relationships/hyperlink" Target="https://en.wikipedia.org/wiki/Nanos_Research" TargetMode="External"/><Relationship Id="rId96" Type="http://schemas.openxmlformats.org/officeDocument/2006/relationships/hyperlink" Target="http://www.nanosresearch.com/library/polls/20151003%20Ballot%20TrackingE.pdf" TargetMode="External"/><Relationship Id="rId99" Type="http://schemas.openxmlformats.org/officeDocument/2006/relationships/hyperlink" Target="https://en.wikipedia.org/wiki/Mainstreet_Research" TargetMode="External"/><Relationship Id="rId98" Type="http://schemas.openxmlformats.org/officeDocument/2006/relationships/hyperlink" Target="http://www.nanosresearch.com/library/polls/20151002%20Ballot%20TrackingE.pdf" TargetMode="External"/><Relationship Id="rId91" Type="http://schemas.openxmlformats.org/officeDocument/2006/relationships/hyperlink" Target="https://en.wikipedia.org/wiki/Ipsos_Reid" TargetMode="External"/><Relationship Id="rId90" Type="http://schemas.openxmlformats.org/officeDocument/2006/relationships/hyperlink" Target="http://www.nanosresearch.com/library/polls/20151005%20Ballot%20TrackingE.pdf" TargetMode="External"/><Relationship Id="rId93" Type="http://schemas.openxmlformats.org/officeDocument/2006/relationships/hyperlink" Target="https://en.wikipedia.org/wiki/Nanos_Research" TargetMode="External"/><Relationship Id="rId92" Type="http://schemas.openxmlformats.org/officeDocument/2006/relationships/hyperlink" Target="http://www.ipsos-na.com/news-polls/pressrelease.aspx?id=7013" TargetMode="External"/><Relationship Id="rId118" Type="http://schemas.openxmlformats.org/officeDocument/2006/relationships/hyperlink" Target="https://en.wikipedia.org/wiki/Ipsos_Reid" TargetMode="External"/><Relationship Id="rId117" Type="http://schemas.openxmlformats.org/officeDocument/2006/relationships/hyperlink" Target="http://www.nanosresearch.com/library/polls/20150928%20Ballot%20TrackingE.pdf" TargetMode="External"/><Relationship Id="rId116" Type="http://schemas.openxmlformats.org/officeDocument/2006/relationships/hyperlink" Target="https://en.wikipedia.org/wiki/Nanos_Research" TargetMode="External"/><Relationship Id="rId115" Type="http://schemas.openxmlformats.org/officeDocument/2006/relationships/hyperlink" Target="http://www.ekospolitics.com/wp-content/uploads/full_report_october_2_2015.pdf" TargetMode="External"/><Relationship Id="rId119" Type="http://schemas.openxmlformats.org/officeDocument/2006/relationships/hyperlink" Target="http://www.ipsos-na.com/news-polls/pressrelease.aspx?id=7005" TargetMode="External"/><Relationship Id="rId110" Type="http://schemas.openxmlformats.org/officeDocument/2006/relationships/hyperlink" Target="https://en.wikipedia.org/wiki/Forum_Research" TargetMode="External"/><Relationship Id="rId114" Type="http://schemas.openxmlformats.org/officeDocument/2006/relationships/hyperlink" Target="https://en.wikipedia.org/wiki/Ekos_Research_Associates" TargetMode="External"/><Relationship Id="rId113" Type="http://schemas.openxmlformats.org/officeDocument/2006/relationships/hyperlink" Target="http://www.nanosresearch.com/library/polls/20150929%20Ballot%20TrackingE.pdf" TargetMode="External"/><Relationship Id="rId112" Type="http://schemas.openxmlformats.org/officeDocument/2006/relationships/hyperlink" Target="https://en.wikipedia.org/wiki/Nanos_Research" TargetMode="External"/><Relationship Id="rId111" Type="http://schemas.openxmlformats.org/officeDocument/2006/relationships/hyperlink" Target="http://poll.forumresearch.com/data/31a860cf-deaf-4365-831a-a95d3b4d2b40Federal%20Horserace%20News%20Release%20(2015%2009%2029)%20Forum%20Research.pdf"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en.wikipedia.org/wiki/Jim_Pankiw" TargetMode="External"/><Relationship Id="rId42" Type="http://schemas.openxmlformats.org/officeDocument/2006/relationships/hyperlink" Target="https://en.wikipedia.org/wiki/The_Bridge_Party_of_Canada" TargetMode="External"/><Relationship Id="rId41" Type="http://schemas.openxmlformats.org/officeDocument/2006/relationships/hyperlink" Target="https://en.wikipedia.org/wiki/Alliance_of_the_North" TargetMode="External"/><Relationship Id="rId44" Type="http://schemas.openxmlformats.org/officeDocument/2006/relationships/hyperlink" Target="https://en.wikipedia.org/wiki/United_Party_of_Canada" TargetMode="External"/><Relationship Id="rId43" Type="http://schemas.openxmlformats.org/officeDocument/2006/relationships/hyperlink" Target="https://en.wikipedia.org/wiki/Party_for_Accountability,_Competency_and_Transparency" TargetMode="External"/><Relationship Id="rId46" Type="http://schemas.openxmlformats.org/officeDocument/2006/relationships/drawing" Target="../drawings/drawing8.xml"/><Relationship Id="rId45" Type="http://schemas.openxmlformats.org/officeDocument/2006/relationships/hyperlink" Target="http://www.elections.ca/res/rep/off/ovr2015app/home.html" TargetMode="External"/><Relationship Id="rId31" Type="http://schemas.openxmlformats.org/officeDocument/2006/relationships/hyperlink" Target="https://en.wikipedia.org/wiki/Communist_Party_of_Canada" TargetMode="External"/><Relationship Id="rId30" Type="http://schemas.openxmlformats.org/officeDocument/2006/relationships/hyperlink" Target="https://en.wikipedia.org/wiki/Sinclair_Stevens" TargetMode="External"/><Relationship Id="rId33" Type="http://schemas.openxmlformats.org/officeDocument/2006/relationships/hyperlink" Target="https://en.wikipedia.org/wiki/Animal_Alliance_Environment_Voters_Party_of_Canada" TargetMode="External"/><Relationship Id="rId32" Type="http://schemas.openxmlformats.org/officeDocument/2006/relationships/hyperlink" Target="https://en.wikipedia.org/wiki/Miguel_Figueroa" TargetMode="External"/><Relationship Id="rId35" Type="http://schemas.openxmlformats.org/officeDocument/2006/relationships/hyperlink" Target="https://en.wikipedia.org/wiki/Marijuana_Party_of_Canada" TargetMode="External"/><Relationship Id="rId34" Type="http://schemas.openxmlformats.org/officeDocument/2006/relationships/hyperlink" Target="https://en.wikipedia.org/wiki/Liz_White_(animal_rights)" TargetMode="External"/><Relationship Id="rId37" Type="http://schemas.openxmlformats.org/officeDocument/2006/relationships/hyperlink" Target="https://en.wikipedia.org/wiki/Pirate_Party_of_Canada" TargetMode="External"/><Relationship Id="rId36" Type="http://schemas.openxmlformats.org/officeDocument/2006/relationships/hyperlink" Target="https://en.wikipedia.org/wiki/Blair_Longley" TargetMode="External"/><Relationship Id="rId39" Type="http://schemas.openxmlformats.org/officeDocument/2006/relationships/hyperlink" Target="https://en.wikipedia.org/wiki/Canada_Party_(2015)" TargetMode="External"/><Relationship Id="rId38" Type="http://schemas.openxmlformats.org/officeDocument/2006/relationships/hyperlink" Target="https://en.wikipedia.org/wiki/Canadian_Action_Party" TargetMode="External"/><Relationship Id="rId20" Type="http://schemas.openxmlformats.org/officeDocument/2006/relationships/hyperlink" Target="https://en.wikipedia.org/wiki/Independent_(politician)" TargetMode="External"/><Relationship Id="rId22" Type="http://schemas.openxmlformats.org/officeDocument/2006/relationships/hyperlink" Target="https://en.wikipedia.org/wiki/Tim_Moen" TargetMode="External"/><Relationship Id="rId21" Type="http://schemas.openxmlformats.org/officeDocument/2006/relationships/hyperlink" Target="https://en.wikipedia.org/wiki/Libertarian_Party_of_Canada" TargetMode="External"/><Relationship Id="rId24" Type="http://schemas.openxmlformats.org/officeDocument/2006/relationships/hyperlink" Target="https://en.wikipedia.org/wiki/Communist_Party_of_Canada_(Marxist%E2%80%93Leninist)" TargetMode="External"/><Relationship Id="rId23" Type="http://schemas.openxmlformats.org/officeDocument/2006/relationships/hyperlink" Target="https://en.wikipedia.org/wiki/Christian_Heritage_Party_of_Canada" TargetMode="External"/><Relationship Id="rId26" Type="http://schemas.openxmlformats.org/officeDocument/2006/relationships/hyperlink" Target="https://en.wikipedia.org/wiki/Jean-Fran%C3%A7ois_Fortin_(politician)" TargetMode="External"/><Relationship Id="rId25" Type="http://schemas.openxmlformats.org/officeDocument/2006/relationships/hyperlink" Target="https://en.wikipedia.org/wiki/Strength_in_Democracy" TargetMode="External"/><Relationship Id="rId28" Type="http://schemas.openxmlformats.org/officeDocument/2006/relationships/hyperlink" Target="https://en.wikipedia.org/wiki/Rhinoceros_Party" TargetMode="External"/><Relationship Id="rId27" Type="http://schemas.openxmlformats.org/officeDocument/2006/relationships/hyperlink" Target="https://en.wikipedia.org/wiki/Canadian_federal_election,_2015" TargetMode="External"/><Relationship Id="rId29" Type="http://schemas.openxmlformats.org/officeDocument/2006/relationships/hyperlink" Target="https://en.wikipedia.org/wiki/Progressive_Canadian_Party" TargetMode="External"/><Relationship Id="rId11" Type="http://schemas.openxmlformats.org/officeDocument/2006/relationships/hyperlink" Target="https://en.wikipedia.org/wiki/Canadian_federal_election,_2015" TargetMode="External"/><Relationship Id="rId10" Type="http://schemas.openxmlformats.org/officeDocument/2006/relationships/hyperlink" Target="https://en.wikipedia.org/wiki/Stephen_Harper" TargetMode="External"/><Relationship Id="rId13" Type="http://schemas.openxmlformats.org/officeDocument/2006/relationships/hyperlink" Target="https://en.wikipedia.org/wiki/Thomas_Mulcair" TargetMode="External"/><Relationship Id="rId12" Type="http://schemas.openxmlformats.org/officeDocument/2006/relationships/hyperlink" Target="https://en.wikipedia.org/wiki/New_Democratic_Party" TargetMode="External"/><Relationship Id="rId15" Type="http://schemas.openxmlformats.org/officeDocument/2006/relationships/hyperlink" Target="https://en.wikipedia.org/wiki/Bloc_Qu%C3%A9b%C3%A9cois" TargetMode="External"/><Relationship Id="rId14" Type="http://schemas.openxmlformats.org/officeDocument/2006/relationships/hyperlink" Target="https://en.wikipedia.org/wiki/Canadian_federal_election,_2015" TargetMode="External"/><Relationship Id="rId17" Type="http://schemas.openxmlformats.org/officeDocument/2006/relationships/hyperlink" Target="https://en.wikipedia.org/wiki/Green_Party_of_Canada" TargetMode="External"/><Relationship Id="rId16" Type="http://schemas.openxmlformats.org/officeDocument/2006/relationships/hyperlink" Target="https://en.wikipedia.org/wiki/Gilles_Duceppe" TargetMode="External"/><Relationship Id="rId19" Type="http://schemas.openxmlformats.org/officeDocument/2006/relationships/hyperlink" Target="https://en.wikipedia.org/wiki/Canadian_federal_election,_2015" TargetMode="External"/><Relationship Id="rId18" Type="http://schemas.openxmlformats.org/officeDocument/2006/relationships/hyperlink" Target="https://en.wikipedia.org/wiki/Elizabeth_May" TargetMode="External"/><Relationship Id="rId1" Type="http://schemas.openxmlformats.org/officeDocument/2006/relationships/hyperlink" Target="https://en.wikipedia.org/wiki/Canadian_federal_election,_2015" TargetMode="External"/><Relationship Id="rId2" Type="http://schemas.openxmlformats.org/officeDocument/2006/relationships/hyperlink" Target="https://en.wikipedia.org/w/index.php?title=Canadian_federal_election,_2015&amp;action=edit&amp;section=6" TargetMode="External"/><Relationship Id="rId3" Type="http://schemas.openxmlformats.org/officeDocument/2006/relationships/hyperlink" Target="https://en.wikipedia.org/wiki/Canadian_federal_election,_2011" TargetMode="External"/><Relationship Id="rId4" Type="http://schemas.openxmlformats.org/officeDocument/2006/relationships/hyperlink" Target="https://en.wikipedia.org/wiki/41st_Canadian_Parliament" TargetMode="External"/><Relationship Id="rId9" Type="http://schemas.openxmlformats.org/officeDocument/2006/relationships/hyperlink" Target="https://en.wikipedia.org/wiki/Conservative_Party_of_Canada" TargetMode="External"/><Relationship Id="rId5" Type="http://schemas.openxmlformats.org/officeDocument/2006/relationships/hyperlink" Target="https://en.wikipedia.org/wiki/Percentage_point" TargetMode="External"/><Relationship Id="rId6" Type="http://schemas.openxmlformats.org/officeDocument/2006/relationships/hyperlink" Target="https://en.wikipedia.org/wiki/Liberal_Party_of_Canada" TargetMode="External"/><Relationship Id="rId7" Type="http://schemas.openxmlformats.org/officeDocument/2006/relationships/hyperlink" Target="https://en.wikipedia.org/wiki/Justin_Trudeau" TargetMode="External"/><Relationship Id="rId8" Type="http://schemas.openxmlformats.org/officeDocument/2006/relationships/hyperlink" Target="https://en.wikipedia.org/wiki/Canadian_federal_election,_2015" TargetMode="External"/></Relationships>
</file>

<file path=xl/worksheets/_rels/sheet9.xml.rels><?xml version="1.0" encoding="UTF-8" standalone="yes"?><Relationships xmlns="http://schemas.openxmlformats.org/package/2006/relationships"><Relationship Id="rId11" Type="http://schemas.openxmlformats.org/officeDocument/2006/relationships/hyperlink" Target="https://en.wikipedia.org/wiki/Reformed_Political_Party" TargetMode="External"/><Relationship Id="rId10" Type="http://schemas.openxmlformats.org/officeDocument/2006/relationships/hyperlink" Target="https://en.wikipedia.org/wiki/GroenLinks" TargetMode="External"/><Relationship Id="rId13" Type="http://schemas.openxmlformats.org/officeDocument/2006/relationships/hyperlink" Target="https://en.wikipedia.org/wiki/50PLUS" TargetMode="External"/><Relationship Id="rId12" Type="http://schemas.openxmlformats.org/officeDocument/2006/relationships/hyperlink" Target="https://en.wikipedia.org/wiki/Party_for_the_Animals" TargetMode="External"/><Relationship Id="rId15" Type="http://schemas.openxmlformats.org/officeDocument/2006/relationships/hyperlink" Target="https://en.wikipedia.org/wiki/Opinion_polling_for_the_Dutch_general_election,_2017" TargetMode="External"/><Relationship Id="rId14" Type="http://schemas.openxmlformats.org/officeDocument/2006/relationships/hyperlink" Target="https://en.wikipedia.org/wiki/Dutch_general_election,_2017" TargetMode="External"/><Relationship Id="rId16" Type="http://schemas.openxmlformats.org/officeDocument/2006/relationships/drawing" Target="../drawings/drawing9.xml"/><Relationship Id="rId1" Type="http://schemas.openxmlformats.org/officeDocument/2006/relationships/hyperlink" Target="https://en.wikipedia.org/wiki/Opinion_polling_for_the_Dutch_general_election,_2017" TargetMode="External"/><Relationship Id="rId2" Type="http://schemas.openxmlformats.org/officeDocument/2006/relationships/hyperlink" Target="https://en.wikipedia.org/w/index.php?title=Opinion_polling_for_the_Dutch_general_election,_2017&amp;action=edit&amp;section=3" TargetMode="External"/><Relationship Id="rId3" Type="http://schemas.openxmlformats.org/officeDocument/2006/relationships/hyperlink" Target="https://en.wikipedia.org/wiki/People%27s_Party_for_Freedom_and_Democracy" TargetMode="External"/><Relationship Id="rId4" Type="http://schemas.openxmlformats.org/officeDocument/2006/relationships/hyperlink" Target="https://en.wikipedia.org/wiki/Labour_Party_(Netherlands)" TargetMode="External"/><Relationship Id="rId9" Type="http://schemas.openxmlformats.org/officeDocument/2006/relationships/hyperlink" Target="https://en.wikipedia.org/wiki/Christian_Union_(Netherlands)" TargetMode="External"/><Relationship Id="rId5" Type="http://schemas.openxmlformats.org/officeDocument/2006/relationships/hyperlink" Target="https://en.wikipedia.org/wiki/Party_for_Freedom" TargetMode="External"/><Relationship Id="rId6" Type="http://schemas.openxmlformats.org/officeDocument/2006/relationships/hyperlink" Target="https://en.wikipedia.org/wiki/Socialist_Party_(Netherlands)" TargetMode="External"/><Relationship Id="rId7" Type="http://schemas.openxmlformats.org/officeDocument/2006/relationships/hyperlink" Target="https://en.wikipedia.org/wiki/Christian_Democratic_Appeal" TargetMode="External"/><Relationship Id="rId8" Type="http://schemas.openxmlformats.org/officeDocument/2006/relationships/hyperlink" Target="https://en.wikipedia.org/wiki/Democrats_6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1</v>
      </c>
    </row>
    <row r="2">
      <c r="A2" s="2" t="s">
        <v>3</v>
      </c>
    </row>
    <row r="4">
      <c r="A4" s="3" t="s">
        <v>5</v>
      </c>
    </row>
    <row r="5">
      <c r="A5" s="3" t="s">
        <v>7</v>
      </c>
    </row>
    <row r="6">
      <c r="Z6" s="4"/>
      <c r="AA6" s="4"/>
    </row>
    <row r="7">
      <c r="C7" s="6" t="s">
        <v>9</v>
      </c>
      <c r="F7" s="6" t="s">
        <v>11</v>
      </c>
      <c r="I7" s="6" t="s">
        <v>12</v>
      </c>
      <c r="L7" s="6" t="s">
        <v>13</v>
      </c>
      <c r="O7" s="6" t="s">
        <v>14</v>
      </c>
      <c r="R7" s="6" t="s">
        <v>15</v>
      </c>
      <c r="U7" s="6" t="s">
        <v>16</v>
      </c>
      <c r="W7" s="6" t="s">
        <v>18</v>
      </c>
    </row>
    <row r="8">
      <c r="A8" s="6" t="s">
        <v>20</v>
      </c>
      <c r="B8" s="9" t="s">
        <v>21</v>
      </c>
      <c r="C8" s="11" t="s">
        <v>25</v>
      </c>
      <c r="D8" s="6" t="s">
        <v>30</v>
      </c>
      <c r="E8" s="9" t="s">
        <v>31</v>
      </c>
      <c r="F8" s="11" t="s">
        <v>25</v>
      </c>
      <c r="G8" s="6" t="s">
        <v>30</v>
      </c>
      <c r="H8" s="9" t="s">
        <v>31</v>
      </c>
      <c r="I8" s="11" t="s">
        <v>25</v>
      </c>
      <c r="J8" s="6" t="s">
        <v>30</v>
      </c>
      <c r="K8" s="9" t="s">
        <v>31</v>
      </c>
      <c r="L8" s="11" t="s">
        <v>25</v>
      </c>
      <c r="M8" s="6" t="s">
        <v>30</v>
      </c>
      <c r="N8" s="9" t="s">
        <v>31</v>
      </c>
      <c r="O8" s="6" t="s">
        <v>25</v>
      </c>
      <c r="P8" s="6" t="s">
        <v>30</v>
      </c>
      <c r="Q8" s="9" t="s">
        <v>31</v>
      </c>
      <c r="R8" s="11" t="s">
        <v>25</v>
      </c>
      <c r="S8" s="6" t="s">
        <v>30</v>
      </c>
      <c r="T8" s="9" t="s">
        <v>31</v>
      </c>
      <c r="U8" s="11" t="s">
        <v>25</v>
      </c>
      <c r="V8" s="6" t="s">
        <v>30</v>
      </c>
      <c r="W8" s="11" t="s">
        <v>25</v>
      </c>
      <c r="X8" s="14" t="s">
        <v>33</v>
      </c>
      <c r="Y8" s="14" t="s">
        <v>38</v>
      </c>
    </row>
    <row r="9">
      <c r="A9" s="26" t="s">
        <v>39</v>
      </c>
      <c r="B9" s="28" t="s">
        <v>50</v>
      </c>
      <c r="C9" s="29">
        <v>729547.0</v>
      </c>
      <c r="D9" s="30">
        <v>0.3436</v>
      </c>
      <c r="E9" s="28" t="s">
        <v>48</v>
      </c>
      <c r="F9" s="29">
        <v>1318255.0</v>
      </c>
      <c r="G9" s="30">
        <v>0.6208</v>
      </c>
      <c r="H9" s="28">
        <v>9.0</v>
      </c>
      <c r="I9" s="29">
        <v>44467.0</v>
      </c>
      <c r="J9" s="30">
        <v>0.0209</v>
      </c>
      <c r="K9" s="28" t="s">
        <v>48</v>
      </c>
      <c r="L9" s="29">
        <v>9391.0</v>
      </c>
      <c r="M9" s="30">
        <v>0.0044</v>
      </c>
      <c r="N9" s="28" t="s">
        <v>48</v>
      </c>
      <c r="O9" s="32"/>
      <c r="P9" s="32"/>
      <c r="Q9" s="28" t="s">
        <v>48</v>
      </c>
      <c r="R9" s="29">
        <v>21712.0</v>
      </c>
      <c r="S9" s="30">
        <v>0.0102</v>
      </c>
      <c r="T9" s="28" t="s">
        <v>48</v>
      </c>
      <c r="U9" s="29">
        <v>588708.0</v>
      </c>
      <c r="V9" s="30">
        <v>0.2772</v>
      </c>
      <c r="W9" s="29">
        <v>2123372.0</v>
      </c>
      <c r="X9" s="28" t="s">
        <v>55</v>
      </c>
      <c r="Y9" s="34" t="s">
        <v>56</v>
      </c>
    </row>
    <row r="10">
      <c r="A10" s="26" t="s">
        <v>59</v>
      </c>
      <c r="B10" s="28" t="s">
        <v>50</v>
      </c>
      <c r="C10" s="29">
        <v>116454.0</v>
      </c>
      <c r="D10" s="30">
        <v>0.3655</v>
      </c>
      <c r="E10" s="28" t="s">
        <v>48</v>
      </c>
      <c r="F10" s="29">
        <v>163387.0</v>
      </c>
      <c r="G10" s="30">
        <v>0.5128</v>
      </c>
      <c r="H10" s="28">
        <v>3.0</v>
      </c>
      <c r="I10" s="29">
        <v>18725.0</v>
      </c>
      <c r="J10" s="30">
        <v>0.0588</v>
      </c>
      <c r="K10" s="28" t="s">
        <v>48</v>
      </c>
      <c r="L10" s="29">
        <v>5735.0</v>
      </c>
      <c r="M10" s="30">
        <v>0.018</v>
      </c>
      <c r="N10" s="28" t="s">
        <v>48</v>
      </c>
      <c r="O10" s="37"/>
      <c r="P10" s="39"/>
      <c r="Q10" s="28" t="s">
        <v>48</v>
      </c>
      <c r="R10" s="29">
        <v>14307.0</v>
      </c>
      <c r="S10" s="30">
        <v>0.0449</v>
      </c>
      <c r="T10" s="28" t="s">
        <v>48</v>
      </c>
      <c r="U10" s="29">
        <v>46933.0</v>
      </c>
      <c r="V10" s="30">
        <v>0.1473</v>
      </c>
      <c r="W10" s="29">
        <v>318608.0</v>
      </c>
      <c r="X10" s="28" t="s">
        <v>61</v>
      </c>
      <c r="Y10" s="34" t="s">
        <v>62</v>
      </c>
    </row>
    <row r="11">
      <c r="A11" s="26" t="s">
        <v>63</v>
      </c>
      <c r="B11" s="28" t="s">
        <v>50</v>
      </c>
      <c r="C11" s="29">
        <v>1161167.0</v>
      </c>
      <c r="D11" s="30">
        <v>0.4513</v>
      </c>
      <c r="E11" s="28" t="s">
        <v>48</v>
      </c>
      <c r="F11" s="29">
        <v>1252401.0</v>
      </c>
      <c r="G11" s="30">
        <v>0.4867</v>
      </c>
      <c r="H11" s="28">
        <v>11.0</v>
      </c>
      <c r="I11" s="29">
        <v>106327.0</v>
      </c>
      <c r="J11" s="30">
        <v>0.0413</v>
      </c>
      <c r="K11" s="28" t="s">
        <v>48</v>
      </c>
      <c r="L11" s="29">
        <v>34345.0</v>
      </c>
      <c r="M11" s="30">
        <v>0.0133</v>
      </c>
      <c r="N11" s="28" t="s">
        <v>48</v>
      </c>
      <c r="O11" s="29">
        <v>17449.0</v>
      </c>
      <c r="P11" s="30">
        <v>0.0068</v>
      </c>
      <c r="Q11" s="28" t="s">
        <v>48</v>
      </c>
      <c r="R11" s="29">
        <v>1476.0</v>
      </c>
      <c r="S11" s="30">
        <v>6.0E-4</v>
      </c>
      <c r="T11" s="28" t="s">
        <v>48</v>
      </c>
      <c r="U11" s="29">
        <v>91234.0</v>
      </c>
      <c r="V11" s="30">
        <v>0.0354</v>
      </c>
      <c r="W11" s="29">
        <v>2573165.0</v>
      </c>
      <c r="X11" s="28" t="s">
        <v>64</v>
      </c>
      <c r="Y11" s="34" t="s">
        <v>65</v>
      </c>
    </row>
    <row r="12">
      <c r="A12" s="26" t="s">
        <v>67</v>
      </c>
      <c r="B12" s="28" t="s">
        <v>50</v>
      </c>
      <c r="C12" s="29">
        <v>380494.0</v>
      </c>
      <c r="D12" s="30">
        <v>0.3365</v>
      </c>
      <c r="E12" s="28" t="s">
        <v>48</v>
      </c>
      <c r="F12" s="29">
        <v>684872.0</v>
      </c>
      <c r="G12" s="30">
        <v>0.6057</v>
      </c>
      <c r="H12" s="28">
        <v>6.0</v>
      </c>
      <c r="I12" s="29">
        <v>29829.0</v>
      </c>
      <c r="J12" s="30">
        <v>0.0264</v>
      </c>
      <c r="K12" s="28" t="s">
        <v>48</v>
      </c>
      <c r="L12" s="29">
        <v>9473.0</v>
      </c>
      <c r="M12" s="30">
        <v>0.0084</v>
      </c>
      <c r="N12" s="28" t="s">
        <v>48</v>
      </c>
      <c r="O12" s="29">
        <v>13255.0</v>
      </c>
      <c r="P12" s="30">
        <v>0.0117</v>
      </c>
      <c r="Q12" s="28" t="s">
        <v>48</v>
      </c>
      <c r="R12" s="29">
        <v>12712.0</v>
      </c>
      <c r="S12" s="30">
        <v>0.0112</v>
      </c>
      <c r="T12" s="28" t="s">
        <v>48</v>
      </c>
      <c r="U12" s="29">
        <v>304378.0</v>
      </c>
      <c r="V12" s="30">
        <v>0.2692</v>
      </c>
      <c r="W12" s="29">
        <v>1130635.0</v>
      </c>
      <c r="X12" s="28" t="s">
        <v>69</v>
      </c>
      <c r="Y12" s="34" t="s">
        <v>70</v>
      </c>
    </row>
    <row r="13">
      <c r="A13" s="26" t="s">
        <v>71</v>
      </c>
      <c r="B13" s="45" t="s">
        <v>50</v>
      </c>
      <c r="C13" s="47">
        <v>8753788.0</v>
      </c>
      <c r="D13" s="48">
        <v>0.6173</v>
      </c>
      <c r="E13" s="45">
        <v>55.0</v>
      </c>
      <c r="F13" s="47">
        <v>4483810.0</v>
      </c>
      <c r="G13" s="48">
        <v>0.3162</v>
      </c>
      <c r="H13" s="45" t="s">
        <v>48</v>
      </c>
      <c r="I13" s="47">
        <v>478500.0</v>
      </c>
      <c r="J13" s="48">
        <v>0.0337</v>
      </c>
      <c r="K13" s="45" t="s">
        <v>48</v>
      </c>
      <c r="L13" s="47">
        <v>278657.0</v>
      </c>
      <c r="M13" s="48">
        <v>0.0196</v>
      </c>
      <c r="N13" s="45" t="s">
        <v>48</v>
      </c>
      <c r="O13" s="47">
        <v>39596.0</v>
      </c>
      <c r="P13" s="48">
        <v>0.0028</v>
      </c>
      <c r="Q13" s="45" t="s">
        <v>48</v>
      </c>
      <c r="R13" s="47">
        <v>147244.0</v>
      </c>
      <c r="S13" s="48">
        <v>0.0104</v>
      </c>
      <c r="T13" s="45" t="s">
        <v>48</v>
      </c>
      <c r="U13" s="45" t="s">
        <v>88</v>
      </c>
      <c r="V13" s="45" t="s">
        <v>89</v>
      </c>
      <c r="W13" s="47">
        <v>1.4181595E7</v>
      </c>
      <c r="X13" s="45" t="s">
        <v>90</v>
      </c>
      <c r="Y13" s="50" t="s">
        <v>91</v>
      </c>
    </row>
    <row r="14">
      <c r="A14" s="26" t="s">
        <v>98</v>
      </c>
      <c r="B14" s="45" t="s">
        <v>50</v>
      </c>
      <c r="C14" s="47">
        <v>1338870.0</v>
      </c>
      <c r="D14" s="48">
        <v>0.4816</v>
      </c>
      <c r="E14" s="45">
        <v>9.0</v>
      </c>
      <c r="F14" s="47">
        <v>1202484.0</v>
      </c>
      <c r="G14" s="48">
        <v>0.4325</v>
      </c>
      <c r="H14" s="45" t="s">
        <v>48</v>
      </c>
      <c r="I14" s="47">
        <v>144121.0</v>
      </c>
      <c r="J14" s="48">
        <v>0.0518</v>
      </c>
      <c r="K14" s="45" t="s">
        <v>48</v>
      </c>
      <c r="L14" s="47">
        <v>38437.0</v>
      </c>
      <c r="M14" s="48">
        <v>0.0138</v>
      </c>
      <c r="N14" s="45" t="s">
        <v>48</v>
      </c>
      <c r="O14" s="47">
        <v>28917.0</v>
      </c>
      <c r="P14" s="48">
        <v>0.0104</v>
      </c>
      <c r="Q14" s="45" t="s">
        <v>48</v>
      </c>
      <c r="R14" s="47">
        <v>27418.0</v>
      </c>
      <c r="S14" s="48">
        <v>0.0099</v>
      </c>
      <c r="T14" s="45" t="s">
        <v>48</v>
      </c>
      <c r="U14" s="45" t="s">
        <v>100</v>
      </c>
      <c r="V14" s="45" t="s">
        <v>101</v>
      </c>
      <c r="W14" s="47">
        <v>2780247.0</v>
      </c>
      <c r="X14" s="45" t="s">
        <v>102</v>
      </c>
      <c r="Y14" s="50" t="s">
        <v>103</v>
      </c>
    </row>
    <row r="15">
      <c r="A15" s="26" t="s">
        <v>105</v>
      </c>
      <c r="B15" s="45" t="s">
        <v>50</v>
      </c>
      <c r="C15" s="47">
        <v>897572.0</v>
      </c>
      <c r="D15" s="48">
        <v>0.5457</v>
      </c>
      <c r="E15" s="45">
        <v>7.0</v>
      </c>
      <c r="F15" s="47">
        <v>673215.0</v>
      </c>
      <c r="G15" s="48">
        <v>0.4093</v>
      </c>
      <c r="H15" s="45" t="s">
        <v>48</v>
      </c>
      <c r="I15" s="47">
        <v>48676.0</v>
      </c>
      <c r="J15" s="48">
        <v>0.0296</v>
      </c>
      <c r="K15" s="45" t="s">
        <v>48</v>
      </c>
      <c r="L15" s="47">
        <v>22841.0</v>
      </c>
      <c r="M15" s="48">
        <v>0.0139</v>
      </c>
      <c r="N15" s="45" t="s">
        <v>48</v>
      </c>
      <c r="O15" s="47">
        <v>2108.0</v>
      </c>
      <c r="P15" s="48">
        <v>0.0013</v>
      </c>
      <c r="Q15" s="45" t="s">
        <v>48</v>
      </c>
      <c r="R15" s="47">
        <v>508.0</v>
      </c>
      <c r="S15" s="48">
        <v>3.0E-4</v>
      </c>
      <c r="T15" s="45" t="s">
        <v>48</v>
      </c>
      <c r="U15" s="45" t="s">
        <v>108</v>
      </c>
      <c r="V15" s="45" t="s">
        <v>109</v>
      </c>
      <c r="W15" s="47">
        <v>1644920.0</v>
      </c>
      <c r="X15" s="45" t="s">
        <v>110</v>
      </c>
      <c r="Y15" s="50" t="s">
        <v>112</v>
      </c>
    </row>
    <row r="16">
      <c r="A16" s="26" t="s">
        <v>113</v>
      </c>
      <c r="B16" s="45" t="s">
        <v>50</v>
      </c>
      <c r="C16" s="47">
        <v>235603.0</v>
      </c>
      <c r="D16" s="48">
        <v>0.5309</v>
      </c>
      <c r="E16" s="45">
        <v>3.0</v>
      </c>
      <c r="F16" s="47">
        <v>185127.0</v>
      </c>
      <c r="G16" s="48">
        <v>0.4172</v>
      </c>
      <c r="H16" s="45" t="s">
        <v>48</v>
      </c>
      <c r="I16" s="47">
        <v>14757.0</v>
      </c>
      <c r="J16" s="48">
        <v>0.0332</v>
      </c>
      <c r="K16" s="45" t="s">
        <v>48</v>
      </c>
      <c r="L16" s="47">
        <v>6103.0</v>
      </c>
      <c r="M16" s="48">
        <v>0.0137</v>
      </c>
      <c r="N16" s="45" t="s">
        <v>48</v>
      </c>
      <c r="O16" s="45">
        <v>706.0</v>
      </c>
      <c r="P16" s="48">
        <v>0.0016</v>
      </c>
      <c r="Q16" s="45" t="s">
        <v>48</v>
      </c>
      <c r="R16" s="47">
        <v>1518.0</v>
      </c>
      <c r="S16" s="48">
        <v>0.0034</v>
      </c>
      <c r="T16" s="45" t="s">
        <v>48</v>
      </c>
      <c r="U16" s="45" t="s">
        <v>117</v>
      </c>
      <c r="V16" s="45" t="s">
        <v>118</v>
      </c>
      <c r="W16" s="47">
        <v>443814.0</v>
      </c>
      <c r="X16" s="45" t="s">
        <v>119</v>
      </c>
      <c r="Y16" s="45" t="s">
        <v>120</v>
      </c>
    </row>
    <row r="17">
      <c r="A17" s="26" t="s">
        <v>122</v>
      </c>
      <c r="B17" s="45" t="s">
        <v>50</v>
      </c>
      <c r="C17" s="47">
        <v>282830.0</v>
      </c>
      <c r="D17" s="48">
        <v>0.9048</v>
      </c>
      <c r="E17" s="45">
        <v>3.0</v>
      </c>
      <c r="F17" s="47">
        <v>12723.0</v>
      </c>
      <c r="G17" s="48">
        <v>0.0407</v>
      </c>
      <c r="H17" s="45" t="s">
        <v>48</v>
      </c>
      <c r="I17" s="47">
        <v>4906.0</v>
      </c>
      <c r="J17" s="48">
        <v>0.0157</v>
      </c>
      <c r="K17" s="45" t="s">
        <v>48</v>
      </c>
      <c r="L17" s="47">
        <v>4258.0</v>
      </c>
      <c r="M17" s="48">
        <v>0.0136</v>
      </c>
      <c r="N17" s="45" t="s">
        <v>48</v>
      </c>
      <c r="O17" s="55"/>
      <c r="P17" s="55"/>
      <c r="Q17" s="45" t="s">
        <v>48</v>
      </c>
      <c r="R17" s="47">
        <v>6551.0</v>
      </c>
      <c r="S17" s="48">
        <v>0.0252</v>
      </c>
      <c r="T17" s="45" t="s">
        <v>48</v>
      </c>
      <c r="U17" s="47" t="s">
        <v>136</v>
      </c>
      <c r="V17" s="45" t="s">
        <v>137</v>
      </c>
      <c r="W17" s="47">
        <v>311268.0</v>
      </c>
      <c r="X17" s="45" t="s">
        <v>138</v>
      </c>
      <c r="Y17" s="50" t="s">
        <v>140</v>
      </c>
    </row>
    <row r="18">
      <c r="A18" s="26" t="s">
        <v>142</v>
      </c>
      <c r="B18" s="28" t="s">
        <v>50</v>
      </c>
      <c r="C18" s="29">
        <v>4504975.0</v>
      </c>
      <c r="D18" s="30">
        <v>0.4782</v>
      </c>
      <c r="E18" s="28" t="s">
        <v>48</v>
      </c>
      <c r="F18" s="29">
        <v>4617886.0</v>
      </c>
      <c r="G18" s="30">
        <v>0.4902</v>
      </c>
      <c r="H18" s="28">
        <v>29.0</v>
      </c>
      <c r="I18" s="29">
        <v>207043.0</v>
      </c>
      <c r="J18" s="30">
        <v>0.022</v>
      </c>
      <c r="K18" s="28" t="s">
        <v>48</v>
      </c>
      <c r="L18" s="29">
        <v>64399.0</v>
      </c>
      <c r="M18" s="30">
        <v>0.0068</v>
      </c>
      <c r="N18" s="28" t="s">
        <v>48</v>
      </c>
      <c r="O18" s="37"/>
      <c r="P18" s="39"/>
      <c r="Q18" s="28" t="s">
        <v>48</v>
      </c>
      <c r="R18" s="29">
        <v>25736.0</v>
      </c>
      <c r="S18" s="30">
        <v>0.0028</v>
      </c>
      <c r="T18" s="28" t="s">
        <v>48</v>
      </c>
      <c r="U18" s="29">
        <v>112911.0</v>
      </c>
      <c r="V18" s="30">
        <v>0.012</v>
      </c>
      <c r="W18" s="29">
        <v>9420039.0</v>
      </c>
      <c r="X18" s="28" t="s">
        <v>148</v>
      </c>
      <c r="Y18" s="34" t="s">
        <v>150</v>
      </c>
    </row>
    <row r="19">
      <c r="A19" s="26" t="s">
        <v>153</v>
      </c>
      <c r="B19" s="28" t="s">
        <v>50</v>
      </c>
      <c r="C19" s="29">
        <v>1877963.0</v>
      </c>
      <c r="D19" s="30">
        <v>0.4564</v>
      </c>
      <c r="E19" s="28" t="s">
        <v>48</v>
      </c>
      <c r="F19" s="29">
        <v>2089104.0</v>
      </c>
      <c r="G19" s="30">
        <v>0.5077</v>
      </c>
      <c r="H19" s="28">
        <v>16.0</v>
      </c>
      <c r="I19" s="29">
        <v>125306.0</v>
      </c>
      <c r="J19" s="30">
        <v>0.0305</v>
      </c>
      <c r="K19" s="28" t="s">
        <v>48</v>
      </c>
      <c r="L19" s="29">
        <v>7674.0</v>
      </c>
      <c r="M19" s="30">
        <v>0.0019</v>
      </c>
      <c r="N19" s="28" t="s">
        <v>48</v>
      </c>
      <c r="O19" s="29">
        <v>13017.0</v>
      </c>
      <c r="P19" s="30">
        <v>0.0032</v>
      </c>
      <c r="Q19" s="28" t="s">
        <v>48</v>
      </c>
      <c r="R19" s="29">
        <v>1668.0</v>
      </c>
      <c r="S19" s="30">
        <v>4.0E-4</v>
      </c>
      <c r="T19" s="28" t="s">
        <v>48</v>
      </c>
      <c r="U19" s="29">
        <v>211141.0</v>
      </c>
      <c r="V19" s="30">
        <v>0.0513</v>
      </c>
      <c r="W19" s="29">
        <v>4114732.0</v>
      </c>
      <c r="X19" s="28" t="s">
        <v>165</v>
      </c>
      <c r="Y19" s="28" t="s">
        <v>167</v>
      </c>
    </row>
    <row r="20">
      <c r="A20" s="26" t="s">
        <v>168</v>
      </c>
      <c r="B20" s="45" t="s">
        <v>50</v>
      </c>
      <c r="C20" s="47">
        <v>266891.0</v>
      </c>
      <c r="D20" s="48">
        <v>0.6222</v>
      </c>
      <c r="E20" s="45">
        <v>3.0</v>
      </c>
      <c r="F20" s="47">
        <v>128847.0</v>
      </c>
      <c r="G20" s="48">
        <v>0.3003</v>
      </c>
      <c r="H20" s="45" t="s">
        <v>48</v>
      </c>
      <c r="I20" s="47">
        <v>15954.0</v>
      </c>
      <c r="J20" s="48">
        <v>0.0372</v>
      </c>
      <c r="K20" s="45" t="s">
        <v>48</v>
      </c>
      <c r="L20" s="47">
        <v>12737.0</v>
      </c>
      <c r="M20" s="48">
        <v>0.0297</v>
      </c>
      <c r="N20" s="45" t="s">
        <v>48</v>
      </c>
      <c r="O20" s="57"/>
      <c r="P20" s="58"/>
      <c r="Q20" s="45" t="s">
        <v>48</v>
      </c>
      <c r="R20" s="47">
        <v>4508.0</v>
      </c>
      <c r="S20" s="48">
        <v>0.0105</v>
      </c>
      <c r="T20" s="45">
        <v>1.0</v>
      </c>
      <c r="U20" s="47" t="s">
        <v>176</v>
      </c>
      <c r="V20" s="45" t="s">
        <v>177</v>
      </c>
      <c r="W20" s="47">
        <v>428937.0</v>
      </c>
      <c r="X20" s="45" t="s">
        <v>178</v>
      </c>
      <c r="Y20" s="50" t="s">
        <v>179</v>
      </c>
    </row>
    <row r="21">
      <c r="A21" s="26" t="s">
        <v>180</v>
      </c>
      <c r="B21" s="28" t="s">
        <v>50</v>
      </c>
      <c r="C21" s="29">
        <v>189765.0</v>
      </c>
      <c r="D21" s="30">
        <v>0.2749</v>
      </c>
      <c r="E21" s="28" t="s">
        <v>48</v>
      </c>
      <c r="F21" s="29">
        <v>409055.0</v>
      </c>
      <c r="G21" s="30">
        <v>0.5926</v>
      </c>
      <c r="H21" s="28">
        <v>4.0</v>
      </c>
      <c r="I21" s="29">
        <v>28331.0</v>
      </c>
      <c r="J21" s="30">
        <v>0.041</v>
      </c>
      <c r="K21" s="28" t="s">
        <v>48</v>
      </c>
      <c r="L21" s="29">
        <v>8496.0</v>
      </c>
      <c r="M21" s="30">
        <v>0.0123</v>
      </c>
      <c r="N21" s="28" t="s">
        <v>48</v>
      </c>
      <c r="O21" s="29">
        <v>46476.0</v>
      </c>
      <c r="P21" s="30">
        <v>0.0673</v>
      </c>
      <c r="Q21" s="28" t="s">
        <v>48</v>
      </c>
      <c r="R21" s="29">
        <v>8132.0</v>
      </c>
      <c r="S21" s="30">
        <v>0.0118</v>
      </c>
      <c r="T21" s="28" t="s">
        <v>48</v>
      </c>
      <c r="U21" s="29">
        <v>219290.0</v>
      </c>
      <c r="V21" s="30">
        <v>0.3177</v>
      </c>
      <c r="W21" s="29">
        <v>690255.0</v>
      </c>
      <c r="X21" s="28" t="s">
        <v>182</v>
      </c>
      <c r="Y21" s="34" t="s">
        <v>183</v>
      </c>
    </row>
    <row r="22">
      <c r="A22" s="26" t="s">
        <v>187</v>
      </c>
      <c r="B22" s="45" t="s">
        <v>50</v>
      </c>
      <c r="C22" s="47">
        <v>3090729.0</v>
      </c>
      <c r="D22" s="48">
        <v>0.5583</v>
      </c>
      <c r="E22" s="45">
        <v>20.0</v>
      </c>
      <c r="F22" s="47">
        <v>2146015.0</v>
      </c>
      <c r="G22" s="48">
        <v>0.3876</v>
      </c>
      <c r="H22" s="45" t="s">
        <v>48</v>
      </c>
      <c r="I22" s="47">
        <v>209596.0</v>
      </c>
      <c r="J22" s="48">
        <v>0.0379</v>
      </c>
      <c r="K22" s="45" t="s">
        <v>48</v>
      </c>
      <c r="L22" s="47">
        <v>76802.0</v>
      </c>
      <c r="M22" s="48">
        <v>0.0139</v>
      </c>
      <c r="N22" s="45" t="s">
        <v>48</v>
      </c>
      <c r="O22" s="47">
        <v>11655.0</v>
      </c>
      <c r="P22" s="48">
        <v>0.0021</v>
      </c>
      <c r="Q22" s="45" t="s">
        <v>48</v>
      </c>
      <c r="R22" s="47">
        <v>1627.0</v>
      </c>
      <c r="S22" s="48">
        <v>3.0E-4</v>
      </c>
      <c r="T22" s="45" t="s">
        <v>48</v>
      </c>
      <c r="U22" s="47" t="s">
        <v>190</v>
      </c>
      <c r="V22" s="45" t="s">
        <v>191</v>
      </c>
      <c r="W22" s="47">
        <v>5536424.0</v>
      </c>
      <c r="X22" s="45" t="s">
        <v>192</v>
      </c>
      <c r="Y22" s="50" t="s">
        <v>194</v>
      </c>
    </row>
    <row r="23">
      <c r="A23" s="26" t="s">
        <v>196</v>
      </c>
      <c r="B23" s="28" t="s">
        <v>50</v>
      </c>
      <c r="C23" s="29">
        <v>1033126.0</v>
      </c>
      <c r="D23" s="30">
        <v>0.3791</v>
      </c>
      <c r="E23" s="28" t="s">
        <v>48</v>
      </c>
      <c r="F23" s="29">
        <v>1557286.0</v>
      </c>
      <c r="G23" s="30">
        <v>0.5682</v>
      </c>
      <c r="H23" s="28">
        <v>11.0</v>
      </c>
      <c r="I23" s="29">
        <v>133993.0</v>
      </c>
      <c r="J23" s="30">
        <v>0.0489</v>
      </c>
      <c r="K23" s="28" t="s">
        <v>48</v>
      </c>
      <c r="L23" s="29">
        <v>7841.0</v>
      </c>
      <c r="M23" s="30">
        <v>0.0027</v>
      </c>
      <c r="N23" s="28" t="s">
        <v>48</v>
      </c>
      <c r="O23" s="37"/>
      <c r="P23" s="39"/>
      <c r="Q23" s="28" t="s">
        <v>48</v>
      </c>
      <c r="R23" s="29">
        <v>2712.0</v>
      </c>
      <c r="S23" s="30">
        <v>0.001</v>
      </c>
      <c r="T23" s="28" t="s">
        <v>48</v>
      </c>
      <c r="U23" s="29">
        <v>524160.0</v>
      </c>
      <c r="V23" s="30">
        <v>0.1891</v>
      </c>
      <c r="W23" s="29">
        <v>2734958.0</v>
      </c>
      <c r="X23" s="28" t="s">
        <v>199</v>
      </c>
      <c r="Y23" s="34" t="s">
        <v>200</v>
      </c>
    </row>
    <row r="24">
      <c r="A24" s="26" t="s">
        <v>202</v>
      </c>
      <c r="B24" s="28" t="s">
        <v>50</v>
      </c>
      <c r="C24" s="29">
        <v>653669.0</v>
      </c>
      <c r="D24" s="30">
        <v>0.4174</v>
      </c>
      <c r="E24" s="28" t="s">
        <v>48</v>
      </c>
      <c r="F24" s="29">
        <v>800983.0</v>
      </c>
      <c r="G24" s="30">
        <v>0.5115</v>
      </c>
      <c r="H24" s="28">
        <v>6.0</v>
      </c>
      <c r="I24" s="29">
        <v>59186.0</v>
      </c>
      <c r="J24" s="30">
        <v>0.0378</v>
      </c>
      <c r="K24" s="28" t="s">
        <v>48</v>
      </c>
      <c r="L24" s="29">
        <v>11479.0</v>
      </c>
      <c r="M24" s="30">
        <v>0.0073</v>
      </c>
      <c r="N24" s="28" t="s">
        <v>48</v>
      </c>
      <c r="O24" s="29">
        <v>12366.0</v>
      </c>
      <c r="P24" s="30">
        <v>0.0079</v>
      </c>
      <c r="Q24" s="28" t="s">
        <v>48</v>
      </c>
      <c r="R24" s="29">
        <v>28348.0</v>
      </c>
      <c r="S24" s="30">
        <v>0.0181</v>
      </c>
      <c r="T24" s="28" t="s">
        <v>48</v>
      </c>
      <c r="U24" s="29">
        <v>147314.0</v>
      </c>
      <c r="V24" s="30">
        <v>0.0941</v>
      </c>
      <c r="W24" s="29">
        <v>1566031.0</v>
      </c>
      <c r="X24" s="28" t="s">
        <v>208</v>
      </c>
      <c r="Y24" s="34" t="s">
        <v>209</v>
      </c>
    </row>
    <row r="25">
      <c r="A25" s="26" t="s">
        <v>213</v>
      </c>
      <c r="B25" s="28" t="s">
        <v>50</v>
      </c>
      <c r="C25" s="29">
        <v>427005.0</v>
      </c>
      <c r="D25" s="30">
        <v>0.3605</v>
      </c>
      <c r="E25" s="28" t="s">
        <v>48</v>
      </c>
      <c r="F25" s="29">
        <v>671018.0</v>
      </c>
      <c r="G25" s="30">
        <v>0.5665</v>
      </c>
      <c r="H25" s="28">
        <v>6.0</v>
      </c>
      <c r="I25" s="29">
        <v>55406.0</v>
      </c>
      <c r="J25" s="30">
        <v>0.0468</v>
      </c>
      <c r="K25" s="28" t="s">
        <v>48</v>
      </c>
      <c r="L25" s="29">
        <v>23506.0</v>
      </c>
      <c r="M25" s="30">
        <v>0.0198</v>
      </c>
      <c r="N25" s="28" t="s">
        <v>48</v>
      </c>
      <c r="O25" s="29">
        <v>6520.0</v>
      </c>
      <c r="P25" s="30">
        <v>0.0055</v>
      </c>
      <c r="Q25" s="28" t="s">
        <v>48</v>
      </c>
      <c r="R25" s="29">
        <v>947.0</v>
      </c>
      <c r="S25" s="30">
        <v>8.0E-4</v>
      </c>
      <c r="T25" s="28" t="s">
        <v>48</v>
      </c>
      <c r="U25" s="29">
        <v>244013.0</v>
      </c>
      <c r="V25" s="30">
        <v>0.206</v>
      </c>
      <c r="W25" s="29">
        <v>1184402.0</v>
      </c>
      <c r="X25" s="28" t="s">
        <v>217</v>
      </c>
      <c r="Y25" s="34" t="s">
        <v>218</v>
      </c>
    </row>
    <row r="26">
      <c r="A26" s="26" t="s">
        <v>223</v>
      </c>
      <c r="B26" s="28" t="s">
        <v>50</v>
      </c>
      <c r="C26" s="29">
        <v>628854.0</v>
      </c>
      <c r="D26" s="30">
        <v>0.3268</v>
      </c>
      <c r="E26" s="28" t="s">
        <v>48</v>
      </c>
      <c r="F26" s="29">
        <v>1202971.0</v>
      </c>
      <c r="G26" s="30">
        <v>0.6252</v>
      </c>
      <c r="H26" s="28">
        <v>8.0</v>
      </c>
      <c r="I26" s="29">
        <v>53752.0</v>
      </c>
      <c r="J26" s="30">
        <v>0.0279</v>
      </c>
      <c r="K26" s="28" t="s">
        <v>48</v>
      </c>
      <c r="L26" s="29">
        <v>13913.0</v>
      </c>
      <c r="M26" s="30">
        <v>0.0072</v>
      </c>
      <c r="N26" s="28" t="s">
        <v>48</v>
      </c>
      <c r="O26" s="29">
        <v>22780.0</v>
      </c>
      <c r="P26" s="30">
        <v>0.0118</v>
      </c>
      <c r="Q26" s="28" t="s">
        <v>48</v>
      </c>
      <c r="R26" s="29">
        <v>1879.0</v>
      </c>
      <c r="S26" s="30">
        <v>0.001</v>
      </c>
      <c r="T26" s="28" t="s">
        <v>48</v>
      </c>
      <c r="U26" s="29">
        <v>574177.0</v>
      </c>
      <c r="V26" s="30">
        <v>0.2984</v>
      </c>
      <c r="W26" s="29">
        <v>1924149.0</v>
      </c>
      <c r="X26" s="28" t="s">
        <v>230</v>
      </c>
      <c r="Y26" s="34" t="s">
        <v>232</v>
      </c>
    </row>
    <row r="27">
      <c r="A27" s="26" t="s">
        <v>234</v>
      </c>
      <c r="B27" s="28" t="s">
        <v>50</v>
      </c>
      <c r="C27" s="29">
        <v>780154.0</v>
      </c>
      <c r="D27" s="30">
        <v>0.3845</v>
      </c>
      <c r="E27" s="28" t="s">
        <v>48</v>
      </c>
      <c r="F27" s="29">
        <v>1178638.0</v>
      </c>
      <c r="G27" s="30">
        <v>0.5809</v>
      </c>
      <c r="H27" s="28">
        <v>8.0</v>
      </c>
      <c r="I27" s="29">
        <v>37978.0</v>
      </c>
      <c r="J27" s="30">
        <v>0.0187</v>
      </c>
      <c r="K27" s="28" t="s">
        <v>48</v>
      </c>
      <c r="L27" s="29">
        <v>14031.0</v>
      </c>
      <c r="M27" s="30">
        <v>0.0069</v>
      </c>
      <c r="N27" s="28" t="s">
        <v>48</v>
      </c>
      <c r="O27" s="29">
        <v>8547.0</v>
      </c>
      <c r="P27" s="30">
        <v>0.0042</v>
      </c>
      <c r="Q27" s="28" t="s">
        <v>48</v>
      </c>
      <c r="R27" s="29">
        <v>9684.0</v>
      </c>
      <c r="S27" s="30">
        <v>0.0048</v>
      </c>
      <c r="T27" s="28" t="s">
        <v>48</v>
      </c>
      <c r="U27" s="29">
        <v>398484.0</v>
      </c>
      <c r="V27" s="30">
        <v>0.1964</v>
      </c>
      <c r="W27" s="29">
        <v>2029032.0</v>
      </c>
      <c r="X27" s="28" t="s">
        <v>235</v>
      </c>
      <c r="Y27" s="34" t="s">
        <v>236</v>
      </c>
    </row>
    <row r="28">
      <c r="A28" s="26" t="s">
        <v>237</v>
      </c>
      <c r="B28" s="50" t="s">
        <v>239</v>
      </c>
      <c r="C28" s="47">
        <v>357735.0</v>
      </c>
      <c r="D28" s="48">
        <v>0.4783</v>
      </c>
      <c r="E28" s="45">
        <v>2.0</v>
      </c>
      <c r="F28" s="47">
        <v>335593.0</v>
      </c>
      <c r="G28" s="48">
        <v>0.4487</v>
      </c>
      <c r="H28" s="45" t="s">
        <v>48</v>
      </c>
      <c r="I28" s="47">
        <v>38105.0</v>
      </c>
      <c r="J28" s="48">
        <v>0.0509</v>
      </c>
      <c r="K28" s="45" t="s">
        <v>48</v>
      </c>
      <c r="L28" s="47">
        <v>14251.0</v>
      </c>
      <c r="M28" s="48">
        <v>0.0191</v>
      </c>
      <c r="N28" s="45" t="s">
        <v>48</v>
      </c>
      <c r="O28" s="47">
        <v>1887.0</v>
      </c>
      <c r="P28" s="48">
        <v>0.0025</v>
      </c>
      <c r="Q28" s="45" t="s">
        <v>48</v>
      </c>
      <c r="R28" s="45">
        <v>356.0</v>
      </c>
      <c r="S28" s="48">
        <v>5.0E-4</v>
      </c>
      <c r="T28" s="45" t="s">
        <v>48</v>
      </c>
      <c r="U28" s="68" t="s">
        <v>242</v>
      </c>
      <c r="V28" s="68" t="s">
        <v>247</v>
      </c>
      <c r="W28" s="47">
        <v>747927.0</v>
      </c>
      <c r="X28" s="45" t="s">
        <v>248</v>
      </c>
      <c r="Y28" s="45" t="s">
        <v>249</v>
      </c>
    </row>
    <row r="29">
      <c r="A29" s="69" t="s">
        <v>251</v>
      </c>
      <c r="B29" s="50" t="s">
        <v>254</v>
      </c>
      <c r="C29" s="70">
        <v>212774.0</v>
      </c>
      <c r="D29" s="71">
        <v>0.5396</v>
      </c>
      <c r="E29" s="45">
        <v>1.0</v>
      </c>
      <c r="F29" s="70">
        <v>154384.0</v>
      </c>
      <c r="G29" s="71">
        <v>0.3915</v>
      </c>
      <c r="H29" s="45" t="s">
        <v>48</v>
      </c>
      <c r="I29" s="70">
        <v>18592.0</v>
      </c>
      <c r="J29" s="71">
        <v>0.0471</v>
      </c>
      <c r="K29" s="45" t="s">
        <v>48</v>
      </c>
      <c r="L29" s="70">
        <v>7563.0</v>
      </c>
      <c r="M29" s="71">
        <v>0.0192</v>
      </c>
      <c r="N29" s="45" t="s">
        <v>48</v>
      </c>
      <c r="O29" s="70">
        <v>807.0</v>
      </c>
      <c r="P29" s="71">
        <v>0.002</v>
      </c>
      <c r="Q29" s="45" t="s">
        <v>48</v>
      </c>
      <c r="R29" s="68">
        <v>209.0</v>
      </c>
      <c r="S29" s="71">
        <v>5.0E-4</v>
      </c>
      <c r="T29" s="45" t="s">
        <v>48</v>
      </c>
      <c r="U29" s="70" t="s">
        <v>263</v>
      </c>
      <c r="V29" s="68" t="s">
        <v>264</v>
      </c>
      <c r="W29" s="70">
        <v>394329.0</v>
      </c>
      <c r="X29" s="45" t="s">
        <v>265</v>
      </c>
      <c r="Y29" s="55"/>
    </row>
    <row r="30">
      <c r="A30" s="69" t="s">
        <v>266</v>
      </c>
      <c r="B30" s="34" t="s">
        <v>254</v>
      </c>
      <c r="C30" s="73">
        <v>144817.0</v>
      </c>
      <c r="D30" s="74">
        <v>0.4098</v>
      </c>
      <c r="E30" s="28" t="s">
        <v>48</v>
      </c>
      <c r="F30" s="73">
        <v>181177.0</v>
      </c>
      <c r="G30" s="74">
        <v>0.5126</v>
      </c>
      <c r="H30" s="28">
        <v>1.0</v>
      </c>
      <c r="I30" s="73">
        <v>19510.0</v>
      </c>
      <c r="J30" s="74">
        <v>0.0552</v>
      </c>
      <c r="K30" s="28" t="s">
        <v>48</v>
      </c>
      <c r="L30" s="73">
        <v>6685.0</v>
      </c>
      <c r="M30" s="74">
        <v>0.0189</v>
      </c>
      <c r="N30" s="28" t="s">
        <v>48</v>
      </c>
      <c r="O30" s="73">
        <v>1080.0</v>
      </c>
      <c r="P30" s="30">
        <v>0.0031</v>
      </c>
      <c r="Q30" s="28" t="s">
        <v>48</v>
      </c>
      <c r="R30" s="73">
        <v>147.0</v>
      </c>
      <c r="S30" s="74">
        <v>4.0E-4</v>
      </c>
      <c r="T30" s="28" t="s">
        <v>48</v>
      </c>
      <c r="U30" s="73">
        <v>36360.0</v>
      </c>
      <c r="V30" s="74">
        <v>0.1028</v>
      </c>
      <c r="W30" s="73">
        <v>353416.0</v>
      </c>
      <c r="X30" s="28" t="s">
        <v>273</v>
      </c>
      <c r="Y30" s="75"/>
    </row>
    <row r="31">
      <c r="A31" s="26" t="s">
        <v>278</v>
      </c>
      <c r="B31" s="45" t="s">
        <v>50</v>
      </c>
      <c r="C31" s="47">
        <v>1677928.0</v>
      </c>
      <c r="D31" s="48">
        <v>0.6033</v>
      </c>
      <c r="E31" s="45">
        <v>10.0</v>
      </c>
      <c r="F31" s="47">
        <v>943169.0</v>
      </c>
      <c r="G31" s="48">
        <v>0.3391</v>
      </c>
      <c r="H31" s="45" t="s">
        <v>48</v>
      </c>
      <c r="I31" s="47">
        <v>79605.0</v>
      </c>
      <c r="J31" s="48">
        <v>0.0286</v>
      </c>
      <c r="K31" s="45" t="s">
        <v>48</v>
      </c>
      <c r="L31" s="47">
        <v>35945.0</v>
      </c>
      <c r="M31" s="48">
        <v>0.0129</v>
      </c>
      <c r="N31" s="45" t="s">
        <v>48</v>
      </c>
      <c r="O31" s="47">
        <v>9630.0</v>
      </c>
      <c r="P31" s="48">
        <v>0.0035</v>
      </c>
      <c r="Q31" s="45" t="s">
        <v>48</v>
      </c>
      <c r="R31" s="47">
        <v>35169.0</v>
      </c>
      <c r="S31" s="48">
        <v>0.0126</v>
      </c>
      <c r="T31" s="45" t="s">
        <v>48</v>
      </c>
      <c r="U31" s="45" t="s">
        <v>281</v>
      </c>
      <c r="V31" s="45" t="s">
        <v>282</v>
      </c>
      <c r="W31" s="47">
        <v>2781446.0</v>
      </c>
      <c r="X31" s="45" t="s">
        <v>284</v>
      </c>
      <c r="Y31" s="50" t="s">
        <v>285</v>
      </c>
    </row>
    <row r="32">
      <c r="A32" s="26" t="s">
        <v>286</v>
      </c>
      <c r="B32" s="45" t="s">
        <v>50</v>
      </c>
      <c r="C32" s="47">
        <v>1995196.0</v>
      </c>
      <c r="D32" s="48">
        <v>0.6001</v>
      </c>
      <c r="E32" s="45">
        <v>11.0</v>
      </c>
      <c r="F32" s="47">
        <v>1090893.0</v>
      </c>
      <c r="G32" s="48">
        <v>0.3281</v>
      </c>
      <c r="H32" s="45" t="s">
        <v>48</v>
      </c>
      <c r="I32" s="47">
        <v>138018.0</v>
      </c>
      <c r="J32" s="48">
        <v>0.0415</v>
      </c>
      <c r="K32" s="45" t="s">
        <v>48</v>
      </c>
      <c r="L32" s="47">
        <v>47661.0</v>
      </c>
      <c r="M32" s="48">
        <v>0.0143</v>
      </c>
      <c r="N32" s="45" t="s">
        <v>48</v>
      </c>
      <c r="O32" s="47">
        <v>2719.0</v>
      </c>
      <c r="P32" s="48">
        <v>8.0E-4</v>
      </c>
      <c r="Q32" s="45" t="s">
        <v>48</v>
      </c>
      <c r="R32" s="47">
        <v>50559.0</v>
      </c>
      <c r="S32" s="48">
        <v>0.0152</v>
      </c>
      <c r="T32" s="45" t="s">
        <v>48</v>
      </c>
      <c r="U32" s="47" t="s">
        <v>290</v>
      </c>
      <c r="V32" s="45" t="s">
        <v>292</v>
      </c>
      <c r="W32" s="47">
        <v>3325046.0</v>
      </c>
      <c r="X32" s="45" t="s">
        <v>293</v>
      </c>
      <c r="Y32" s="50" t="s">
        <v>294</v>
      </c>
    </row>
    <row r="33">
      <c r="A33" s="26" t="s">
        <v>296</v>
      </c>
      <c r="B33" s="28" t="s">
        <v>50</v>
      </c>
      <c r="C33" s="29">
        <v>2268839.0</v>
      </c>
      <c r="D33" s="30">
        <v>0.4727</v>
      </c>
      <c r="E33" s="28" t="s">
        <v>48</v>
      </c>
      <c r="F33" s="29">
        <v>2279543.0</v>
      </c>
      <c r="G33" s="30">
        <v>0.475</v>
      </c>
      <c r="H33" s="28">
        <v>16.0</v>
      </c>
      <c r="I33" s="29">
        <v>172136.0</v>
      </c>
      <c r="J33" s="30">
        <v>0.0359</v>
      </c>
      <c r="K33" s="28" t="s">
        <v>48</v>
      </c>
      <c r="L33" s="29">
        <v>51463.0</v>
      </c>
      <c r="M33" s="30">
        <v>0.0107</v>
      </c>
      <c r="N33" s="28" t="s">
        <v>48</v>
      </c>
      <c r="O33" s="29">
        <v>8177.0</v>
      </c>
      <c r="P33" s="30">
        <v>0.0017</v>
      </c>
      <c r="Q33" s="28" t="s">
        <v>48</v>
      </c>
      <c r="R33" s="29">
        <v>19126.0</v>
      </c>
      <c r="S33" s="30">
        <v>0.004</v>
      </c>
      <c r="T33" s="28" t="s">
        <v>48</v>
      </c>
      <c r="U33" s="29">
        <v>10704.0</v>
      </c>
      <c r="V33" s="30">
        <v>0.0023</v>
      </c>
      <c r="W33" s="29">
        <v>4799284.0</v>
      </c>
      <c r="X33" s="28" t="s">
        <v>300</v>
      </c>
      <c r="Y33" s="34" t="s">
        <v>301</v>
      </c>
    </row>
    <row r="34">
      <c r="A34" s="26" t="s">
        <v>303</v>
      </c>
      <c r="B34" s="45" t="s">
        <v>50</v>
      </c>
      <c r="C34" s="47">
        <v>1367716.0</v>
      </c>
      <c r="D34" s="48">
        <v>0.4644</v>
      </c>
      <c r="E34" s="45">
        <v>10.0</v>
      </c>
      <c r="F34" s="47">
        <v>1322951.0</v>
      </c>
      <c r="G34" s="48">
        <v>0.4492</v>
      </c>
      <c r="H34" s="45" t="s">
        <v>48</v>
      </c>
      <c r="I34" s="47">
        <v>112972.0</v>
      </c>
      <c r="J34" s="48">
        <v>0.0384</v>
      </c>
      <c r="K34" s="45" t="s">
        <v>48</v>
      </c>
      <c r="L34" s="47">
        <v>36985.0</v>
      </c>
      <c r="M34" s="48">
        <v>0.0126</v>
      </c>
      <c r="N34" s="45" t="s">
        <v>48</v>
      </c>
      <c r="O34" s="47">
        <v>53076.0</v>
      </c>
      <c r="P34" s="48">
        <v>0.018</v>
      </c>
      <c r="Q34" s="45" t="s">
        <v>48</v>
      </c>
      <c r="R34" s="47">
        <v>51113.0</v>
      </c>
      <c r="S34" s="48">
        <v>0.0174</v>
      </c>
      <c r="T34" s="45" t="s">
        <v>48</v>
      </c>
      <c r="U34" s="47" t="s">
        <v>307</v>
      </c>
      <c r="V34" s="45" t="s">
        <v>308</v>
      </c>
      <c r="W34" s="47">
        <v>2944813.0</v>
      </c>
      <c r="X34" s="45" t="s">
        <v>310</v>
      </c>
      <c r="Y34" s="50" t="s">
        <v>311</v>
      </c>
    </row>
    <row r="35">
      <c r="A35" s="26" t="s">
        <v>313</v>
      </c>
      <c r="B35" s="28" t="s">
        <v>50</v>
      </c>
      <c r="C35" s="29">
        <v>485131.0</v>
      </c>
      <c r="D35" s="30">
        <v>0.4011</v>
      </c>
      <c r="E35" s="28" t="s">
        <v>48</v>
      </c>
      <c r="F35" s="29">
        <v>700714.0</v>
      </c>
      <c r="G35" s="30">
        <v>0.5794</v>
      </c>
      <c r="H35" s="28">
        <v>6.0</v>
      </c>
      <c r="I35" s="29">
        <v>14435.0</v>
      </c>
      <c r="J35" s="30">
        <v>0.0119</v>
      </c>
      <c r="K35" s="28" t="s">
        <v>48</v>
      </c>
      <c r="L35" s="29">
        <v>3731.0</v>
      </c>
      <c r="M35" s="30">
        <v>0.0031</v>
      </c>
      <c r="N35" s="28" t="s">
        <v>48</v>
      </c>
      <c r="O35" s="37"/>
      <c r="P35" s="39"/>
      <c r="Q35" s="28" t="s">
        <v>48</v>
      </c>
      <c r="R35" s="29">
        <v>5346.0</v>
      </c>
      <c r="S35" s="30">
        <v>0.0044</v>
      </c>
      <c r="T35" s="28" t="s">
        <v>48</v>
      </c>
      <c r="U35" s="29">
        <v>215583.0</v>
      </c>
      <c r="V35" s="30">
        <v>0.1783</v>
      </c>
      <c r="W35" s="29">
        <v>1209357.0</v>
      </c>
      <c r="X35" s="28" t="s">
        <v>316</v>
      </c>
      <c r="Y35" s="34" t="s">
        <v>318</v>
      </c>
    </row>
    <row r="36">
      <c r="A36" s="26" t="s">
        <v>320</v>
      </c>
      <c r="B36" s="28" t="s">
        <v>50</v>
      </c>
      <c r="C36" s="29">
        <v>1071068.0</v>
      </c>
      <c r="D36" s="30">
        <v>0.3814</v>
      </c>
      <c r="E36" s="28" t="s">
        <v>48</v>
      </c>
      <c r="F36" s="29">
        <v>1594511.0</v>
      </c>
      <c r="G36" s="30">
        <v>0.5677</v>
      </c>
      <c r="H36" s="28">
        <v>10.0</v>
      </c>
      <c r="I36" s="29">
        <v>97359.0</v>
      </c>
      <c r="J36" s="30">
        <v>0.0347</v>
      </c>
      <c r="K36" s="28" t="s">
        <v>48</v>
      </c>
      <c r="L36" s="29">
        <v>25419.0</v>
      </c>
      <c r="M36" s="30">
        <v>0.0091</v>
      </c>
      <c r="N36" s="28" t="s">
        <v>48</v>
      </c>
      <c r="O36" s="29">
        <v>7071.0</v>
      </c>
      <c r="P36" s="30">
        <v>0.0025</v>
      </c>
      <c r="Q36" s="28" t="s">
        <v>48</v>
      </c>
      <c r="R36" s="29">
        <v>13177.0</v>
      </c>
      <c r="S36" s="30">
        <v>0.0047</v>
      </c>
      <c r="T36" s="28" t="s">
        <v>48</v>
      </c>
      <c r="U36" s="29">
        <v>523443.0</v>
      </c>
      <c r="V36" s="30">
        <v>0.1863</v>
      </c>
      <c r="W36" s="29">
        <v>2808605.0</v>
      </c>
      <c r="X36" s="28" t="s">
        <v>324</v>
      </c>
      <c r="Y36" s="34" t="s">
        <v>325</v>
      </c>
    </row>
    <row r="37">
      <c r="A37" s="26" t="s">
        <v>327</v>
      </c>
      <c r="B37" s="28" t="s">
        <v>50</v>
      </c>
      <c r="C37" s="29">
        <v>177709.0</v>
      </c>
      <c r="D37" s="30">
        <v>0.3575</v>
      </c>
      <c r="E37" s="28" t="s">
        <v>48</v>
      </c>
      <c r="F37" s="29">
        <v>279240.0</v>
      </c>
      <c r="G37" s="30">
        <v>0.5617</v>
      </c>
      <c r="H37" s="28">
        <v>3.0</v>
      </c>
      <c r="I37" s="29">
        <v>28037.0</v>
      </c>
      <c r="J37" s="30">
        <v>0.0564</v>
      </c>
      <c r="K37" s="28" t="s">
        <v>48</v>
      </c>
      <c r="L37" s="29">
        <v>7970.0</v>
      </c>
      <c r="M37" s="30">
        <v>0.016</v>
      </c>
      <c r="N37" s="28" t="s">
        <v>48</v>
      </c>
      <c r="O37" s="29">
        <v>2297.0</v>
      </c>
      <c r="P37" s="30">
        <v>0.0046</v>
      </c>
      <c r="Q37" s="28" t="s">
        <v>48</v>
      </c>
      <c r="R37" s="29">
        <v>1894.0</v>
      </c>
      <c r="S37" s="30">
        <v>0.0038</v>
      </c>
      <c r="T37" s="28" t="s">
        <v>48</v>
      </c>
      <c r="U37" s="29">
        <v>101531.0</v>
      </c>
      <c r="V37" s="30">
        <v>0.2042</v>
      </c>
      <c r="W37" s="29">
        <v>497147.0</v>
      </c>
      <c r="X37" s="28" t="s">
        <v>330</v>
      </c>
      <c r="Y37" s="28" t="s">
        <v>331</v>
      </c>
    </row>
    <row r="38">
      <c r="A38" s="77" t="s">
        <v>332</v>
      </c>
      <c r="B38" s="28" t="s">
        <v>50</v>
      </c>
      <c r="C38" s="29">
        <v>284494.0</v>
      </c>
      <c r="D38" s="30">
        <v>0.337</v>
      </c>
      <c r="E38" s="28" t="s">
        <v>48</v>
      </c>
      <c r="F38" s="29">
        <v>495961.0</v>
      </c>
      <c r="G38" s="30">
        <v>0.5875</v>
      </c>
      <c r="H38" s="28">
        <v>2.0</v>
      </c>
      <c r="I38" s="29">
        <v>38946.0</v>
      </c>
      <c r="J38" s="30">
        <v>0.0461</v>
      </c>
      <c r="K38" s="28" t="s">
        <v>48</v>
      </c>
      <c r="L38" s="29">
        <v>8775.0</v>
      </c>
      <c r="M38" s="30">
        <v>0.0104</v>
      </c>
      <c r="N38" s="28" t="s">
        <v>48</v>
      </c>
      <c r="O38" s="32"/>
      <c r="P38" s="32"/>
      <c r="Q38" s="28" t="s">
        <v>48</v>
      </c>
      <c r="R38" s="29">
        <v>16051.0</v>
      </c>
      <c r="S38" s="30">
        <v>0.019</v>
      </c>
      <c r="T38" s="28" t="s">
        <v>48</v>
      </c>
      <c r="U38" s="29">
        <v>211467.0</v>
      </c>
      <c r="V38" s="30">
        <v>0.2505</v>
      </c>
      <c r="W38" s="29">
        <v>844227.0</v>
      </c>
      <c r="X38" s="28" t="s">
        <v>337</v>
      </c>
      <c r="Y38" s="34" t="s">
        <v>339</v>
      </c>
    </row>
    <row r="39">
      <c r="A39" s="69" t="s">
        <v>341</v>
      </c>
      <c r="B39" s="28" t="s">
        <v>343</v>
      </c>
      <c r="C39" s="73">
        <v>100126.0</v>
      </c>
      <c r="D39" s="74">
        <v>0.3546</v>
      </c>
      <c r="E39" s="28" t="s">
        <v>48</v>
      </c>
      <c r="F39" s="73">
        <v>158626.0</v>
      </c>
      <c r="G39" s="74">
        <v>0.5618</v>
      </c>
      <c r="H39" s="28">
        <v>1.0</v>
      </c>
      <c r="I39" s="73">
        <v>14031.0</v>
      </c>
      <c r="J39" s="74">
        <v>0.0497</v>
      </c>
      <c r="K39" s="28" t="s">
        <v>48</v>
      </c>
      <c r="L39" s="73">
        <v>3374.0</v>
      </c>
      <c r="M39" s="74">
        <v>0.0119</v>
      </c>
      <c r="N39" s="28" t="s">
        <v>48</v>
      </c>
      <c r="O39" s="32"/>
      <c r="P39" s="32"/>
      <c r="Q39" s="28" t="s">
        <v>48</v>
      </c>
      <c r="R39" s="29">
        <v>6181.0</v>
      </c>
      <c r="S39" s="30">
        <v>0.0219</v>
      </c>
      <c r="T39" s="28" t="s">
        <v>48</v>
      </c>
      <c r="U39" s="73">
        <v>58500.0</v>
      </c>
      <c r="V39" s="74">
        <v>0.2072</v>
      </c>
      <c r="W39" s="73">
        <v>282338.0</v>
      </c>
      <c r="X39" s="28" t="s">
        <v>346</v>
      </c>
      <c r="Y39" s="78" t="s">
        <v>348</v>
      </c>
    </row>
    <row r="40">
      <c r="A40" s="69" t="s">
        <v>351</v>
      </c>
      <c r="B40" s="28" t="s">
        <v>343</v>
      </c>
      <c r="C40" s="73">
        <v>131030.0</v>
      </c>
      <c r="D40" s="74">
        <v>0.4492</v>
      </c>
      <c r="E40" s="28" t="s">
        <v>48</v>
      </c>
      <c r="F40" s="73">
        <v>137564.0</v>
      </c>
      <c r="G40" s="74">
        <v>0.4716</v>
      </c>
      <c r="H40" s="28">
        <v>1.0</v>
      </c>
      <c r="I40" s="73">
        <v>13245.0</v>
      </c>
      <c r="J40" s="74">
        <v>0.0454</v>
      </c>
      <c r="K40" s="28" t="s">
        <v>48</v>
      </c>
      <c r="L40" s="73">
        <v>3347.0</v>
      </c>
      <c r="M40" s="74">
        <v>0.0115</v>
      </c>
      <c r="N40" s="28" t="s">
        <v>48</v>
      </c>
      <c r="O40" s="32"/>
      <c r="P40" s="32"/>
      <c r="Q40" s="28" t="s">
        <v>48</v>
      </c>
      <c r="R40" s="29">
        <v>6494.0</v>
      </c>
      <c r="S40" s="30">
        <v>0.0223</v>
      </c>
      <c r="T40" s="28" t="s">
        <v>48</v>
      </c>
      <c r="U40" s="73">
        <v>6534.0</v>
      </c>
      <c r="V40" s="74">
        <v>0.0224</v>
      </c>
      <c r="W40" s="73">
        <v>291680.0</v>
      </c>
      <c r="X40" s="28" t="s">
        <v>355</v>
      </c>
      <c r="Y40" s="78" t="s">
        <v>348</v>
      </c>
    </row>
    <row r="41">
      <c r="A41" s="69" t="s">
        <v>357</v>
      </c>
      <c r="B41" s="28" t="s">
        <v>343</v>
      </c>
      <c r="C41" s="73">
        <v>53290.0</v>
      </c>
      <c r="D41" s="74">
        <v>0.1973</v>
      </c>
      <c r="E41" s="28" t="s">
        <v>48</v>
      </c>
      <c r="F41" s="73">
        <v>199657.0</v>
      </c>
      <c r="G41" s="74">
        <v>0.7392</v>
      </c>
      <c r="H41" s="28">
        <v>1.0</v>
      </c>
      <c r="I41" s="73">
        <v>11657.0</v>
      </c>
      <c r="J41" s="74">
        <v>0.0432</v>
      </c>
      <c r="K41" s="28" t="s">
        <v>48</v>
      </c>
      <c r="L41" s="73">
        <v>2054.0</v>
      </c>
      <c r="M41" s="74">
        <v>0.0076</v>
      </c>
      <c r="N41" s="28" t="s">
        <v>48</v>
      </c>
      <c r="O41" s="32"/>
      <c r="P41" s="32"/>
      <c r="Q41" s="28" t="s">
        <v>48</v>
      </c>
      <c r="R41" s="29">
        <v>3451.0</v>
      </c>
      <c r="S41" s="30">
        <v>0.0128</v>
      </c>
      <c r="T41" s="28" t="s">
        <v>48</v>
      </c>
      <c r="U41" s="73">
        <v>146367.0</v>
      </c>
      <c r="V41" s="74">
        <v>0.5419</v>
      </c>
      <c r="W41" s="73">
        <v>270109.0</v>
      </c>
      <c r="X41" s="28" t="s">
        <v>360</v>
      </c>
      <c r="Y41" s="78" t="s">
        <v>348</v>
      </c>
    </row>
    <row r="42">
      <c r="A42" s="26" t="s">
        <v>362</v>
      </c>
      <c r="B42" s="45" t="s">
        <v>50</v>
      </c>
      <c r="C42" s="47">
        <v>539260.0</v>
      </c>
      <c r="D42" s="48">
        <v>0.4792</v>
      </c>
      <c r="E42" s="45">
        <v>6.0</v>
      </c>
      <c r="F42" s="47">
        <v>512058.0</v>
      </c>
      <c r="G42" s="48">
        <v>0.455</v>
      </c>
      <c r="H42" s="45" t="s">
        <v>48</v>
      </c>
      <c r="I42" s="47">
        <v>37384.0</v>
      </c>
      <c r="J42" s="48">
        <v>0.0332</v>
      </c>
      <c r="K42" s="45" t="s">
        <v>48</v>
      </c>
      <c r="L42" s="57"/>
      <c r="M42" s="58"/>
      <c r="N42" s="45" t="s">
        <v>48</v>
      </c>
      <c r="O42" s="57"/>
      <c r="P42" s="58"/>
      <c r="Q42" s="45" t="s">
        <v>48</v>
      </c>
      <c r="R42" s="47">
        <v>36683.0</v>
      </c>
      <c r="S42" s="48">
        <v>0.0326</v>
      </c>
      <c r="T42" s="45" t="s">
        <v>48</v>
      </c>
      <c r="U42" s="45" t="s">
        <v>365</v>
      </c>
      <c r="V42" s="45" t="s">
        <v>366</v>
      </c>
      <c r="W42" s="47">
        <v>1125385.0</v>
      </c>
      <c r="X42" s="45" t="s">
        <v>367</v>
      </c>
      <c r="Y42" s="50" t="s">
        <v>368</v>
      </c>
    </row>
    <row r="43">
      <c r="A43" s="26" t="s">
        <v>371</v>
      </c>
      <c r="B43" s="45" t="s">
        <v>50</v>
      </c>
      <c r="C43" s="47">
        <v>348526.0</v>
      </c>
      <c r="D43" s="48">
        <v>0.4698</v>
      </c>
      <c r="E43" s="45">
        <v>4.0</v>
      </c>
      <c r="F43" s="47">
        <v>345790.0</v>
      </c>
      <c r="G43" s="48">
        <v>0.4661</v>
      </c>
      <c r="H43" s="45" t="s">
        <v>48</v>
      </c>
      <c r="I43" s="47">
        <v>30777.0</v>
      </c>
      <c r="J43" s="48">
        <v>0.0415</v>
      </c>
      <c r="K43" s="45" t="s">
        <v>48</v>
      </c>
      <c r="L43" s="47">
        <v>6496.0</v>
      </c>
      <c r="M43" s="48">
        <v>0.0088</v>
      </c>
      <c r="N43" s="45" t="s">
        <v>48</v>
      </c>
      <c r="O43" s="47">
        <v>1064.0</v>
      </c>
      <c r="P43" s="48">
        <v>0.0014</v>
      </c>
      <c r="Q43" s="45" t="s">
        <v>48</v>
      </c>
      <c r="R43" s="47">
        <v>11643.0</v>
      </c>
      <c r="S43" s="48">
        <v>0.0124</v>
      </c>
      <c r="T43" s="45" t="s">
        <v>48</v>
      </c>
      <c r="U43" s="45" t="s">
        <v>375</v>
      </c>
      <c r="V43" s="45" t="s">
        <v>376</v>
      </c>
      <c r="W43" s="47">
        <v>744296.0</v>
      </c>
      <c r="X43" s="45" t="s">
        <v>377</v>
      </c>
      <c r="Y43" s="50" t="s">
        <v>379</v>
      </c>
    </row>
    <row r="44">
      <c r="A44" s="26" t="s">
        <v>380</v>
      </c>
      <c r="B44" s="45" t="s">
        <v>50</v>
      </c>
      <c r="C44" s="47">
        <v>2148278.0</v>
      </c>
      <c r="D44" s="48">
        <v>0.5499</v>
      </c>
      <c r="E44" s="45">
        <v>14.0</v>
      </c>
      <c r="F44" s="47">
        <v>1601933.0</v>
      </c>
      <c r="G44" s="48">
        <v>0.41</v>
      </c>
      <c r="H44" s="45" t="s">
        <v>48</v>
      </c>
      <c r="I44" s="47">
        <v>72477.0</v>
      </c>
      <c r="J44" s="48">
        <v>0.0186</v>
      </c>
      <c r="K44" s="45" t="s">
        <v>48</v>
      </c>
      <c r="L44" s="47">
        <v>37772.0</v>
      </c>
      <c r="M44" s="48">
        <v>0.0097</v>
      </c>
      <c r="N44" s="45" t="s">
        <v>48</v>
      </c>
      <c r="O44" s="57"/>
      <c r="P44" s="58"/>
      <c r="Q44" s="45" t="s">
        <v>48</v>
      </c>
      <c r="R44" s="47">
        <v>13586.0</v>
      </c>
      <c r="S44" s="48">
        <v>0.0118</v>
      </c>
      <c r="T44" s="45" t="s">
        <v>48</v>
      </c>
      <c r="U44" s="45" t="s">
        <v>384</v>
      </c>
      <c r="V44" s="45" t="s">
        <v>386</v>
      </c>
      <c r="W44" s="47">
        <v>3874046.0</v>
      </c>
      <c r="X44" s="45" t="s">
        <v>388</v>
      </c>
      <c r="Y44" s="50" t="s">
        <v>389</v>
      </c>
    </row>
    <row r="45">
      <c r="A45" s="26" t="s">
        <v>391</v>
      </c>
      <c r="B45" s="45" t="s">
        <v>50</v>
      </c>
      <c r="C45" s="47">
        <v>385234.0</v>
      </c>
      <c r="D45" s="48">
        <v>0.4826</v>
      </c>
      <c r="E45" s="45">
        <v>5.0</v>
      </c>
      <c r="F45" s="47">
        <v>319667.0</v>
      </c>
      <c r="G45" s="48">
        <v>0.4004</v>
      </c>
      <c r="H45" s="45" t="s">
        <v>48</v>
      </c>
      <c r="I45" s="47">
        <v>74541.0</v>
      </c>
      <c r="J45" s="48">
        <v>0.0934</v>
      </c>
      <c r="K45" s="45" t="s">
        <v>48</v>
      </c>
      <c r="L45" s="47">
        <v>9879.0</v>
      </c>
      <c r="M45" s="48">
        <v>0.0124</v>
      </c>
      <c r="N45" s="45" t="s">
        <v>48</v>
      </c>
      <c r="O45" s="47">
        <v>5825.0</v>
      </c>
      <c r="P45" s="48">
        <v>0.0073</v>
      </c>
      <c r="Q45" s="45" t="s">
        <v>48</v>
      </c>
      <c r="R45" s="47">
        <v>3173.0</v>
      </c>
      <c r="S45" s="48">
        <v>0.004</v>
      </c>
      <c r="T45" s="45" t="s">
        <v>48</v>
      </c>
      <c r="U45" s="45" t="s">
        <v>394</v>
      </c>
      <c r="V45" s="45" t="s">
        <v>395</v>
      </c>
      <c r="W45" s="47">
        <v>798319.0</v>
      </c>
      <c r="X45" s="45" t="s">
        <v>396</v>
      </c>
      <c r="Y45" s="50" t="s">
        <v>397</v>
      </c>
    </row>
    <row r="46">
      <c r="A46" s="26" t="s">
        <v>399</v>
      </c>
      <c r="B46" s="45" t="s">
        <v>50</v>
      </c>
      <c r="C46" s="47">
        <v>4556124.0</v>
      </c>
      <c r="D46" s="48">
        <v>0.5901</v>
      </c>
      <c r="E46" s="45">
        <v>29.0</v>
      </c>
      <c r="F46" s="47">
        <v>2819534.0</v>
      </c>
      <c r="G46" s="48">
        <v>0.3652</v>
      </c>
      <c r="H46" s="45" t="s">
        <v>48</v>
      </c>
      <c r="I46" s="47">
        <v>176598.0</v>
      </c>
      <c r="J46" s="48">
        <v>0.0229</v>
      </c>
      <c r="K46" s="45" t="s">
        <v>48</v>
      </c>
      <c r="L46" s="47">
        <v>107934.0</v>
      </c>
      <c r="M46" s="48">
        <v>0.014</v>
      </c>
      <c r="N46" s="45" t="s">
        <v>48</v>
      </c>
      <c r="O46" s="47">
        <v>10373.0</v>
      </c>
      <c r="P46" s="48">
        <v>0.0013</v>
      </c>
      <c r="Q46" s="45" t="s">
        <v>48</v>
      </c>
      <c r="R46" s="47">
        <v>50890.0</v>
      </c>
      <c r="S46" s="48">
        <v>0.0066</v>
      </c>
      <c r="T46" s="45" t="s">
        <v>48</v>
      </c>
      <c r="U46" s="47" t="s">
        <v>403</v>
      </c>
      <c r="V46" s="45" t="s">
        <v>404</v>
      </c>
      <c r="W46" s="47">
        <v>7721453.0</v>
      </c>
      <c r="X46" s="45" t="s">
        <v>406</v>
      </c>
      <c r="Y46" s="50" t="s">
        <v>407</v>
      </c>
    </row>
    <row r="47">
      <c r="A47" s="26" t="s">
        <v>409</v>
      </c>
      <c r="B47" s="28" t="s">
        <v>50</v>
      </c>
      <c r="C47" s="29">
        <v>2189316.0</v>
      </c>
      <c r="D47" s="30">
        <v>0.4617</v>
      </c>
      <c r="E47" s="28" t="s">
        <v>48</v>
      </c>
      <c r="F47" s="29">
        <v>2362631.0</v>
      </c>
      <c r="G47" s="30">
        <v>0.4983</v>
      </c>
      <c r="H47" s="28">
        <v>15.0</v>
      </c>
      <c r="I47" s="29">
        <v>130126.0</v>
      </c>
      <c r="J47" s="30">
        <v>0.0274</v>
      </c>
      <c r="K47" s="28" t="s">
        <v>48</v>
      </c>
      <c r="L47" s="29">
        <v>12105.0</v>
      </c>
      <c r="M47" s="30">
        <v>0.0026</v>
      </c>
      <c r="N47" s="28" t="s">
        <v>48</v>
      </c>
      <c r="O47" s="32"/>
      <c r="P47" s="32"/>
      <c r="Q47" s="28" t="s">
        <v>48</v>
      </c>
      <c r="R47" s="29">
        <v>47386.0</v>
      </c>
      <c r="S47" s="30">
        <v>0.01</v>
      </c>
      <c r="T47" s="28" t="s">
        <v>48</v>
      </c>
      <c r="U47" s="29">
        <v>173315.0</v>
      </c>
      <c r="V47" s="30">
        <v>0.0366</v>
      </c>
      <c r="W47" s="29">
        <v>4741564.0</v>
      </c>
      <c r="X47" s="28" t="s">
        <v>412</v>
      </c>
      <c r="Y47" s="34" t="s">
        <v>413</v>
      </c>
    </row>
    <row r="48">
      <c r="A48" s="26" t="s">
        <v>415</v>
      </c>
      <c r="B48" s="28" t="s">
        <v>50</v>
      </c>
      <c r="C48" s="29">
        <v>93758.0</v>
      </c>
      <c r="D48" s="30">
        <v>0.2723</v>
      </c>
      <c r="E48" s="28" t="s">
        <v>48</v>
      </c>
      <c r="F48" s="29">
        <v>216794.0</v>
      </c>
      <c r="G48" s="30">
        <v>0.6296</v>
      </c>
      <c r="H48" s="28">
        <v>3.0</v>
      </c>
      <c r="I48" s="29">
        <v>21434.0</v>
      </c>
      <c r="J48" s="30">
        <v>0.0622</v>
      </c>
      <c r="K48" s="28" t="s">
        <v>48</v>
      </c>
      <c r="L48" s="29">
        <v>3780.0</v>
      </c>
      <c r="M48" s="30">
        <v>0.011</v>
      </c>
      <c r="N48" s="28" t="s">
        <v>48</v>
      </c>
      <c r="O48" s="37"/>
      <c r="P48" s="39"/>
      <c r="Q48" s="28" t="s">
        <v>48</v>
      </c>
      <c r="R48" s="29">
        <v>8594.0</v>
      </c>
      <c r="S48" s="30">
        <v>0.0249</v>
      </c>
      <c r="T48" s="28" t="s">
        <v>48</v>
      </c>
      <c r="U48" s="29">
        <v>123036.0</v>
      </c>
      <c r="V48" s="30">
        <v>0.3573</v>
      </c>
      <c r="W48" s="29">
        <v>344360.0</v>
      </c>
      <c r="X48" s="28" t="s">
        <v>419</v>
      </c>
      <c r="Y48" s="34" t="s">
        <v>420</v>
      </c>
    </row>
    <row r="49">
      <c r="A49" s="26" t="s">
        <v>422</v>
      </c>
      <c r="B49" s="28" t="s">
        <v>50</v>
      </c>
      <c r="C49" s="29">
        <v>2394164.0</v>
      </c>
      <c r="D49" s="30">
        <v>0.4356</v>
      </c>
      <c r="E49" s="28" t="s">
        <v>48</v>
      </c>
      <c r="F49" s="29">
        <v>2841005.0</v>
      </c>
      <c r="G49" s="30">
        <v>0.5169</v>
      </c>
      <c r="H49" s="28">
        <v>18.0</v>
      </c>
      <c r="I49" s="29">
        <v>174498.0</v>
      </c>
      <c r="J49" s="30">
        <v>0.0317</v>
      </c>
      <c r="K49" s="28" t="s">
        <v>48</v>
      </c>
      <c r="L49" s="29">
        <v>46271.0</v>
      </c>
      <c r="M49" s="30">
        <v>0.0084</v>
      </c>
      <c r="N49" s="28" t="s">
        <v>48</v>
      </c>
      <c r="O49" s="29">
        <v>12574.0</v>
      </c>
      <c r="P49" s="30">
        <v>0.0023</v>
      </c>
      <c r="Q49" s="28" t="s">
        <v>48</v>
      </c>
      <c r="R49" s="29">
        <v>27975.0</v>
      </c>
      <c r="S49" s="30">
        <v>0.0051</v>
      </c>
      <c r="T49" s="28" t="s">
        <v>48</v>
      </c>
      <c r="U49" s="29">
        <v>446841.0</v>
      </c>
      <c r="V49" s="30">
        <v>0.0813</v>
      </c>
      <c r="W49" s="29">
        <v>5496487.0</v>
      </c>
      <c r="X49" s="28" t="s">
        <v>427</v>
      </c>
      <c r="Y49" s="34" t="s">
        <v>428</v>
      </c>
    </row>
    <row r="50">
      <c r="A50" s="26" t="s">
        <v>429</v>
      </c>
      <c r="B50" s="28" t="s">
        <v>50</v>
      </c>
      <c r="C50" s="29">
        <v>420375.0</v>
      </c>
      <c r="D50" s="30">
        <v>0.2893</v>
      </c>
      <c r="E50" s="28" t="s">
        <v>48</v>
      </c>
      <c r="F50" s="29">
        <v>949136.0</v>
      </c>
      <c r="G50" s="30">
        <v>0.6532</v>
      </c>
      <c r="H50" s="28">
        <v>7.0</v>
      </c>
      <c r="I50" s="29">
        <v>83481.0</v>
      </c>
      <c r="J50" s="30">
        <v>0.0575</v>
      </c>
      <c r="K50" s="28" t="s">
        <v>48</v>
      </c>
      <c r="L50" s="37"/>
      <c r="M50" s="39"/>
      <c r="N50" s="28" t="s">
        <v>48</v>
      </c>
      <c r="O50" s="32"/>
      <c r="P50" s="32"/>
      <c r="Q50" s="28" t="s">
        <v>48</v>
      </c>
      <c r="R50" s="73" t="s">
        <v>40</v>
      </c>
      <c r="S50" s="85" t="s">
        <v>40</v>
      </c>
      <c r="T50" s="28" t="s">
        <v>48</v>
      </c>
      <c r="U50" s="29">
        <v>528761.0</v>
      </c>
      <c r="V50" s="30">
        <v>0.3639</v>
      </c>
      <c r="W50" s="29">
        <v>1452992.0</v>
      </c>
      <c r="X50" s="28" t="s">
        <v>434</v>
      </c>
      <c r="Y50" s="34" t="s">
        <v>435</v>
      </c>
    </row>
    <row r="51">
      <c r="A51" s="26" t="s">
        <v>437</v>
      </c>
      <c r="B51" s="45" t="s">
        <v>50</v>
      </c>
      <c r="C51" s="47">
        <v>1002106.0</v>
      </c>
      <c r="D51" s="48">
        <v>0.5007</v>
      </c>
      <c r="E51" s="45">
        <v>7.0</v>
      </c>
      <c r="F51" s="47">
        <v>782403.0</v>
      </c>
      <c r="G51" s="48">
        <v>0.3909</v>
      </c>
      <c r="H51" s="45" t="s">
        <v>48</v>
      </c>
      <c r="I51" s="47">
        <v>94231.0</v>
      </c>
      <c r="J51" s="48">
        <v>0.0471</v>
      </c>
      <c r="K51" s="45" t="s">
        <v>48</v>
      </c>
      <c r="L51" s="47">
        <v>50002.0</v>
      </c>
      <c r="M51" s="48">
        <v>0.025</v>
      </c>
      <c r="N51" s="45" t="s">
        <v>48</v>
      </c>
      <c r="O51" s="57"/>
      <c r="P51" s="58"/>
      <c r="Q51" s="45" t="s">
        <v>48</v>
      </c>
      <c r="R51" s="47">
        <v>72594.0</v>
      </c>
      <c r="S51" s="48">
        <v>0.0363</v>
      </c>
      <c r="T51" s="45" t="s">
        <v>48</v>
      </c>
      <c r="U51" s="47" t="s">
        <v>440</v>
      </c>
      <c r="V51" s="45" t="s">
        <v>441</v>
      </c>
      <c r="W51" s="47">
        <v>2001336.0</v>
      </c>
      <c r="X51" s="45" t="s">
        <v>442</v>
      </c>
      <c r="Y51" s="50" t="s">
        <v>443</v>
      </c>
    </row>
    <row r="52">
      <c r="A52" s="26" t="s">
        <v>445</v>
      </c>
      <c r="B52" s="28" t="s">
        <v>50</v>
      </c>
      <c r="C52" s="29">
        <v>2926441.0</v>
      </c>
      <c r="D52" s="30">
        <v>0.4746</v>
      </c>
      <c r="E52" s="28" t="s">
        <v>48</v>
      </c>
      <c r="F52" s="29">
        <v>2970733.0</v>
      </c>
      <c r="G52" s="30">
        <v>0.4818</v>
      </c>
      <c r="H52" s="28">
        <v>20.0</v>
      </c>
      <c r="I52" s="29">
        <v>146715.0</v>
      </c>
      <c r="J52" s="30">
        <v>0.0238</v>
      </c>
      <c r="K52" s="28" t="s">
        <v>48</v>
      </c>
      <c r="L52" s="29">
        <v>49941.0</v>
      </c>
      <c r="M52" s="30">
        <v>0.0081</v>
      </c>
      <c r="N52" s="28" t="s">
        <v>48</v>
      </c>
      <c r="O52" s="29">
        <v>6472.0</v>
      </c>
      <c r="P52" s="30">
        <v>0.0011</v>
      </c>
      <c r="Q52" s="28" t="s">
        <v>48</v>
      </c>
      <c r="R52" s="29">
        <v>65176.0</v>
      </c>
      <c r="S52" s="30">
        <v>0.0106</v>
      </c>
      <c r="T52" s="28" t="s">
        <v>48</v>
      </c>
      <c r="U52" s="29">
        <v>44292.0</v>
      </c>
      <c r="V52" s="30">
        <v>0.0072</v>
      </c>
      <c r="W52" s="29">
        <v>6165478.0</v>
      </c>
      <c r="X52" s="28" t="s">
        <v>450</v>
      </c>
      <c r="Y52" s="34" t="s">
        <v>452</v>
      </c>
    </row>
    <row r="53">
      <c r="A53" s="26" t="s">
        <v>454</v>
      </c>
      <c r="B53" s="45" t="s">
        <v>50</v>
      </c>
      <c r="C53" s="47">
        <v>252525.0</v>
      </c>
      <c r="D53" s="48">
        <v>0.5441</v>
      </c>
      <c r="E53" s="45">
        <v>4.0</v>
      </c>
      <c r="F53" s="47">
        <v>180543.0</v>
      </c>
      <c r="G53" s="48">
        <v>0.389</v>
      </c>
      <c r="H53" s="45" t="s">
        <v>48</v>
      </c>
      <c r="I53" s="47">
        <v>14746.0</v>
      </c>
      <c r="J53" s="48">
        <v>0.0318</v>
      </c>
      <c r="K53" s="45" t="s">
        <v>48</v>
      </c>
      <c r="L53" s="47">
        <v>6220.0</v>
      </c>
      <c r="M53" s="48">
        <v>0.0134</v>
      </c>
      <c r="N53" s="45" t="s">
        <v>48</v>
      </c>
      <c r="O53" s="47">
        <v>516.0</v>
      </c>
      <c r="P53" s="48">
        <v>0.0011</v>
      </c>
      <c r="Q53" s="45" t="s">
        <v>48</v>
      </c>
      <c r="R53" s="47">
        <v>9594.0</v>
      </c>
      <c r="S53" s="48">
        <v>0.0207</v>
      </c>
      <c r="T53" s="45" t="s">
        <v>48</v>
      </c>
      <c r="U53" s="47" t="s">
        <v>460</v>
      </c>
      <c r="V53" s="45" t="s">
        <v>462</v>
      </c>
      <c r="W53" s="47">
        <v>464144.0</v>
      </c>
      <c r="X53" s="45" t="s">
        <v>464</v>
      </c>
      <c r="Y53" s="50" t="s">
        <v>467</v>
      </c>
    </row>
    <row r="54">
      <c r="A54" s="26" t="s">
        <v>470</v>
      </c>
      <c r="B54" s="28" t="s">
        <v>50</v>
      </c>
      <c r="C54" s="29">
        <v>855373.0</v>
      </c>
      <c r="D54" s="30">
        <v>0.4067</v>
      </c>
      <c r="E54" s="28" t="s">
        <v>48</v>
      </c>
      <c r="F54" s="29">
        <v>1155389.0</v>
      </c>
      <c r="G54" s="30">
        <v>0.5494</v>
      </c>
      <c r="H54" s="28">
        <v>9.0</v>
      </c>
      <c r="I54" s="29">
        <v>49204.0</v>
      </c>
      <c r="J54" s="30">
        <v>0.0234</v>
      </c>
      <c r="K54" s="28" t="s">
        <v>48</v>
      </c>
      <c r="L54" s="29">
        <v>13034.0</v>
      </c>
      <c r="M54" s="30">
        <v>0.0062</v>
      </c>
      <c r="N54" s="28" t="s">
        <v>48</v>
      </c>
      <c r="O54" s="29">
        <v>21016.0</v>
      </c>
      <c r="P54" s="30">
        <v>0.01</v>
      </c>
      <c r="Q54" s="28" t="s">
        <v>48</v>
      </c>
      <c r="R54" s="29">
        <v>9011.0</v>
      </c>
      <c r="S54" s="30">
        <v>0.0043</v>
      </c>
      <c r="T54" s="28" t="s">
        <v>48</v>
      </c>
      <c r="U54" s="29">
        <v>300016.0</v>
      </c>
      <c r="V54" s="30">
        <v>0.1427</v>
      </c>
      <c r="W54" s="29">
        <v>2103027.0</v>
      </c>
      <c r="X54" s="28" t="s">
        <v>480</v>
      </c>
      <c r="Y54" s="34" t="s">
        <v>481</v>
      </c>
    </row>
    <row r="55">
      <c r="A55" s="26" t="s">
        <v>483</v>
      </c>
      <c r="B55" s="28" t="s">
        <v>50</v>
      </c>
      <c r="C55" s="29">
        <v>117458.0</v>
      </c>
      <c r="D55" s="30">
        <v>0.3174</v>
      </c>
      <c r="E55" s="28" t="s">
        <v>48</v>
      </c>
      <c r="F55" s="29">
        <v>227721.0</v>
      </c>
      <c r="G55" s="30">
        <v>0.6153</v>
      </c>
      <c r="H55" s="28">
        <v>3.0</v>
      </c>
      <c r="I55" s="29">
        <v>20850.0</v>
      </c>
      <c r="J55" s="30">
        <v>0.0563</v>
      </c>
      <c r="K55" s="28" t="s">
        <v>48</v>
      </c>
      <c r="L55" s="37"/>
      <c r="M55" s="39"/>
      <c r="N55" s="28" t="s">
        <v>48</v>
      </c>
      <c r="O55" s="37"/>
      <c r="P55" s="39"/>
      <c r="Q55" s="28" t="s">
        <v>48</v>
      </c>
      <c r="R55" s="29">
        <v>4064.0</v>
      </c>
      <c r="S55" s="30">
        <v>0.011</v>
      </c>
      <c r="T55" s="28" t="s">
        <v>48</v>
      </c>
      <c r="U55" s="29">
        <v>110263.0</v>
      </c>
      <c r="V55" s="30">
        <v>0.2979</v>
      </c>
      <c r="W55" s="29">
        <v>370093.0</v>
      </c>
      <c r="X55" s="28" t="s">
        <v>486</v>
      </c>
      <c r="Y55" s="34" t="s">
        <v>488</v>
      </c>
    </row>
    <row r="56">
      <c r="A56" s="26" t="s">
        <v>490</v>
      </c>
      <c r="B56" s="28" t="s">
        <v>50</v>
      </c>
      <c r="C56" s="29">
        <v>870695.0</v>
      </c>
      <c r="D56" s="30">
        <v>0.3472</v>
      </c>
      <c r="E56" s="28" t="s">
        <v>48</v>
      </c>
      <c r="F56" s="29">
        <v>1522925.0</v>
      </c>
      <c r="G56" s="30">
        <v>0.6072</v>
      </c>
      <c r="H56" s="28">
        <v>11.0</v>
      </c>
      <c r="I56" s="29">
        <v>70397.0</v>
      </c>
      <c r="J56" s="30">
        <v>0.0281</v>
      </c>
      <c r="K56" s="28" t="s">
        <v>48</v>
      </c>
      <c r="L56" s="29">
        <v>15993.0</v>
      </c>
      <c r="M56" s="30">
        <v>0.0064</v>
      </c>
      <c r="N56" s="28" t="s">
        <v>48</v>
      </c>
      <c r="O56" s="29">
        <v>11991.0</v>
      </c>
      <c r="P56" s="30">
        <v>0.0048</v>
      </c>
      <c r="Q56" s="28" t="s">
        <v>48</v>
      </c>
      <c r="R56" s="29">
        <v>16026.0</v>
      </c>
      <c r="S56" s="30">
        <v>0.0064</v>
      </c>
      <c r="T56" s="28" t="s">
        <v>48</v>
      </c>
      <c r="U56" s="29">
        <v>652230.0</v>
      </c>
      <c r="V56" s="30">
        <v>0.26</v>
      </c>
      <c r="W56" s="29">
        <v>2508027.0</v>
      </c>
      <c r="X56" s="28" t="s">
        <v>493</v>
      </c>
      <c r="Y56" s="34" t="s">
        <v>494</v>
      </c>
    </row>
    <row r="57">
      <c r="A57" s="26" t="s">
        <v>496</v>
      </c>
      <c r="B57" s="28" t="s">
        <v>50</v>
      </c>
      <c r="C57" s="29">
        <v>3877868.0</v>
      </c>
      <c r="D57" s="30">
        <v>0.4324</v>
      </c>
      <c r="E57" s="28" t="s">
        <v>48</v>
      </c>
      <c r="F57" s="29">
        <v>4685047.0</v>
      </c>
      <c r="G57" s="30">
        <v>0.5223</v>
      </c>
      <c r="H57" s="28">
        <v>36.0</v>
      </c>
      <c r="I57" s="29">
        <v>283492.0</v>
      </c>
      <c r="J57" s="30">
        <v>0.0316</v>
      </c>
      <c r="K57" s="28" t="s">
        <v>48</v>
      </c>
      <c r="L57" s="29">
        <v>71558.0</v>
      </c>
      <c r="M57" s="30">
        <v>0.008</v>
      </c>
      <c r="N57" s="28" t="s">
        <v>48</v>
      </c>
      <c r="O57" s="29">
        <v>42366.0</v>
      </c>
      <c r="P57" s="30">
        <v>0.0047</v>
      </c>
      <c r="Q57" s="28" t="s">
        <v>48</v>
      </c>
      <c r="R57" s="29">
        <v>8895.0</v>
      </c>
      <c r="S57" s="30">
        <v>0.001</v>
      </c>
      <c r="T57" s="28">
        <v>2.0</v>
      </c>
      <c r="U57" s="29">
        <v>807179.0</v>
      </c>
      <c r="V57" s="30">
        <v>0.0899</v>
      </c>
      <c r="W57" s="29">
        <v>8969226.0</v>
      </c>
      <c r="X57" s="28" t="s">
        <v>499</v>
      </c>
      <c r="Y57" s="34" t="s">
        <v>500</v>
      </c>
    </row>
    <row r="58">
      <c r="A58" s="26" t="s">
        <v>502</v>
      </c>
      <c r="B58" s="28" t="s">
        <v>50</v>
      </c>
      <c r="C58" s="29">
        <v>310676.0</v>
      </c>
      <c r="D58" s="30">
        <v>0.2746</v>
      </c>
      <c r="E58" s="28" t="s">
        <v>48</v>
      </c>
      <c r="F58" s="29">
        <v>515231.0</v>
      </c>
      <c r="G58" s="30">
        <v>0.4554</v>
      </c>
      <c r="H58" s="28">
        <v>6.0</v>
      </c>
      <c r="I58" s="29">
        <v>39608.0</v>
      </c>
      <c r="J58" s="30">
        <v>0.035</v>
      </c>
      <c r="K58" s="28" t="s">
        <v>48</v>
      </c>
      <c r="L58" s="29">
        <v>9438.0</v>
      </c>
      <c r="M58" s="30">
        <v>0.0083</v>
      </c>
      <c r="N58" s="28" t="s">
        <v>48</v>
      </c>
      <c r="O58" s="29">
        <v>243690.0</v>
      </c>
      <c r="P58" s="30">
        <v>0.2154</v>
      </c>
      <c r="Q58" s="28" t="s">
        <v>48</v>
      </c>
      <c r="R58" s="29">
        <v>12787.0</v>
      </c>
      <c r="S58" s="30">
        <v>0.0113</v>
      </c>
      <c r="T58" s="28" t="s">
        <v>48</v>
      </c>
      <c r="U58" s="29">
        <v>204555.0</v>
      </c>
      <c r="V58" s="30">
        <v>0.1808</v>
      </c>
      <c r="W58" s="29">
        <v>1131430.0</v>
      </c>
      <c r="X58" s="28" t="s">
        <v>507</v>
      </c>
      <c r="Y58" s="34" t="s">
        <v>508</v>
      </c>
    </row>
    <row r="59">
      <c r="A59" s="26" t="s">
        <v>510</v>
      </c>
      <c r="B59" s="45" t="s">
        <v>50</v>
      </c>
      <c r="C59" s="47">
        <v>178573.0</v>
      </c>
      <c r="D59" s="48">
        <v>0.5668</v>
      </c>
      <c r="E59" s="45">
        <v>3.0</v>
      </c>
      <c r="F59" s="47">
        <v>95369.0</v>
      </c>
      <c r="G59" s="48">
        <v>0.3027</v>
      </c>
      <c r="H59" s="45" t="s">
        <v>48</v>
      </c>
      <c r="I59" s="47">
        <v>10078.0</v>
      </c>
      <c r="J59" s="48">
        <v>0.032</v>
      </c>
      <c r="K59" s="45" t="s">
        <v>48</v>
      </c>
      <c r="L59" s="47">
        <v>6758.0</v>
      </c>
      <c r="M59" s="48">
        <v>0.0214</v>
      </c>
      <c r="N59" s="45" t="s">
        <v>48</v>
      </c>
      <c r="O59" s="47">
        <v>639.0</v>
      </c>
      <c r="P59" s="48">
        <v>0.002</v>
      </c>
      <c r="Q59" s="45" t="s">
        <v>48</v>
      </c>
      <c r="R59" s="47">
        <v>23650.0</v>
      </c>
      <c r="S59" s="48">
        <v>0.0751</v>
      </c>
      <c r="T59" s="45" t="s">
        <v>48</v>
      </c>
      <c r="U59" s="45" t="s">
        <v>515</v>
      </c>
      <c r="V59" s="45" t="s">
        <v>516</v>
      </c>
      <c r="W59" s="47">
        <v>315067.0</v>
      </c>
      <c r="X59" s="45" t="s">
        <v>518</v>
      </c>
      <c r="Y59" s="50" t="s">
        <v>519</v>
      </c>
    </row>
    <row r="60">
      <c r="A60" s="26" t="s">
        <v>523</v>
      </c>
      <c r="B60" s="45" t="s">
        <v>50</v>
      </c>
      <c r="C60" s="47">
        <v>1981473.0</v>
      </c>
      <c r="D60" s="48">
        <v>0.4973</v>
      </c>
      <c r="E60" s="45">
        <v>13.0</v>
      </c>
      <c r="F60" s="47">
        <v>1769443.0</v>
      </c>
      <c r="G60" s="48">
        <v>0.4441</v>
      </c>
      <c r="H60" s="45" t="s">
        <v>48</v>
      </c>
      <c r="I60" s="47">
        <v>118274.0</v>
      </c>
      <c r="J60" s="48">
        <v>0.0297</v>
      </c>
      <c r="K60" s="45" t="s">
        <v>48</v>
      </c>
      <c r="L60" s="47">
        <v>27638.0</v>
      </c>
      <c r="M60" s="48">
        <v>0.0069</v>
      </c>
      <c r="N60" s="45" t="s">
        <v>48</v>
      </c>
      <c r="O60" s="47">
        <v>54054.0</v>
      </c>
      <c r="P60" s="48">
        <v>0.0136</v>
      </c>
      <c r="Q60" s="45" t="s">
        <v>48</v>
      </c>
      <c r="R60" s="47">
        <v>33749.0</v>
      </c>
      <c r="S60" s="48">
        <v>0.0085</v>
      </c>
      <c r="T60" s="45" t="s">
        <v>48</v>
      </c>
      <c r="U60" s="45" t="s">
        <v>527</v>
      </c>
      <c r="V60" s="45" t="s">
        <v>529</v>
      </c>
      <c r="W60" s="47">
        <v>3984631.0</v>
      </c>
      <c r="X60" s="45" t="s">
        <v>530</v>
      </c>
      <c r="Y60" s="50" t="s">
        <v>531</v>
      </c>
    </row>
    <row r="61">
      <c r="A61" s="26" t="s">
        <v>536</v>
      </c>
      <c r="B61" s="45" t="s">
        <v>50</v>
      </c>
      <c r="C61" s="47">
        <v>1742718.0</v>
      </c>
      <c r="D61" s="48">
        <v>0.5254</v>
      </c>
      <c r="E61" s="45">
        <v>8.0</v>
      </c>
      <c r="F61" s="47">
        <v>1221747.0</v>
      </c>
      <c r="G61" s="48">
        <v>0.3683</v>
      </c>
      <c r="H61" s="45" t="s">
        <v>48</v>
      </c>
      <c r="I61" s="47">
        <v>160879.0</v>
      </c>
      <c r="J61" s="48">
        <v>0.0485</v>
      </c>
      <c r="K61" s="45" t="s">
        <v>48</v>
      </c>
      <c r="L61" s="47">
        <v>58417.0</v>
      </c>
      <c r="M61" s="48">
        <v>0.0176</v>
      </c>
      <c r="N61" s="45" t="s">
        <v>48</v>
      </c>
      <c r="O61" s="57"/>
      <c r="P61" s="58"/>
      <c r="Q61" s="45" t="s">
        <v>48</v>
      </c>
      <c r="R61" s="47">
        <v>133258.0</v>
      </c>
      <c r="S61" s="48">
        <v>0.0402</v>
      </c>
      <c r="T61" s="45">
        <v>4.0</v>
      </c>
      <c r="U61" s="47" t="s">
        <v>541</v>
      </c>
      <c r="V61" s="45" t="s">
        <v>543</v>
      </c>
      <c r="W61" s="47">
        <v>3317019.0</v>
      </c>
      <c r="X61" s="45" t="s">
        <v>544</v>
      </c>
      <c r="Y61" s="50" t="s">
        <v>545</v>
      </c>
    </row>
    <row r="62">
      <c r="A62" s="26" t="s">
        <v>548</v>
      </c>
      <c r="B62" s="28" t="s">
        <v>50</v>
      </c>
      <c r="C62" s="29">
        <v>188794.0</v>
      </c>
      <c r="D62" s="30">
        <v>0.2643</v>
      </c>
      <c r="E62" s="28" t="s">
        <v>48</v>
      </c>
      <c r="F62" s="29">
        <v>489371.0</v>
      </c>
      <c r="G62" s="30">
        <v>0.685</v>
      </c>
      <c r="H62" s="28">
        <v>5.0</v>
      </c>
      <c r="I62" s="29">
        <v>23004.0</v>
      </c>
      <c r="J62" s="30">
        <v>0.0322</v>
      </c>
      <c r="K62" s="28" t="s">
        <v>48</v>
      </c>
      <c r="L62" s="29">
        <v>8075.0</v>
      </c>
      <c r="M62" s="30">
        <v>0.0113</v>
      </c>
      <c r="N62" s="28" t="s">
        <v>48</v>
      </c>
      <c r="O62" s="29">
        <v>1104.0</v>
      </c>
      <c r="P62" s="30">
        <v>0.0015</v>
      </c>
      <c r="Q62" s="28" t="s">
        <v>48</v>
      </c>
      <c r="R62" s="29">
        <v>4075.0</v>
      </c>
      <c r="S62" s="30">
        <v>0.0057</v>
      </c>
      <c r="T62" s="28" t="s">
        <v>48</v>
      </c>
      <c r="U62" s="29">
        <v>300577.0</v>
      </c>
      <c r="V62" s="30">
        <v>0.4207</v>
      </c>
      <c r="W62" s="29">
        <v>714423.0</v>
      </c>
      <c r="X62" s="28" t="s">
        <v>553</v>
      </c>
      <c r="Y62" s="34" t="s">
        <v>554</v>
      </c>
    </row>
    <row r="63">
      <c r="A63" s="26" t="s">
        <v>556</v>
      </c>
      <c r="B63" s="28" t="s">
        <v>50</v>
      </c>
      <c r="C63" s="29">
        <v>1382536.0</v>
      </c>
      <c r="D63" s="30">
        <v>0.4645</v>
      </c>
      <c r="E63" s="28" t="s">
        <v>48</v>
      </c>
      <c r="F63" s="29">
        <v>1405284.0</v>
      </c>
      <c r="G63" s="30">
        <v>0.4722</v>
      </c>
      <c r="H63" s="28">
        <v>10.0</v>
      </c>
      <c r="I63" s="29">
        <v>106674.0</v>
      </c>
      <c r="J63" s="30">
        <v>0.0358</v>
      </c>
      <c r="K63" s="28" t="s">
        <v>48</v>
      </c>
      <c r="L63" s="29">
        <v>31072.0</v>
      </c>
      <c r="M63" s="30">
        <v>0.0104</v>
      </c>
      <c r="N63" s="28" t="s">
        <v>48</v>
      </c>
      <c r="O63" s="29">
        <v>11855.0</v>
      </c>
      <c r="P63" s="30">
        <v>0.004</v>
      </c>
      <c r="Q63" s="28" t="s">
        <v>48</v>
      </c>
      <c r="R63" s="29">
        <v>38729.0</v>
      </c>
      <c r="S63" s="30">
        <v>0.013</v>
      </c>
      <c r="T63" s="28" t="s">
        <v>48</v>
      </c>
      <c r="U63" s="29">
        <v>22748.0</v>
      </c>
      <c r="V63" s="30">
        <v>0.0077</v>
      </c>
      <c r="W63" s="29">
        <v>2976150.0</v>
      </c>
      <c r="X63" s="28" t="s">
        <v>559</v>
      </c>
      <c r="Y63" s="34" t="s">
        <v>561</v>
      </c>
    </row>
    <row r="64">
      <c r="A64" s="26" t="s">
        <v>562</v>
      </c>
      <c r="B64" s="28" t="s">
        <v>50</v>
      </c>
      <c r="C64" s="29">
        <v>55973.0</v>
      </c>
      <c r="D64" s="30">
        <v>0.2163</v>
      </c>
      <c r="E64" s="28" t="s">
        <v>48</v>
      </c>
      <c r="F64" s="29">
        <v>174419.0</v>
      </c>
      <c r="G64" s="30">
        <v>0.674</v>
      </c>
      <c r="H64" s="28">
        <v>3.0</v>
      </c>
      <c r="I64" s="29">
        <v>13287.0</v>
      </c>
      <c r="J64" s="30">
        <v>0.0513</v>
      </c>
      <c r="K64" s="28" t="s">
        <v>48</v>
      </c>
      <c r="L64" s="29">
        <v>2515.0</v>
      </c>
      <c r="M64" s="30">
        <v>0.0097</v>
      </c>
      <c r="N64" s="28" t="s">
        <v>48</v>
      </c>
      <c r="O64" s="32"/>
      <c r="P64" s="32"/>
      <c r="Q64" s="28" t="s">
        <v>48</v>
      </c>
      <c r="R64" s="29">
        <v>9655.0</v>
      </c>
      <c r="S64" s="30">
        <v>0.0373</v>
      </c>
      <c r="T64" s="28" t="s">
        <v>48</v>
      </c>
      <c r="U64" s="29">
        <v>118446.0</v>
      </c>
      <c r="V64" s="30">
        <v>0.4577</v>
      </c>
      <c r="W64" s="29">
        <v>255849.0</v>
      </c>
      <c r="X64" s="28" t="s">
        <v>563</v>
      </c>
      <c r="Y64" s="34" t="s">
        <v>564</v>
      </c>
    </row>
    <row r="65">
      <c r="C65" s="94">
        <f t="shared" ref="C65:Y65" si="1">SUM(C9:C64)</f>
        <v>66495553</v>
      </c>
      <c r="D65" s="95">
        <f t="shared" si="1"/>
        <v>24.7446</v>
      </c>
      <c r="E65">
        <f t="shared" si="1"/>
        <v>227</v>
      </c>
      <c r="F65" s="94">
        <f t="shared" si="1"/>
        <v>63816233</v>
      </c>
      <c r="G65" s="95">
        <f t="shared" si="1"/>
        <v>27.338</v>
      </c>
      <c r="H65">
        <f t="shared" si="1"/>
        <v>304</v>
      </c>
      <c r="I65" s="94">
        <f t="shared" si="1"/>
        <v>4566256</v>
      </c>
      <c r="J65" s="95">
        <f t="shared" si="1"/>
        <v>2.1401</v>
      </c>
      <c r="K65">
        <f t="shared" si="1"/>
        <v>0</v>
      </c>
      <c r="L65" s="94">
        <f t="shared" si="1"/>
        <v>1480239</v>
      </c>
      <c r="M65" s="95">
        <f t="shared" si="1"/>
        <v>0.6241</v>
      </c>
      <c r="N65">
        <f t="shared" si="1"/>
        <v>0</v>
      </c>
      <c r="O65">
        <f t="shared" si="1"/>
        <v>733675</v>
      </c>
      <c r="P65">
        <f t="shared" si="1"/>
        <v>0.4458</v>
      </c>
      <c r="Q65">
        <f t="shared" si="1"/>
        <v>0</v>
      </c>
      <c r="R65" s="94">
        <f t="shared" si="1"/>
        <v>1169153</v>
      </c>
      <c r="S65" s="95">
        <f t="shared" si="1"/>
        <v>0.6959</v>
      </c>
      <c r="T65">
        <f t="shared" si="1"/>
        <v>7</v>
      </c>
      <c r="U65" s="94">
        <f t="shared" si="1"/>
        <v>8605491</v>
      </c>
      <c r="V65" s="95">
        <f t="shared" si="1"/>
        <v>6.4937</v>
      </c>
      <c r="W65" s="94">
        <f t="shared" si="1"/>
        <v>138261109</v>
      </c>
      <c r="X65">
        <f t="shared" si="1"/>
        <v>0</v>
      </c>
      <c r="Y65">
        <f t="shared" si="1"/>
        <v>0</v>
      </c>
    </row>
    <row r="66">
      <c r="A66" s="79" t="s">
        <v>580</v>
      </c>
    </row>
    <row r="67">
      <c r="A67" s="96" t="s">
        <v>582</v>
      </c>
    </row>
    <row r="69">
      <c r="H69" s="1" t="s">
        <v>584</v>
      </c>
    </row>
    <row r="70">
      <c r="C70" s="1" t="s">
        <v>585</v>
      </c>
      <c r="D70" s="94">
        <f>$C$65</f>
        <v>66495553</v>
      </c>
      <c r="E70" s="94">
        <f>$F$65</f>
        <v>63816233</v>
      </c>
      <c r="F70" s="94">
        <f>$I$65</f>
        <v>4566256</v>
      </c>
      <c r="G70" s="94">
        <f>$L$65</f>
        <v>1480239</v>
      </c>
      <c r="H70" s="94">
        <f>SUM(D70:G70)</f>
        <v>136358281</v>
      </c>
    </row>
    <row r="71">
      <c r="C71" s="1" t="s">
        <v>595</v>
      </c>
      <c r="D71">
        <f t="shared" ref="D71:G71" si="2">D70/$H$70</f>
        <v>0.4876532068</v>
      </c>
      <c r="E71">
        <f t="shared" si="2"/>
        <v>0.4680040884</v>
      </c>
      <c r="F71">
        <f t="shared" si="2"/>
        <v>0.03348719246</v>
      </c>
      <c r="G71">
        <f t="shared" si="2"/>
        <v>0.01085551232</v>
      </c>
    </row>
  </sheetData>
  <mergeCells count="8">
    <mergeCell ref="U7:V7"/>
    <mergeCell ref="R7:T7"/>
    <mergeCell ref="O7:Q7"/>
    <mergeCell ref="L7:N7"/>
    <mergeCell ref="F7:H7"/>
    <mergeCell ref="C7:E7"/>
    <mergeCell ref="I7:K7"/>
    <mergeCell ref="W7:Y7"/>
  </mergeCells>
  <hyperlinks>
    <hyperlink r:id="rId1" ref="A9"/>
    <hyperlink r:id="rId2" location="cite_note-340" ref="Y9"/>
    <hyperlink r:id="rId3" ref="A10"/>
    <hyperlink r:id="rId4" location="cite_note-341" ref="Y10"/>
    <hyperlink r:id="rId5" ref="A11"/>
    <hyperlink r:id="rId6" location="cite_note-342" ref="Y11"/>
    <hyperlink r:id="rId7" ref="A12"/>
    <hyperlink r:id="rId8" location="cite_note-343" ref="Y12"/>
    <hyperlink r:id="rId9" ref="A13"/>
    <hyperlink r:id="rId10" location="cite_note-344" ref="Y13"/>
    <hyperlink r:id="rId11" ref="A14"/>
    <hyperlink r:id="rId12" location="cite_note-345" ref="Y14"/>
    <hyperlink r:id="rId13" ref="A15"/>
    <hyperlink r:id="rId14" location="cite_note-346" ref="Y15"/>
    <hyperlink r:id="rId15" ref="A16"/>
    <hyperlink r:id="rId16" ref="A17"/>
    <hyperlink r:id="rId17" location="cite_note-349" ref="Y17"/>
    <hyperlink r:id="rId18" ref="A18"/>
    <hyperlink r:id="rId19" location="cite_note-350" ref="Y18"/>
    <hyperlink r:id="rId20" ref="A19"/>
    <hyperlink r:id="rId21" ref="A20"/>
    <hyperlink r:id="rId22" location="cite_note-353" ref="Y20"/>
    <hyperlink r:id="rId23" ref="A21"/>
    <hyperlink r:id="rId24" location="cite_note-354" ref="Y21"/>
    <hyperlink r:id="rId25" ref="A22"/>
    <hyperlink r:id="rId26" location="cite_note-355" ref="Y22"/>
    <hyperlink r:id="rId27" ref="A23"/>
    <hyperlink r:id="rId28" location="cite_note-356" ref="Y23"/>
    <hyperlink r:id="rId29" ref="A24"/>
    <hyperlink r:id="rId30" location="cite_note-357" ref="Y24"/>
    <hyperlink r:id="rId31" ref="A25"/>
    <hyperlink r:id="rId32" location="cite_note-358" ref="Y25"/>
    <hyperlink r:id="rId33" ref="A26"/>
    <hyperlink r:id="rId34" location="cite_note-359" ref="Y26"/>
    <hyperlink r:id="rId35" ref="A27"/>
    <hyperlink r:id="rId36" location="cite_note-360" ref="Y27"/>
    <hyperlink r:id="rId37" ref="A28"/>
    <hyperlink r:id="rId38" location="cite_note-maine-split-361" ref="B28"/>
    <hyperlink r:id="rId39" ref="A29"/>
    <hyperlink r:id="rId40" location="cite_note-maine-split-361" ref="B29"/>
    <hyperlink r:id="rId41" ref="A30"/>
    <hyperlink r:id="rId42" location="cite_note-maine-split-361" ref="B30"/>
    <hyperlink r:id="rId43" ref="A31"/>
    <hyperlink r:id="rId44" location="cite_note-364" ref="Y31"/>
    <hyperlink r:id="rId45" ref="A32"/>
    <hyperlink r:id="rId46" location="cite_note-365" ref="Y32"/>
    <hyperlink r:id="rId47" ref="A33"/>
    <hyperlink r:id="rId48" location="cite_note-366" ref="Y33"/>
    <hyperlink r:id="rId49" ref="A34"/>
    <hyperlink r:id="rId50" location="cite_note-367" ref="Y34"/>
    <hyperlink r:id="rId51" ref="A35"/>
    <hyperlink r:id="rId52" location="cite_note-368" ref="Y35"/>
    <hyperlink r:id="rId53" ref="A36"/>
    <hyperlink r:id="rId54" location="cite_note-369" ref="Y36"/>
    <hyperlink r:id="rId55" ref="A37"/>
    <hyperlink r:id="rId56" ref="A38"/>
    <hyperlink r:id="rId57" location="cite_note-NB-372" ref="Y38"/>
    <hyperlink r:id="rId58" ref="A39"/>
    <hyperlink r:id="rId59" location="cite_note-NB-372" ref="Y39"/>
    <hyperlink r:id="rId60" ref="A40"/>
    <hyperlink r:id="rId61" location="cite_note-NB-372" ref="Y40"/>
    <hyperlink r:id="rId62" ref="A41"/>
    <hyperlink r:id="rId63" location="cite_note-NB-372" ref="Y41"/>
    <hyperlink r:id="rId64" ref="A42"/>
    <hyperlink r:id="rId65" location="cite_note-373" ref="Y42"/>
    <hyperlink r:id="rId66" ref="A43"/>
    <hyperlink r:id="rId67" location="cite_note-374" ref="Y43"/>
    <hyperlink r:id="rId68" ref="A44"/>
    <hyperlink r:id="rId69" location="cite_note-375" ref="Y44"/>
    <hyperlink r:id="rId70" ref="A45"/>
    <hyperlink r:id="rId71" location="cite_note-376" ref="Y45"/>
    <hyperlink r:id="rId72" ref="A46"/>
    <hyperlink r:id="rId73" location="cite_note-377" ref="Y46"/>
    <hyperlink r:id="rId74" ref="A47"/>
    <hyperlink r:id="rId75" location="cite_note-378" ref="Y47"/>
    <hyperlink r:id="rId76" ref="A48"/>
    <hyperlink r:id="rId77" location="cite_note-379" ref="Y48"/>
    <hyperlink r:id="rId78" ref="A49"/>
    <hyperlink r:id="rId79" location="cite_note-380" ref="Y49"/>
    <hyperlink r:id="rId80" ref="A50"/>
    <hyperlink r:id="rId81" location="cite_note-381" ref="Y50"/>
    <hyperlink r:id="rId82" ref="A51"/>
    <hyperlink r:id="rId83" location="cite_note-382" ref="Y51"/>
    <hyperlink r:id="rId84" ref="A52"/>
    <hyperlink r:id="rId85" location="cite_note-383" ref="Y52"/>
    <hyperlink r:id="rId86" ref="A53"/>
    <hyperlink r:id="rId87" location="cite_note-384" ref="Y53"/>
    <hyperlink r:id="rId88" ref="A54"/>
    <hyperlink r:id="rId89" location="cite_note-385" ref="Y54"/>
    <hyperlink r:id="rId90" ref="A55"/>
    <hyperlink r:id="rId91" location="cite_note-386" ref="Y55"/>
    <hyperlink r:id="rId92" ref="A56"/>
    <hyperlink r:id="rId93" location="cite_note-387" ref="Y56"/>
    <hyperlink r:id="rId94" ref="A57"/>
    <hyperlink r:id="rId95" location="cite_note-388" ref="Y57"/>
    <hyperlink r:id="rId96" ref="A58"/>
    <hyperlink r:id="rId97" location="cite_note-389" ref="Y58"/>
    <hyperlink r:id="rId98" ref="A59"/>
    <hyperlink r:id="rId99" location="cite_note-390" ref="Y59"/>
    <hyperlink r:id="rId100" ref="A60"/>
    <hyperlink r:id="rId101" location="cite_note-391" ref="Y60"/>
    <hyperlink r:id="rId102" ref="A61"/>
    <hyperlink r:id="rId103" location="cite_note-392" ref="Y61"/>
    <hyperlink r:id="rId104" ref="A62"/>
    <hyperlink r:id="rId105" location="cite_note-393" ref="Y62"/>
    <hyperlink r:id="rId106" ref="A63"/>
    <hyperlink r:id="rId107" location="cite_note-394" ref="Y63"/>
    <hyperlink r:id="rId108" ref="A64"/>
    <hyperlink r:id="rId109" location="cite_note-395" ref="Y64"/>
  </hyperlinks>
  <drawing r:id="rId110"/>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2</v>
      </c>
      <c r="B1" s="116" t="s">
        <v>960</v>
      </c>
    </row>
    <row r="2">
      <c r="A2" s="1" t="s">
        <v>10</v>
      </c>
      <c r="B2" s="7">
        <v>42809.0</v>
      </c>
    </row>
    <row r="4">
      <c r="A4" s="8" t="s">
        <v>614</v>
      </c>
    </row>
    <row r="6">
      <c r="A6" s="104" t="s">
        <v>628</v>
      </c>
      <c r="D6" s="217" t="s">
        <v>961</v>
      </c>
      <c r="E6" s="104" t="s">
        <v>633</v>
      </c>
      <c r="F6" s="218" t="s">
        <v>30</v>
      </c>
      <c r="G6" s="219" t="str">
        <f>+/−</f>
        <v>#ERROR!</v>
      </c>
      <c r="H6" s="218" t="s">
        <v>761</v>
      </c>
      <c r="I6" s="219" t="str">
        <f>+/−</f>
        <v>#ERROR!</v>
      </c>
    </row>
    <row r="7">
      <c r="A7" s="220"/>
      <c r="B7" s="111" t="s">
        <v>962</v>
      </c>
      <c r="C7" s="112" t="s">
        <v>907</v>
      </c>
      <c r="D7" s="111" t="s">
        <v>963</v>
      </c>
      <c r="E7" s="113">
        <v>2238351.0</v>
      </c>
      <c r="F7" s="112">
        <v>21.3</v>
      </c>
      <c r="G7" s="112" t="s">
        <v>964</v>
      </c>
      <c r="H7" s="112">
        <v>33.0</v>
      </c>
      <c r="I7" s="112" t="s">
        <v>965</v>
      </c>
    </row>
    <row r="8">
      <c r="A8" s="221"/>
      <c r="B8" s="111" t="s">
        <v>966</v>
      </c>
      <c r="C8" s="112" t="s">
        <v>910</v>
      </c>
      <c r="D8" s="111" t="s">
        <v>967</v>
      </c>
      <c r="E8" s="113">
        <v>1372941.0</v>
      </c>
      <c r="F8" s="112">
        <v>13.1</v>
      </c>
      <c r="G8" s="165">
        <f>+3</f>
        <v>3</v>
      </c>
      <c r="H8" s="112">
        <v>20.0</v>
      </c>
      <c r="I8" s="165">
        <f>+5</f>
        <v>5</v>
      </c>
    </row>
    <row r="9">
      <c r="A9" s="222"/>
      <c r="B9" s="111" t="s">
        <v>968</v>
      </c>
      <c r="C9" s="112" t="s">
        <v>913</v>
      </c>
      <c r="D9" s="111" t="s">
        <v>969</v>
      </c>
      <c r="E9" s="113">
        <v>1301796.0</v>
      </c>
      <c r="F9" s="112">
        <v>12.4</v>
      </c>
      <c r="G9" s="165">
        <f>+3.9</f>
        <v>3.9</v>
      </c>
      <c r="H9" s="112">
        <v>19.0</v>
      </c>
      <c r="I9" s="165">
        <f>+6</f>
        <v>6</v>
      </c>
    </row>
    <row r="10">
      <c r="A10" s="223"/>
      <c r="B10" s="111" t="s">
        <v>970</v>
      </c>
      <c r="C10" s="112" t="s">
        <v>914</v>
      </c>
      <c r="D10" s="111" t="s">
        <v>971</v>
      </c>
      <c r="E10" s="113">
        <v>1285819.0</v>
      </c>
      <c r="F10" s="112">
        <v>12.2</v>
      </c>
      <c r="G10" s="165">
        <f>+4.2</f>
        <v>4.2</v>
      </c>
      <c r="H10" s="112">
        <v>19.0</v>
      </c>
      <c r="I10" s="165">
        <f>+7</f>
        <v>7</v>
      </c>
    </row>
    <row r="11">
      <c r="A11" s="224"/>
      <c r="B11" s="111" t="s">
        <v>972</v>
      </c>
      <c r="C11" s="112" t="s">
        <v>916</v>
      </c>
      <c r="D11" s="111" t="s">
        <v>973</v>
      </c>
      <c r="E11" s="113">
        <v>959600.0</v>
      </c>
      <c r="F11" s="112">
        <v>9.1</v>
      </c>
      <c r="G11" s="165">
        <f>+6.8</f>
        <v>6.8</v>
      </c>
      <c r="H11" s="112">
        <v>14.0</v>
      </c>
      <c r="I11" s="165">
        <f>+10</f>
        <v>10</v>
      </c>
    </row>
    <row r="12">
      <c r="A12" s="225"/>
      <c r="B12" s="111" t="s">
        <v>659</v>
      </c>
      <c r="C12" s="112" t="s">
        <v>911</v>
      </c>
      <c r="D12" s="111" t="s">
        <v>974</v>
      </c>
      <c r="E12" s="113">
        <v>955633.0</v>
      </c>
      <c r="F12" s="112">
        <v>9.1</v>
      </c>
      <c r="G12" s="112" t="s">
        <v>975</v>
      </c>
      <c r="H12" s="112">
        <v>14.0</v>
      </c>
      <c r="I12" s="112" t="s">
        <v>976</v>
      </c>
    </row>
    <row r="13">
      <c r="A13" s="226"/>
      <c r="B13" s="111" t="s">
        <v>977</v>
      </c>
      <c r="C13" s="112" t="s">
        <v>908</v>
      </c>
      <c r="D13" s="111" t="s">
        <v>978</v>
      </c>
      <c r="E13" s="113">
        <v>599699.0</v>
      </c>
      <c r="F13" s="112">
        <v>5.7</v>
      </c>
      <c r="G13" s="112" t="s">
        <v>979</v>
      </c>
      <c r="H13" s="112">
        <v>9.0</v>
      </c>
      <c r="I13" s="112" t="s">
        <v>980</v>
      </c>
    </row>
    <row r="14">
      <c r="A14" s="227"/>
      <c r="B14" s="111" t="s">
        <v>981</v>
      </c>
      <c r="C14" s="112" t="s">
        <v>915</v>
      </c>
      <c r="D14" s="111" t="s">
        <v>982</v>
      </c>
      <c r="E14" s="113">
        <v>356271.0</v>
      </c>
      <c r="F14" s="112">
        <v>3.4</v>
      </c>
      <c r="G14" s="165">
        <f>+0.3</f>
        <v>0.3</v>
      </c>
      <c r="H14" s="112">
        <v>5.0</v>
      </c>
      <c r="I14" s="165">
        <f>+0</f>
        <v>0</v>
      </c>
    </row>
    <row r="15">
      <c r="A15" s="228"/>
      <c r="B15" s="111" t="s">
        <v>983</v>
      </c>
      <c r="C15" s="112" t="s">
        <v>919</v>
      </c>
      <c r="D15" s="111" t="s">
        <v>984</v>
      </c>
      <c r="E15" s="113">
        <v>335214.0</v>
      </c>
      <c r="F15" s="112">
        <v>3.2</v>
      </c>
      <c r="G15" s="165">
        <f>+1.3</f>
        <v>1.3</v>
      </c>
      <c r="H15" s="112">
        <v>5.0</v>
      </c>
      <c r="I15" s="165">
        <f>+3</f>
        <v>3</v>
      </c>
    </row>
    <row r="16">
      <c r="A16" s="229"/>
      <c r="B16" s="111" t="s">
        <v>985</v>
      </c>
      <c r="C16" s="112" t="s">
        <v>920</v>
      </c>
      <c r="D16" s="111" t="s">
        <v>986</v>
      </c>
      <c r="E16" s="113">
        <v>327131.0</v>
      </c>
      <c r="F16" s="112">
        <v>3.1</v>
      </c>
      <c r="G16" s="165">
        <f>+1.2</f>
        <v>1.2</v>
      </c>
      <c r="H16" s="112">
        <v>4.0</v>
      </c>
      <c r="I16" s="165">
        <f>+2</f>
        <v>2</v>
      </c>
    </row>
    <row r="17">
      <c r="A17" s="230"/>
      <c r="B17" s="111" t="s">
        <v>987</v>
      </c>
      <c r="C17" s="112" t="s">
        <v>917</v>
      </c>
      <c r="D17" s="111" t="s">
        <v>988</v>
      </c>
      <c r="E17" s="113">
        <v>218950.0</v>
      </c>
      <c r="F17" s="112">
        <v>2.1</v>
      </c>
      <c r="G17" s="165">
        <f>+0</f>
        <v>0</v>
      </c>
      <c r="H17" s="112">
        <v>3.0</v>
      </c>
      <c r="I17" s="165">
        <f>+0</f>
        <v>0</v>
      </c>
    </row>
    <row r="18">
      <c r="A18" s="231"/>
      <c r="B18" s="111" t="s">
        <v>989</v>
      </c>
      <c r="C18" s="112" t="s">
        <v>989</v>
      </c>
      <c r="D18" s="111" t="s">
        <v>990</v>
      </c>
      <c r="E18" s="113">
        <v>216147.0</v>
      </c>
      <c r="F18" s="112">
        <v>2.1</v>
      </c>
      <c r="G18" s="112" t="s">
        <v>991</v>
      </c>
      <c r="H18" s="112">
        <v>3.0</v>
      </c>
      <c r="I18" s="165">
        <f>+3</f>
        <v>3</v>
      </c>
    </row>
    <row r="19">
      <c r="A19" s="232"/>
      <c r="B19" s="111" t="s">
        <v>992</v>
      </c>
      <c r="C19" s="112" t="s">
        <v>993</v>
      </c>
      <c r="D19" s="111" t="s">
        <v>994</v>
      </c>
      <c r="E19" s="113">
        <v>187162.0</v>
      </c>
      <c r="F19" s="112">
        <v>1.8</v>
      </c>
      <c r="G19" s="112" t="s">
        <v>991</v>
      </c>
      <c r="H19" s="112">
        <v>2.0</v>
      </c>
      <c r="I19" s="165">
        <f>+2</f>
        <v>2</v>
      </c>
    </row>
    <row r="21">
      <c r="A21" s="233"/>
      <c r="B21" s="111" t="s">
        <v>995</v>
      </c>
      <c r="C21" s="112" t="s">
        <v>996</v>
      </c>
      <c r="D21" s="111" t="s">
        <v>997</v>
      </c>
      <c r="E21" s="113">
        <v>38209.0</v>
      </c>
      <c r="F21" s="112">
        <v>0.4</v>
      </c>
      <c r="G21" s="112" t="s">
        <v>991</v>
      </c>
      <c r="H21" s="112">
        <v>0.0</v>
      </c>
      <c r="I21" s="112" t="s">
        <v>48</v>
      </c>
    </row>
    <row r="22">
      <c r="A22" s="233"/>
      <c r="B22" s="111" t="s">
        <v>998</v>
      </c>
      <c r="C22" s="112" t="s">
        <v>999</v>
      </c>
      <c r="D22" s="111" t="s">
        <v>1000</v>
      </c>
      <c r="E22" s="113">
        <v>35478.0</v>
      </c>
      <c r="F22" s="112">
        <v>0.3</v>
      </c>
      <c r="G22" s="165">
        <f>+0</f>
        <v>0</v>
      </c>
      <c r="H22" s="112">
        <v>0.0</v>
      </c>
      <c r="I22" s="112" t="s">
        <v>48</v>
      </c>
    </row>
    <row r="23">
      <c r="A23" s="233"/>
      <c r="B23" s="111" t="s">
        <v>1001</v>
      </c>
      <c r="C23" s="112" t="s">
        <v>1002</v>
      </c>
      <c r="D23" s="111" t="s">
        <v>1003</v>
      </c>
      <c r="E23" s="113">
        <v>28700.0</v>
      </c>
      <c r="F23" s="112">
        <v>0.3</v>
      </c>
      <c r="G23" s="112" t="s">
        <v>991</v>
      </c>
      <c r="H23" s="112">
        <v>0.0</v>
      </c>
      <c r="I23" s="112" t="s">
        <v>48</v>
      </c>
    </row>
    <row r="24">
      <c r="A24" s="233"/>
      <c r="B24" s="234" t="s">
        <v>1004</v>
      </c>
      <c r="C24" s="112" t="s">
        <v>1005</v>
      </c>
      <c r="D24" s="111" t="s">
        <v>1006</v>
      </c>
      <c r="E24" s="113">
        <v>14362.0</v>
      </c>
      <c r="F24" s="112">
        <v>0.1</v>
      </c>
      <c r="G24" s="112" t="s">
        <v>991</v>
      </c>
      <c r="H24" s="112">
        <v>0.0</v>
      </c>
      <c r="I24" s="112" t="s">
        <v>48</v>
      </c>
    </row>
    <row r="25">
      <c r="A25" s="233"/>
      <c r="B25" s="234" t="s">
        <v>1007</v>
      </c>
      <c r="C25" s="112" t="s">
        <v>1008</v>
      </c>
      <c r="D25" s="111" t="s">
        <v>1009</v>
      </c>
      <c r="E25" s="113">
        <v>12570.0</v>
      </c>
      <c r="F25" s="112">
        <v>0.1</v>
      </c>
      <c r="G25" s="112" t="s">
        <v>991</v>
      </c>
      <c r="H25" s="112">
        <v>0.0</v>
      </c>
      <c r="I25" s="112" t="s">
        <v>48</v>
      </c>
    </row>
    <row r="26">
      <c r="A26" s="233"/>
      <c r="B26" s="234" t="s">
        <v>1010</v>
      </c>
      <c r="C26" s="112" t="s">
        <v>1011</v>
      </c>
      <c r="D26" s="234" t="s">
        <v>1012</v>
      </c>
      <c r="E26" s="113">
        <v>6858.0</v>
      </c>
      <c r="F26" s="112">
        <v>0.1</v>
      </c>
      <c r="G26" s="112" t="s">
        <v>991</v>
      </c>
      <c r="H26" s="112">
        <v>0.0</v>
      </c>
      <c r="I26" s="112" t="s">
        <v>48</v>
      </c>
    </row>
    <row r="27">
      <c r="A27" s="233"/>
      <c r="B27" s="234" t="s">
        <v>1013</v>
      </c>
      <c r="C27" s="112" t="s">
        <v>1014</v>
      </c>
      <c r="D27" s="234" t="s">
        <v>1015</v>
      </c>
      <c r="E27" s="113">
        <v>6025.0</v>
      </c>
      <c r="F27" s="112">
        <v>0.1</v>
      </c>
      <c r="G27" s="112" t="s">
        <v>991</v>
      </c>
      <c r="H27" s="112">
        <v>0.0</v>
      </c>
      <c r="I27" s="112" t="s">
        <v>48</v>
      </c>
    </row>
    <row r="28">
      <c r="A28" s="233"/>
      <c r="B28" s="234" t="s">
        <v>1016</v>
      </c>
      <c r="C28" s="112" t="s">
        <v>1017</v>
      </c>
      <c r="D28" s="234" t="s">
        <v>1018</v>
      </c>
      <c r="E28" s="113">
        <v>5221.0</v>
      </c>
      <c r="F28" s="112">
        <v>0.1</v>
      </c>
      <c r="G28" s="112" t="s">
        <v>991</v>
      </c>
      <c r="H28" s="112">
        <v>0.0</v>
      </c>
      <c r="I28" s="112" t="s">
        <v>48</v>
      </c>
    </row>
    <row r="29">
      <c r="A29" s="233"/>
      <c r="B29" s="111" t="s">
        <v>1019</v>
      </c>
      <c r="C29" s="112" t="s">
        <v>1020</v>
      </c>
      <c r="D29" s="234" t="s">
        <v>1021</v>
      </c>
      <c r="E29" s="113">
        <v>4945.0</v>
      </c>
      <c r="F29" s="112">
        <v>0.0</v>
      </c>
      <c r="G29" s="112" t="s">
        <v>991</v>
      </c>
      <c r="H29" s="112">
        <v>0.0</v>
      </c>
      <c r="I29" s="112" t="s">
        <v>48</v>
      </c>
    </row>
    <row r="30">
      <c r="A30" s="233"/>
      <c r="B30" s="234" t="s">
        <v>1022</v>
      </c>
      <c r="C30" s="112" t="s">
        <v>1023</v>
      </c>
      <c r="D30" s="234" t="s">
        <v>1024</v>
      </c>
      <c r="E30" s="113">
        <v>3099.0</v>
      </c>
      <c r="F30" s="112">
        <v>0.0</v>
      </c>
      <c r="G30" s="112" t="s">
        <v>991</v>
      </c>
      <c r="H30" s="112">
        <v>0.0</v>
      </c>
      <c r="I30" s="112" t="s">
        <v>48</v>
      </c>
    </row>
    <row r="31">
      <c r="A31" s="233"/>
      <c r="B31" s="234" t="s">
        <v>1025</v>
      </c>
      <c r="C31" s="112" t="s">
        <v>1026</v>
      </c>
      <c r="D31" s="111" t="s">
        <v>1027</v>
      </c>
      <c r="E31" s="113">
        <v>2938.0</v>
      </c>
      <c r="F31" s="112">
        <v>0.0</v>
      </c>
      <c r="G31" s="112" t="s">
        <v>991</v>
      </c>
      <c r="H31" s="112">
        <v>0.0</v>
      </c>
      <c r="I31" s="112" t="s">
        <v>48</v>
      </c>
    </row>
    <row r="32">
      <c r="A32" s="233"/>
      <c r="B32" s="111" t="s">
        <v>1028</v>
      </c>
      <c r="C32" s="112" t="s">
        <v>1029</v>
      </c>
      <c r="D32" s="234" t="s">
        <v>1030</v>
      </c>
      <c r="E32" s="113">
        <v>1492.0</v>
      </c>
      <c r="F32" s="112">
        <v>0.0</v>
      </c>
      <c r="G32" s="165">
        <f>+0</f>
        <v>0</v>
      </c>
      <c r="H32" s="112">
        <v>0.0</v>
      </c>
      <c r="I32" s="112" t="s">
        <v>48</v>
      </c>
    </row>
    <row r="33">
      <c r="A33" s="233"/>
      <c r="B33" s="235" t="s">
        <v>1031</v>
      </c>
      <c r="C33" s="112" t="s">
        <v>1032</v>
      </c>
      <c r="D33" s="234" t="s">
        <v>1033</v>
      </c>
      <c r="E33" s="112">
        <v>726.0</v>
      </c>
      <c r="F33" s="112">
        <v>0.0</v>
      </c>
      <c r="G33" s="112" t="s">
        <v>1034</v>
      </c>
      <c r="H33" s="112">
        <v>0.0</v>
      </c>
      <c r="I33" s="112" t="s">
        <v>48</v>
      </c>
    </row>
    <row r="34">
      <c r="A34" s="233"/>
      <c r="B34" s="234" t="s">
        <v>1035</v>
      </c>
      <c r="C34" s="112" t="s">
        <v>1036</v>
      </c>
      <c r="D34" s="234" t="s">
        <v>1037</v>
      </c>
      <c r="E34" s="112">
        <v>527.0</v>
      </c>
      <c r="F34" s="112">
        <v>0.0</v>
      </c>
      <c r="G34" s="112" t="s">
        <v>991</v>
      </c>
      <c r="H34" s="112">
        <v>0.0</v>
      </c>
      <c r="I34" s="112" t="s">
        <v>48</v>
      </c>
    </row>
    <row r="35">
      <c r="A35" s="233"/>
      <c r="B35" s="234" t="s">
        <v>1038</v>
      </c>
      <c r="C35" s="112" t="s">
        <v>1039</v>
      </c>
      <c r="D35" s="234" t="s">
        <v>1040</v>
      </c>
      <c r="E35" s="112">
        <v>177.0</v>
      </c>
      <c r="F35" s="112">
        <v>0.0</v>
      </c>
      <c r="G35" s="112" t="s">
        <v>991</v>
      </c>
      <c r="H35" s="112">
        <v>0.0</v>
      </c>
      <c r="I35" s="112" t="s">
        <v>48</v>
      </c>
    </row>
    <row r="36">
      <c r="A36" s="236" t="s">
        <v>1041</v>
      </c>
      <c r="E36" s="237">
        <v>1.0516041E7</v>
      </c>
      <c r="F36" s="238">
        <v>100.0</v>
      </c>
      <c r="G36" s="133"/>
      <c r="H36" s="238">
        <v>150.0</v>
      </c>
      <c r="I36" s="133"/>
    </row>
    <row r="37">
      <c r="A37" s="132" t="s">
        <v>1042</v>
      </c>
      <c r="E37" s="113">
        <v>15876.0</v>
      </c>
      <c r="F37" s="112">
        <v>0.15</v>
      </c>
      <c r="G37" s="165"/>
      <c r="H37" s="165"/>
      <c r="I37" s="165"/>
    </row>
    <row r="38">
      <c r="A38" s="132" t="s">
        <v>1043</v>
      </c>
      <c r="E38" s="113">
        <v>31539.0</v>
      </c>
      <c r="F38" s="112">
        <v>0.3</v>
      </c>
      <c r="G38" s="165"/>
      <c r="H38" s="165"/>
      <c r="I38" s="165"/>
    </row>
    <row r="39">
      <c r="A39" s="236" t="s">
        <v>18</v>
      </c>
      <c r="E39" s="237">
        <v>1.0563456E7</v>
      </c>
      <c r="F39" s="238">
        <v>100.0</v>
      </c>
      <c r="G39" s="133"/>
      <c r="H39" s="133"/>
      <c r="I39" s="133"/>
    </row>
    <row r="40">
      <c r="A40" s="132" t="s">
        <v>1044</v>
      </c>
      <c r="E40" s="113">
        <v>1.2893466E7</v>
      </c>
      <c r="F40" s="112">
        <v>81.9</v>
      </c>
      <c r="G40" s="165">
        <f>+7.3</f>
        <v>7.3</v>
      </c>
      <c r="H40" s="165"/>
      <c r="I40" s="165"/>
    </row>
    <row r="41">
      <c r="A41" s="239" t="s">
        <v>1045</v>
      </c>
    </row>
  </sheetData>
  <mergeCells count="9">
    <mergeCell ref="A36:D36"/>
    <mergeCell ref="A37:D37"/>
    <mergeCell ref="A38:D38"/>
    <mergeCell ref="A39:D39"/>
    <mergeCell ref="A40:D40"/>
    <mergeCell ref="A41:I41"/>
    <mergeCell ref="A5:I5"/>
    <mergeCell ref="A6:C6"/>
    <mergeCell ref="A20:I20"/>
  </mergeCells>
  <hyperlinks>
    <hyperlink r:id="rId1" ref="B1"/>
    <hyperlink r:id="rId2" ref="A4"/>
    <hyperlink r:id="rId3" ref="D6"/>
    <hyperlink r:id="rId4" ref="B7"/>
    <hyperlink r:id="rId5" ref="D7"/>
    <hyperlink r:id="rId6" ref="B8"/>
    <hyperlink r:id="rId7" ref="D8"/>
    <hyperlink r:id="rId8" ref="B9"/>
    <hyperlink r:id="rId9" ref="D9"/>
    <hyperlink r:id="rId10" ref="B10"/>
    <hyperlink r:id="rId11" ref="D10"/>
    <hyperlink r:id="rId12" ref="B11"/>
    <hyperlink r:id="rId13" ref="D11"/>
    <hyperlink r:id="rId14" ref="B12"/>
    <hyperlink r:id="rId15" ref="D12"/>
    <hyperlink r:id="rId16" ref="B13"/>
    <hyperlink r:id="rId17" ref="D13"/>
    <hyperlink r:id="rId18" ref="B14"/>
    <hyperlink r:id="rId19" ref="D14"/>
    <hyperlink r:id="rId20" ref="B15"/>
    <hyperlink r:id="rId21" ref="D15"/>
    <hyperlink r:id="rId22" ref="B16"/>
    <hyperlink r:id="rId23" ref="D16"/>
    <hyperlink r:id="rId24" ref="B17"/>
    <hyperlink r:id="rId25" ref="D17"/>
    <hyperlink r:id="rId26" ref="B18"/>
    <hyperlink r:id="rId27" ref="D18"/>
    <hyperlink r:id="rId28" ref="B19"/>
    <hyperlink r:id="rId29" ref="D19"/>
    <hyperlink r:id="rId30" ref="B21"/>
    <hyperlink r:id="rId31" ref="D21"/>
    <hyperlink r:id="rId32" ref="B22"/>
    <hyperlink r:id="rId33" ref="D22"/>
    <hyperlink r:id="rId34" ref="B23"/>
    <hyperlink r:id="rId35" ref="D23"/>
    <hyperlink r:id="rId36" ref="B24"/>
    <hyperlink r:id="rId37" ref="D24"/>
    <hyperlink r:id="rId38" ref="B25"/>
    <hyperlink r:id="rId39" ref="D25"/>
    <hyperlink r:id="rId40" ref="B26"/>
    <hyperlink r:id="rId41" ref="D26"/>
    <hyperlink r:id="rId42" ref="B27"/>
    <hyperlink r:id="rId43" ref="D27"/>
    <hyperlink r:id="rId44" ref="B28"/>
    <hyperlink r:id="rId45" ref="D28"/>
    <hyperlink r:id="rId46" ref="B29"/>
    <hyperlink r:id="rId47" ref="D29"/>
    <hyperlink r:id="rId48" ref="B30"/>
    <hyperlink r:id="rId49" ref="D30"/>
    <hyperlink r:id="rId50" ref="B31"/>
    <hyperlink r:id="rId51" ref="D31"/>
    <hyperlink r:id="rId52" ref="B32"/>
    <hyperlink r:id="rId53" ref="D32"/>
    <hyperlink r:id="rId54" ref="D33"/>
    <hyperlink r:id="rId55" ref="B34"/>
    <hyperlink r:id="rId56" ref="D34"/>
    <hyperlink r:id="rId57" ref="B35"/>
    <hyperlink r:id="rId58" ref="D35"/>
    <hyperlink r:id="rId59" ref="A41"/>
  </hyperlinks>
  <drawing r:id="rId6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row>
    <row r="2">
      <c r="A2" s="1" t="s">
        <v>4</v>
      </c>
    </row>
    <row r="4">
      <c r="A4" s="8" t="s">
        <v>6</v>
      </c>
    </row>
    <row r="6">
      <c r="A6" s="3" t="s">
        <v>22</v>
      </c>
    </row>
    <row r="8">
      <c r="A8" s="6" t="s">
        <v>23</v>
      </c>
      <c r="B8" s="6" t="s">
        <v>24</v>
      </c>
      <c r="C8" s="10" t="s">
        <v>9</v>
      </c>
      <c r="D8" s="10" t="s">
        <v>11</v>
      </c>
      <c r="E8" s="10" t="s">
        <v>12</v>
      </c>
      <c r="F8" s="10" t="s">
        <v>13</v>
      </c>
      <c r="G8" s="12" t="s">
        <v>29</v>
      </c>
    </row>
    <row r="9">
      <c r="A9" s="6" t="s">
        <v>32</v>
      </c>
      <c r="B9" s="15" t="s">
        <v>34</v>
      </c>
      <c r="C9" s="17">
        <v>0.472</v>
      </c>
      <c r="D9" s="19">
        <v>0.436</v>
      </c>
      <c r="E9" s="21" t="s">
        <v>40</v>
      </c>
      <c r="G9" s="23">
        <v>3.6</v>
      </c>
    </row>
    <row r="10">
      <c r="B10" s="15" t="s">
        <v>44</v>
      </c>
      <c r="C10" s="17">
        <v>0.48</v>
      </c>
      <c r="D10" s="19">
        <v>0.44</v>
      </c>
      <c r="G10" s="23">
        <v>4.0</v>
      </c>
    </row>
    <row r="11">
      <c r="B11" s="15" t="s">
        <v>45</v>
      </c>
      <c r="C11" s="17">
        <v>0.47</v>
      </c>
      <c r="D11" s="19">
        <v>0.438</v>
      </c>
      <c r="G11" s="23">
        <v>3.2</v>
      </c>
    </row>
    <row r="12">
      <c r="B12" s="15" t="s">
        <v>46</v>
      </c>
      <c r="C12" s="17">
        <v>0.473</v>
      </c>
      <c r="D12" s="19">
        <v>0.42</v>
      </c>
      <c r="G12" s="23">
        <v>5.3</v>
      </c>
    </row>
    <row r="13">
      <c r="B13" s="15" t="s">
        <v>47</v>
      </c>
      <c r="C13" s="17">
        <v>0.459</v>
      </c>
      <c r="D13" s="19">
        <v>0.428</v>
      </c>
      <c r="G13" s="23">
        <v>3.1</v>
      </c>
    </row>
    <row r="14">
      <c r="B14" s="15" t="s">
        <v>49</v>
      </c>
      <c r="C14" s="17">
        <v>0.468</v>
      </c>
      <c r="D14" s="19">
        <v>0.436</v>
      </c>
      <c r="G14" s="23">
        <v>3.2</v>
      </c>
    </row>
    <row r="15">
      <c r="B15" s="15" t="s">
        <v>51</v>
      </c>
      <c r="C15" s="17">
        <v>0.488</v>
      </c>
      <c r="D15" s="19">
        <v>0.439</v>
      </c>
      <c r="G15" s="23">
        <v>4.9</v>
      </c>
    </row>
    <row r="16">
      <c r="A16" s="6" t="s">
        <v>52</v>
      </c>
      <c r="B16" s="15" t="s">
        <v>53</v>
      </c>
      <c r="C16" s="17">
        <v>0.457</v>
      </c>
      <c r="D16" s="19">
        <v>0.418</v>
      </c>
      <c r="E16" s="19">
        <v>0.048</v>
      </c>
      <c r="F16" s="21" t="s">
        <v>40</v>
      </c>
      <c r="G16" s="23">
        <v>3.9</v>
      </c>
    </row>
    <row r="17">
      <c r="B17" s="15" t="s">
        <v>46</v>
      </c>
      <c r="C17" s="17">
        <v>0.457</v>
      </c>
      <c r="D17" s="19">
        <v>0.408</v>
      </c>
      <c r="E17" s="19">
        <v>0.05</v>
      </c>
      <c r="G17" s="23">
        <v>4.9</v>
      </c>
    </row>
    <row r="18">
      <c r="B18" s="15" t="s">
        <v>47</v>
      </c>
      <c r="C18" s="17">
        <v>0.454</v>
      </c>
      <c r="D18" s="19">
        <v>0.423</v>
      </c>
      <c r="E18" s="19">
        <v>0.05</v>
      </c>
      <c r="G18" s="23">
        <v>3.1</v>
      </c>
    </row>
    <row r="19">
      <c r="B19" s="15" t="s">
        <v>51</v>
      </c>
      <c r="C19" s="17">
        <v>0.46</v>
      </c>
      <c r="D19" s="19">
        <v>0.441</v>
      </c>
      <c r="E19" s="19">
        <v>0.049</v>
      </c>
      <c r="G19" s="23">
        <v>1.9</v>
      </c>
    </row>
    <row r="20">
      <c r="A20" s="6" t="s">
        <v>54</v>
      </c>
      <c r="B20" s="15" t="s">
        <v>34</v>
      </c>
      <c r="C20" s="17">
        <v>0.456</v>
      </c>
      <c r="D20" s="19">
        <v>0.425</v>
      </c>
      <c r="E20" s="19">
        <v>0.048</v>
      </c>
      <c r="F20" s="19">
        <v>0.021</v>
      </c>
      <c r="G20" s="23">
        <v>3.1</v>
      </c>
    </row>
    <row r="21">
      <c r="B21" s="15" t="s">
        <v>45</v>
      </c>
      <c r="C21" s="17">
        <v>0.453</v>
      </c>
      <c r="D21" s="19">
        <v>0.42</v>
      </c>
      <c r="E21" s="19">
        <v>0.048</v>
      </c>
      <c r="F21" s="19">
        <v>0.021</v>
      </c>
      <c r="G21" s="23">
        <v>3.3</v>
      </c>
    </row>
    <row r="22">
      <c r="B22" s="15" t="s">
        <v>49</v>
      </c>
      <c r="C22" s="17">
        <v>0.455</v>
      </c>
      <c r="D22" s="19">
        <v>0.422</v>
      </c>
      <c r="E22" s="19">
        <v>0.047</v>
      </c>
      <c r="F22" s="19">
        <v>0.019</v>
      </c>
      <c r="G22" s="23">
        <v>3.3</v>
      </c>
    </row>
    <row r="23">
      <c r="B23" s="15" t="s">
        <v>58</v>
      </c>
      <c r="C23" s="17">
        <v>0.46</v>
      </c>
      <c r="D23" s="19">
        <v>0.42</v>
      </c>
      <c r="E23" s="19">
        <v>0.05</v>
      </c>
      <c r="F23" s="19">
        <v>0.02</v>
      </c>
      <c r="G23" s="23">
        <v>4.0</v>
      </c>
    </row>
    <row r="24">
      <c r="B24" s="15" t="s">
        <v>51</v>
      </c>
      <c r="C24" s="17">
        <v>0.466</v>
      </c>
      <c r="D24" s="19">
        <v>0.438</v>
      </c>
      <c r="E24" s="19">
        <v>0.046</v>
      </c>
      <c r="F24" s="19">
        <v>0.027</v>
      </c>
      <c r="G24" s="23">
        <v>2.8</v>
      </c>
    </row>
    <row r="25">
      <c r="A25" s="42" t="s">
        <v>60</v>
      </c>
      <c r="B25" s="43"/>
      <c r="C25" s="17">
        <v>0.481</v>
      </c>
      <c r="D25" s="19">
        <v>0.46</v>
      </c>
      <c r="E25" s="19">
        <v>0.033</v>
      </c>
      <c r="F25" s="19">
        <v>0.011</v>
      </c>
      <c r="G25" s="23">
        <v>2.1</v>
      </c>
    </row>
    <row r="26">
      <c r="A26" s="8" t="s">
        <v>72</v>
      </c>
    </row>
    <row r="27">
      <c r="A27" s="8" t="s">
        <v>73</v>
      </c>
    </row>
    <row r="28">
      <c r="A28" s="8" t="s">
        <v>74</v>
      </c>
    </row>
    <row r="29">
      <c r="A29" s="6" t="s">
        <v>28</v>
      </c>
      <c r="B29" s="6" t="s">
        <v>75</v>
      </c>
      <c r="C29" s="6" t="s">
        <v>9</v>
      </c>
      <c r="D29" s="6" t="s">
        <v>11</v>
      </c>
      <c r="E29" s="12" t="s">
        <v>29</v>
      </c>
      <c r="F29" s="6" t="s">
        <v>77</v>
      </c>
      <c r="G29" s="6" t="s">
        <v>78</v>
      </c>
    </row>
    <row r="30">
      <c r="A30" s="49" t="s">
        <v>79</v>
      </c>
      <c r="B30" s="51" t="s">
        <v>95</v>
      </c>
      <c r="C30" s="52">
        <v>0.49</v>
      </c>
      <c r="D30" s="53">
        <v>0.46</v>
      </c>
      <c r="E30" s="23">
        <v>3.0</v>
      </c>
      <c r="F30" s="54">
        <v>1728.0</v>
      </c>
      <c r="G30" s="51" t="s">
        <v>114</v>
      </c>
    </row>
    <row r="31">
      <c r="A31" s="49" t="s">
        <v>115</v>
      </c>
      <c r="B31" s="51" t="s">
        <v>121</v>
      </c>
      <c r="C31" s="52">
        <v>0.49</v>
      </c>
      <c r="D31" s="53">
        <v>0.45</v>
      </c>
      <c r="E31" s="23">
        <v>4.0</v>
      </c>
      <c r="F31" s="54">
        <v>3677.0</v>
      </c>
      <c r="G31" s="51" t="s">
        <v>124</v>
      </c>
    </row>
    <row r="32">
      <c r="A32" s="49" t="s">
        <v>125</v>
      </c>
      <c r="B32" s="51" t="s">
        <v>126</v>
      </c>
      <c r="C32" s="52">
        <v>0.46</v>
      </c>
      <c r="D32" s="53">
        <v>0.43</v>
      </c>
      <c r="E32" s="23">
        <v>3.0</v>
      </c>
      <c r="F32" s="51">
        <v>799.0</v>
      </c>
      <c r="G32" s="51" t="s">
        <v>128</v>
      </c>
    </row>
    <row r="33">
      <c r="A33" s="49" t="s">
        <v>129</v>
      </c>
      <c r="B33" s="51" t="s">
        <v>131</v>
      </c>
      <c r="C33" s="52">
        <v>0.49</v>
      </c>
      <c r="D33" s="53">
        <v>0.46</v>
      </c>
      <c r="E33" s="23">
        <v>3.0</v>
      </c>
      <c r="F33" s="54">
        <v>2220.0</v>
      </c>
      <c r="G33" s="51" t="s">
        <v>132</v>
      </c>
    </row>
    <row r="34">
      <c r="A34" s="49" t="s">
        <v>133</v>
      </c>
      <c r="B34" s="51" t="s">
        <v>131</v>
      </c>
      <c r="C34" s="52">
        <v>0.48</v>
      </c>
      <c r="D34" s="53">
        <v>0.44</v>
      </c>
      <c r="E34" s="23">
        <v>4.0</v>
      </c>
      <c r="F34" s="54">
        <v>1295.0</v>
      </c>
      <c r="G34" s="51" t="s">
        <v>132</v>
      </c>
    </row>
    <row r="35">
      <c r="A35" s="49" t="s">
        <v>135</v>
      </c>
      <c r="B35" s="51" t="s">
        <v>131</v>
      </c>
      <c r="C35" s="52">
        <v>0.43</v>
      </c>
      <c r="D35" s="53">
        <v>0.42</v>
      </c>
      <c r="E35" s="23">
        <v>1.0</v>
      </c>
      <c r="F35" s="54">
        <v>1026.0</v>
      </c>
      <c r="G35" s="51" t="s">
        <v>139</v>
      </c>
    </row>
    <row r="36">
      <c r="A36" s="49" t="s">
        <v>141</v>
      </c>
      <c r="B36" s="51" t="s">
        <v>131</v>
      </c>
      <c r="C36" s="52">
        <v>0.5</v>
      </c>
      <c r="D36" s="53">
        <v>0.44</v>
      </c>
      <c r="E36" s="23">
        <v>6.0</v>
      </c>
      <c r="F36" s="51">
        <v>802.0</v>
      </c>
      <c r="G36" s="51" t="s">
        <v>143</v>
      </c>
    </row>
    <row r="37">
      <c r="A37" s="49" t="s">
        <v>145</v>
      </c>
      <c r="B37" s="51" t="s">
        <v>146</v>
      </c>
      <c r="C37" s="52">
        <v>0.44</v>
      </c>
      <c r="D37" s="53">
        <v>0.39</v>
      </c>
      <c r="E37" s="23">
        <v>5.0</v>
      </c>
      <c r="F37" s="54">
        <v>2195.0</v>
      </c>
      <c r="G37" s="51" t="s">
        <v>147</v>
      </c>
    </row>
    <row r="38">
      <c r="A38" s="49" t="s">
        <v>151</v>
      </c>
      <c r="B38" s="51" t="s">
        <v>146</v>
      </c>
      <c r="C38" s="52">
        <v>0.47</v>
      </c>
      <c r="D38" s="53">
        <v>0.43</v>
      </c>
      <c r="E38" s="23">
        <v>4.0</v>
      </c>
      <c r="F38" s="54">
        <v>1426.0</v>
      </c>
      <c r="G38" s="51" t="s">
        <v>114</v>
      </c>
    </row>
    <row r="39">
      <c r="A39" s="49" t="s">
        <v>154</v>
      </c>
      <c r="B39" s="51" t="s">
        <v>155</v>
      </c>
      <c r="C39" s="52">
        <v>0.51</v>
      </c>
      <c r="D39" s="53">
        <v>0.44</v>
      </c>
      <c r="E39" s="23">
        <v>7.0</v>
      </c>
      <c r="F39" s="54">
        <v>70194.0</v>
      </c>
      <c r="G39" s="51" t="s">
        <v>157</v>
      </c>
    </row>
    <row r="40">
      <c r="A40" s="49" t="s">
        <v>158</v>
      </c>
      <c r="B40" s="51" t="s">
        <v>159</v>
      </c>
      <c r="C40" s="52">
        <v>0.43</v>
      </c>
      <c r="D40" s="53">
        <v>0.39</v>
      </c>
      <c r="E40" s="23">
        <v>4.0</v>
      </c>
      <c r="F40" s="54">
        <v>84292.0</v>
      </c>
      <c r="G40" s="51" t="s">
        <v>161</v>
      </c>
    </row>
    <row r="41">
      <c r="A41" s="49" t="s">
        <v>162</v>
      </c>
      <c r="B41" s="51" t="s">
        <v>163</v>
      </c>
      <c r="C41" s="52">
        <v>0.48</v>
      </c>
      <c r="D41" s="53">
        <v>0.43</v>
      </c>
      <c r="E41" s="23">
        <v>5.0</v>
      </c>
      <c r="F41" s="54">
        <v>1282.0</v>
      </c>
      <c r="G41" s="51" t="s">
        <v>164</v>
      </c>
    </row>
    <row r="42">
      <c r="A42" s="49" t="s">
        <v>166</v>
      </c>
      <c r="B42" s="51" t="s">
        <v>169</v>
      </c>
      <c r="C42" s="52">
        <v>0.49</v>
      </c>
      <c r="D42" s="53">
        <v>0.45</v>
      </c>
      <c r="E42" s="23">
        <v>4.0</v>
      </c>
      <c r="F42" s="54">
        <v>1937.0</v>
      </c>
      <c r="G42" s="51" t="s">
        <v>132</v>
      </c>
    </row>
    <row r="43">
      <c r="A43" s="49" t="s">
        <v>170</v>
      </c>
      <c r="B43" s="51" t="s">
        <v>169</v>
      </c>
      <c r="C43" s="52">
        <v>0.45</v>
      </c>
      <c r="D43" s="53">
        <v>0.44</v>
      </c>
      <c r="E43" s="23">
        <v>1.0</v>
      </c>
      <c r="F43" s="51">
        <v>903.0</v>
      </c>
      <c r="G43" s="51" t="s">
        <v>171</v>
      </c>
    </row>
    <row r="44">
      <c r="A44" s="49" t="s">
        <v>172</v>
      </c>
      <c r="B44" s="51" t="s">
        <v>173</v>
      </c>
      <c r="C44" s="52">
        <v>0.49</v>
      </c>
      <c r="D44" s="53">
        <v>0.46</v>
      </c>
      <c r="E44" s="23">
        <v>3.0</v>
      </c>
      <c r="F44" s="54">
        <v>1572.0</v>
      </c>
      <c r="G44" s="51" t="s">
        <v>114</v>
      </c>
    </row>
    <row r="45">
      <c r="A45" s="49" t="s">
        <v>175</v>
      </c>
      <c r="B45" s="51" t="s">
        <v>173</v>
      </c>
      <c r="C45" s="53">
        <v>0.43</v>
      </c>
      <c r="D45" s="59">
        <v>0.48</v>
      </c>
      <c r="E45" s="60">
        <v>5.0</v>
      </c>
      <c r="F45" s="54">
        <v>2988.0</v>
      </c>
      <c r="G45" s="51" t="s">
        <v>184</v>
      </c>
    </row>
    <row r="46">
      <c r="A46" s="49" t="s">
        <v>185</v>
      </c>
      <c r="B46" s="51" t="s">
        <v>186</v>
      </c>
      <c r="C46" s="52">
        <v>0.49</v>
      </c>
      <c r="D46" s="53">
        <v>0.44</v>
      </c>
      <c r="E46" s="23">
        <v>5.0</v>
      </c>
      <c r="F46" s="54">
        <v>1685.0</v>
      </c>
      <c r="G46" s="51" t="s">
        <v>132</v>
      </c>
    </row>
    <row r="47">
      <c r="A47" s="49" t="s">
        <v>188</v>
      </c>
      <c r="B47" s="51" t="s">
        <v>186</v>
      </c>
      <c r="C47" s="52">
        <v>0.46</v>
      </c>
      <c r="D47" s="53">
        <v>0.43</v>
      </c>
      <c r="E47" s="23">
        <v>3.0</v>
      </c>
      <c r="F47" s="51">
        <v>804.0</v>
      </c>
      <c r="G47" s="51" t="s">
        <v>128</v>
      </c>
    </row>
    <row r="48">
      <c r="A48" s="49" t="s">
        <v>189</v>
      </c>
      <c r="B48" s="51" t="s">
        <v>193</v>
      </c>
      <c r="C48" s="52">
        <v>0.44</v>
      </c>
      <c r="D48" s="53">
        <v>0.4</v>
      </c>
      <c r="E48" s="23">
        <v>4.0</v>
      </c>
      <c r="F48" s="54">
        <v>2244.0</v>
      </c>
      <c r="G48" s="51" t="s">
        <v>147</v>
      </c>
    </row>
    <row r="49">
      <c r="A49" s="49" t="s">
        <v>195</v>
      </c>
      <c r="B49" s="51" t="s">
        <v>197</v>
      </c>
      <c r="C49" s="52">
        <v>0.49</v>
      </c>
      <c r="D49" s="53">
        <v>0.48</v>
      </c>
      <c r="E49" s="23">
        <v>1.0</v>
      </c>
      <c r="F49" s="54">
        <v>1497.0</v>
      </c>
      <c r="G49" s="51" t="s">
        <v>114</v>
      </c>
    </row>
    <row r="50">
      <c r="A50" s="49" t="s">
        <v>198</v>
      </c>
      <c r="B50" s="51" t="s">
        <v>197</v>
      </c>
      <c r="C50" s="53">
        <v>0.43</v>
      </c>
      <c r="D50" s="59">
        <v>0.48</v>
      </c>
      <c r="E50" s="60">
        <v>5.0</v>
      </c>
      <c r="F50" s="54">
        <v>2987.0</v>
      </c>
      <c r="G50" s="51" t="s">
        <v>184</v>
      </c>
    </row>
    <row r="51">
      <c r="A51" s="49" t="s">
        <v>201</v>
      </c>
      <c r="B51" s="51" t="s">
        <v>203</v>
      </c>
      <c r="C51" s="52">
        <v>0.46</v>
      </c>
      <c r="D51" s="53">
        <v>0.45</v>
      </c>
      <c r="E51" s="23">
        <v>1.0</v>
      </c>
      <c r="F51" s="54">
        <v>1107.0</v>
      </c>
      <c r="G51" s="51" t="s">
        <v>114</v>
      </c>
    </row>
    <row r="52">
      <c r="A52" s="49" t="s">
        <v>204</v>
      </c>
      <c r="B52" s="51" t="s">
        <v>203</v>
      </c>
      <c r="C52" s="52">
        <v>0.46</v>
      </c>
      <c r="D52" s="53">
        <v>0.44</v>
      </c>
      <c r="E52" s="23">
        <v>2.0</v>
      </c>
      <c r="F52" s="51">
        <v>940.0</v>
      </c>
      <c r="G52" s="51" t="s">
        <v>206</v>
      </c>
    </row>
    <row r="53">
      <c r="A53" s="49" t="s">
        <v>207</v>
      </c>
      <c r="B53" s="51" t="s">
        <v>210</v>
      </c>
      <c r="C53" s="52">
        <v>0.44</v>
      </c>
      <c r="D53" s="53">
        <v>0.39</v>
      </c>
      <c r="E53" s="23">
        <v>5.0</v>
      </c>
      <c r="F53" s="54">
        <v>2021.0</v>
      </c>
      <c r="G53" s="51" t="s">
        <v>211</v>
      </c>
    </row>
    <row r="54">
      <c r="A54" s="49" t="s">
        <v>214</v>
      </c>
      <c r="B54" s="51" t="s">
        <v>215</v>
      </c>
      <c r="C54" s="52">
        <v>0.49</v>
      </c>
      <c r="D54" s="53">
        <v>0.45</v>
      </c>
      <c r="E54" s="23">
        <v>4.0</v>
      </c>
      <c r="F54" s="54">
        <v>1419.0</v>
      </c>
      <c r="G54" s="51" t="s">
        <v>114</v>
      </c>
    </row>
    <row r="55">
      <c r="A55" s="49" t="s">
        <v>216</v>
      </c>
      <c r="B55" s="51" t="s">
        <v>210</v>
      </c>
      <c r="C55" s="52">
        <v>0.45</v>
      </c>
      <c r="D55" s="53">
        <v>0.44</v>
      </c>
      <c r="E55" s="23">
        <v>1.0</v>
      </c>
      <c r="F55" s="51">
        <v>898.0</v>
      </c>
      <c r="G55" s="51" t="s">
        <v>171</v>
      </c>
    </row>
    <row r="56">
      <c r="A56" s="49" t="s">
        <v>220</v>
      </c>
      <c r="B56" s="51" t="s">
        <v>221</v>
      </c>
      <c r="C56" s="52">
        <v>0.49</v>
      </c>
      <c r="D56" s="53">
        <v>0.48</v>
      </c>
      <c r="E56" s="23">
        <v>1.0</v>
      </c>
      <c r="F56" s="54">
        <v>1395.0</v>
      </c>
      <c r="G56" s="51" t="s">
        <v>114</v>
      </c>
    </row>
    <row r="57">
      <c r="A57" s="49" t="s">
        <v>224</v>
      </c>
      <c r="B57" s="51" t="s">
        <v>226</v>
      </c>
      <c r="C57" s="52">
        <v>0.49</v>
      </c>
      <c r="D57" s="53">
        <v>0.46</v>
      </c>
      <c r="E57" s="23">
        <v>3.0</v>
      </c>
      <c r="F57" s="54">
        <v>1151.0</v>
      </c>
      <c r="G57" s="51" t="s">
        <v>114</v>
      </c>
    </row>
    <row r="58">
      <c r="A58" s="49" t="s">
        <v>228</v>
      </c>
      <c r="B58" s="51" t="s">
        <v>231</v>
      </c>
      <c r="C58" s="52">
        <v>0.45</v>
      </c>
      <c r="D58" s="53">
        <v>0.39</v>
      </c>
      <c r="E58" s="23">
        <v>6.0</v>
      </c>
      <c r="F58" s="54">
        <v>1858.0</v>
      </c>
      <c r="G58" s="51" t="s">
        <v>211</v>
      </c>
    </row>
    <row r="59">
      <c r="A59" s="49" t="s">
        <v>233</v>
      </c>
      <c r="B59" s="51" t="s">
        <v>231</v>
      </c>
      <c r="C59" s="67">
        <v>0.44</v>
      </c>
      <c r="D59" s="67">
        <v>0.44</v>
      </c>
      <c r="E59" s="42" t="s">
        <v>238</v>
      </c>
      <c r="F59" s="51">
        <v>867.0</v>
      </c>
      <c r="G59" s="51" t="s">
        <v>240</v>
      </c>
    </row>
    <row r="60">
      <c r="A60" s="49" t="s">
        <v>241</v>
      </c>
      <c r="B60" s="51" t="s">
        <v>243</v>
      </c>
      <c r="C60" s="52">
        <v>0.49</v>
      </c>
      <c r="D60" s="53">
        <v>0.48</v>
      </c>
      <c r="E60" s="23">
        <v>1.0</v>
      </c>
      <c r="F60" s="54">
        <v>1329.0</v>
      </c>
      <c r="G60" s="51" t="s">
        <v>114</v>
      </c>
    </row>
    <row r="61">
      <c r="A61" s="49" t="s">
        <v>244</v>
      </c>
      <c r="B61" s="51" t="s">
        <v>245</v>
      </c>
      <c r="C61" s="52">
        <v>0.49</v>
      </c>
      <c r="D61" s="53">
        <v>0.47</v>
      </c>
      <c r="E61" s="23">
        <v>2.0</v>
      </c>
      <c r="F61" s="54">
        <v>1167.0</v>
      </c>
      <c r="G61" s="51" t="s">
        <v>114</v>
      </c>
    </row>
    <row r="62">
      <c r="A62" s="49" t="s">
        <v>246</v>
      </c>
      <c r="B62" s="51" t="s">
        <v>250</v>
      </c>
      <c r="C62" s="52">
        <v>0.47</v>
      </c>
      <c r="D62" s="53">
        <v>0.44</v>
      </c>
      <c r="E62" s="23">
        <v>3.0</v>
      </c>
      <c r="F62" s="54">
        <v>1333.0</v>
      </c>
      <c r="G62" s="51" t="s">
        <v>114</v>
      </c>
    </row>
    <row r="63">
      <c r="A63" s="49" t="s">
        <v>252</v>
      </c>
      <c r="B63" s="51" t="s">
        <v>250</v>
      </c>
      <c r="C63" s="52">
        <v>0.45</v>
      </c>
      <c r="D63" s="53">
        <v>0.39</v>
      </c>
      <c r="E63" s="23">
        <v>6.0</v>
      </c>
      <c r="F63" s="54">
        <v>1772.0</v>
      </c>
      <c r="G63" s="51" t="s">
        <v>114</v>
      </c>
    </row>
    <row r="64">
      <c r="A64" s="49" t="s">
        <v>253</v>
      </c>
      <c r="B64" s="51" t="s">
        <v>255</v>
      </c>
      <c r="C64" s="52">
        <v>0.48</v>
      </c>
      <c r="D64" s="53">
        <v>0.45</v>
      </c>
      <c r="E64" s="23">
        <v>3.0</v>
      </c>
      <c r="F64" s="54">
        <v>1233.0</v>
      </c>
      <c r="G64" s="51" t="s">
        <v>206</v>
      </c>
    </row>
    <row r="65">
      <c r="A65" s="49" t="s">
        <v>256</v>
      </c>
      <c r="B65" s="51" t="s">
        <v>257</v>
      </c>
      <c r="C65" s="67">
        <v>0.44</v>
      </c>
      <c r="D65" s="67">
        <v>0.44</v>
      </c>
      <c r="E65" s="42" t="s">
        <v>238</v>
      </c>
      <c r="F65" s="51">
        <v>862.0</v>
      </c>
      <c r="G65" s="51" t="s">
        <v>240</v>
      </c>
    </row>
    <row r="66">
      <c r="A66" s="49" t="s">
        <v>258</v>
      </c>
      <c r="B66" s="51" t="s">
        <v>259</v>
      </c>
      <c r="C66" s="52">
        <v>0.49</v>
      </c>
      <c r="D66" s="53">
        <v>0.48</v>
      </c>
      <c r="E66" s="23">
        <v>1.0</v>
      </c>
      <c r="F66" s="54">
        <v>1383.0</v>
      </c>
      <c r="G66" s="51" t="s">
        <v>260</v>
      </c>
    </row>
    <row r="67">
      <c r="A67" s="49" t="s">
        <v>261</v>
      </c>
      <c r="B67" s="51" t="s">
        <v>259</v>
      </c>
      <c r="C67" s="53">
        <v>0.42</v>
      </c>
      <c r="D67" s="59">
        <v>0.48</v>
      </c>
      <c r="E67" s="60">
        <v>6.0</v>
      </c>
      <c r="F67" s="54">
        <v>3004.0</v>
      </c>
      <c r="G67" s="51" t="s">
        <v>184</v>
      </c>
    </row>
    <row r="68">
      <c r="A68" s="49" t="s">
        <v>262</v>
      </c>
      <c r="B68" s="72">
        <v>42674.0</v>
      </c>
      <c r="C68" s="67">
        <v>0.5</v>
      </c>
      <c r="D68" s="67">
        <v>0.5</v>
      </c>
      <c r="E68" s="42" t="s">
        <v>238</v>
      </c>
      <c r="F68" s="54">
        <v>5360.0</v>
      </c>
      <c r="G68" s="51" t="s">
        <v>267</v>
      </c>
    </row>
    <row r="69">
      <c r="A69" s="49" t="s">
        <v>268</v>
      </c>
      <c r="B69" s="51" t="s">
        <v>269</v>
      </c>
      <c r="C69" s="52">
        <v>0.48</v>
      </c>
      <c r="D69" s="53">
        <v>0.47</v>
      </c>
      <c r="E69" s="23">
        <v>1.0</v>
      </c>
      <c r="F69" s="54">
        <v>1182.0</v>
      </c>
      <c r="G69" s="51" t="s">
        <v>114</v>
      </c>
    </row>
    <row r="70">
      <c r="A70" s="49" t="s">
        <v>270</v>
      </c>
      <c r="B70" s="51" t="s">
        <v>271</v>
      </c>
      <c r="C70" s="52">
        <v>0.45</v>
      </c>
      <c r="D70" s="53">
        <v>0.44</v>
      </c>
      <c r="E70" s="23">
        <v>1.0</v>
      </c>
      <c r="F70" s="54">
        <v>1018.0</v>
      </c>
      <c r="G70" s="51" t="s">
        <v>206</v>
      </c>
    </row>
    <row r="71">
      <c r="A71" s="49" t="s">
        <v>272</v>
      </c>
      <c r="B71" s="51" t="s">
        <v>274</v>
      </c>
      <c r="C71" s="52">
        <v>0.46</v>
      </c>
      <c r="D71" s="53">
        <v>0.43</v>
      </c>
      <c r="E71" s="23">
        <v>3.0</v>
      </c>
      <c r="F71" s="54">
        <v>1772.0</v>
      </c>
      <c r="G71" s="51" t="s">
        <v>275</v>
      </c>
    </row>
    <row r="72">
      <c r="A72" s="49" t="s">
        <v>276</v>
      </c>
      <c r="B72" s="51" t="s">
        <v>277</v>
      </c>
      <c r="C72" s="52">
        <v>0.52</v>
      </c>
      <c r="D72" s="53">
        <v>0.47</v>
      </c>
      <c r="E72" s="23">
        <v>5.0</v>
      </c>
      <c r="F72" s="54">
        <v>2075.0</v>
      </c>
      <c r="G72" s="51" t="s">
        <v>114</v>
      </c>
    </row>
    <row r="73">
      <c r="A73" s="49" t="s">
        <v>279</v>
      </c>
      <c r="B73" s="51" t="s">
        <v>277</v>
      </c>
      <c r="C73" s="52">
        <v>0.48</v>
      </c>
      <c r="D73" s="53">
        <v>0.47</v>
      </c>
      <c r="E73" s="23">
        <v>1.0</v>
      </c>
      <c r="F73" s="54">
        <v>1167.0</v>
      </c>
      <c r="G73" s="51" t="s">
        <v>114</v>
      </c>
    </row>
    <row r="74">
      <c r="A74" s="49" t="s">
        <v>280</v>
      </c>
      <c r="B74" s="51" t="s">
        <v>283</v>
      </c>
      <c r="C74" s="52">
        <v>0.44</v>
      </c>
      <c r="D74" s="53">
        <v>0.39</v>
      </c>
      <c r="E74" s="23">
        <v>5.0</v>
      </c>
      <c r="F74" s="54">
        <v>1264.0</v>
      </c>
      <c r="G74" s="51" t="s">
        <v>114</v>
      </c>
    </row>
    <row r="75">
      <c r="A75" s="49" t="s">
        <v>287</v>
      </c>
      <c r="B75" s="51" t="s">
        <v>288</v>
      </c>
      <c r="C75" s="52">
        <v>0.45</v>
      </c>
      <c r="D75" s="53">
        <v>0.43</v>
      </c>
      <c r="E75" s="23">
        <v>2.0</v>
      </c>
      <c r="F75" s="51">
        <v>993.0</v>
      </c>
      <c r="G75" s="51" t="s">
        <v>206</v>
      </c>
    </row>
    <row r="76">
      <c r="A76" s="49" t="s">
        <v>289</v>
      </c>
      <c r="B76" s="51" t="s">
        <v>291</v>
      </c>
      <c r="C76" s="52">
        <v>0.49</v>
      </c>
      <c r="D76" s="53">
        <v>0.48</v>
      </c>
      <c r="E76" s="23">
        <v>1.0</v>
      </c>
      <c r="F76" s="54">
        <v>1299.0</v>
      </c>
      <c r="G76" s="51" t="s">
        <v>260</v>
      </c>
    </row>
    <row r="77">
      <c r="A77" s="49" t="s">
        <v>295</v>
      </c>
      <c r="B77" s="51" t="s">
        <v>291</v>
      </c>
      <c r="C77" s="52">
        <v>0.51</v>
      </c>
      <c r="D77" s="53">
        <v>0.44</v>
      </c>
      <c r="E77" s="23">
        <v>7.0</v>
      </c>
      <c r="F77" s="54">
        <v>40816.0</v>
      </c>
      <c r="G77" s="51" t="s">
        <v>157</v>
      </c>
    </row>
    <row r="78">
      <c r="A78" s="49" t="s">
        <v>297</v>
      </c>
      <c r="B78" s="51" t="s">
        <v>298</v>
      </c>
      <c r="C78" s="52">
        <v>0.49</v>
      </c>
      <c r="D78" s="53">
        <v>0.47</v>
      </c>
      <c r="E78" s="23">
        <v>2.0</v>
      </c>
      <c r="F78" s="54">
        <v>1165.0</v>
      </c>
      <c r="G78" s="51" t="s">
        <v>114</v>
      </c>
    </row>
    <row r="79">
      <c r="A79" s="49" t="s">
        <v>299</v>
      </c>
      <c r="B79" s="51" t="s">
        <v>302</v>
      </c>
      <c r="C79" s="52">
        <v>0.45</v>
      </c>
      <c r="D79" s="53">
        <v>0.41</v>
      </c>
      <c r="E79" s="23">
        <v>4.0</v>
      </c>
      <c r="F79" s="54">
        <v>1039.0</v>
      </c>
      <c r="G79" s="51" t="s">
        <v>171</v>
      </c>
    </row>
    <row r="80">
      <c r="A80" s="49" t="s">
        <v>304</v>
      </c>
      <c r="B80" s="51" t="s">
        <v>305</v>
      </c>
      <c r="C80" s="67">
        <v>0.48</v>
      </c>
      <c r="D80" s="67">
        <v>0.48</v>
      </c>
      <c r="E80" s="42" t="s">
        <v>238</v>
      </c>
      <c r="F80" s="54">
        <v>1317.0</v>
      </c>
      <c r="G80" s="51" t="s">
        <v>114</v>
      </c>
    </row>
    <row r="81">
      <c r="A81" s="49" t="s">
        <v>306</v>
      </c>
      <c r="B81" s="51" t="s">
        <v>309</v>
      </c>
      <c r="C81" s="52">
        <v>0.46</v>
      </c>
      <c r="D81" s="53">
        <v>0.41</v>
      </c>
      <c r="E81" s="23">
        <v>5.0</v>
      </c>
      <c r="F81" s="54">
        <v>1794.0</v>
      </c>
      <c r="G81" s="51" t="s">
        <v>275</v>
      </c>
    </row>
    <row r="82">
      <c r="A82" s="49" t="s">
        <v>312</v>
      </c>
      <c r="B82" s="51" t="s">
        <v>314</v>
      </c>
      <c r="C82" s="52">
        <v>0.46</v>
      </c>
      <c r="D82" s="53">
        <v>0.45</v>
      </c>
      <c r="E82" s="23">
        <v>1.0</v>
      </c>
      <c r="F82" s="54">
        <v>1160.0</v>
      </c>
      <c r="G82" s="51" t="s">
        <v>114</v>
      </c>
    </row>
    <row r="83">
      <c r="A83" s="49" t="s">
        <v>315</v>
      </c>
      <c r="B83" s="51" t="s">
        <v>317</v>
      </c>
      <c r="C83" s="52">
        <v>0.46</v>
      </c>
      <c r="D83" s="53">
        <v>0.41</v>
      </c>
      <c r="E83" s="23">
        <v>5.0</v>
      </c>
      <c r="F83" s="54">
        <v>1013.0</v>
      </c>
      <c r="G83" s="51" t="s">
        <v>171</v>
      </c>
    </row>
    <row r="84">
      <c r="A84" s="49" t="s">
        <v>319</v>
      </c>
      <c r="B84" s="51" t="s">
        <v>321</v>
      </c>
      <c r="C84" s="52">
        <v>0.49</v>
      </c>
      <c r="D84" s="53">
        <v>0.46</v>
      </c>
      <c r="E84" s="23">
        <v>3.0</v>
      </c>
      <c r="F84" s="54">
        <v>1148.0</v>
      </c>
      <c r="G84" s="51" t="s">
        <v>114</v>
      </c>
    </row>
    <row r="85">
      <c r="A85" s="49" t="s">
        <v>322</v>
      </c>
      <c r="B85" s="51" t="s">
        <v>323</v>
      </c>
      <c r="C85" s="52">
        <v>0.45</v>
      </c>
      <c r="D85" s="53">
        <v>0.42</v>
      </c>
      <c r="E85" s="23">
        <v>3.0</v>
      </c>
      <c r="F85" s="51">
        <v>973.0</v>
      </c>
      <c r="G85" s="51" t="s">
        <v>171</v>
      </c>
    </row>
    <row r="86">
      <c r="A86" s="49" t="s">
        <v>326</v>
      </c>
      <c r="B86" s="51" t="s">
        <v>328</v>
      </c>
      <c r="C86" s="52">
        <v>0.42</v>
      </c>
      <c r="D86" s="53">
        <v>0.36</v>
      </c>
      <c r="E86" s="23">
        <v>6.0</v>
      </c>
      <c r="F86" s="54">
        <v>1627.0</v>
      </c>
      <c r="G86" s="51" t="s">
        <v>114</v>
      </c>
    </row>
    <row r="87">
      <c r="A87" s="49" t="s">
        <v>329</v>
      </c>
      <c r="B87" s="51" t="s">
        <v>328</v>
      </c>
      <c r="C87" s="53">
        <v>0.44</v>
      </c>
      <c r="D87" s="59">
        <v>0.46</v>
      </c>
      <c r="E87" s="60">
        <v>2.0</v>
      </c>
      <c r="F87" s="54">
        <v>3248.0</v>
      </c>
      <c r="G87" s="51" t="s">
        <v>184</v>
      </c>
    </row>
    <row r="88">
      <c r="A88" s="49" t="s">
        <v>333</v>
      </c>
      <c r="B88" s="51" t="s">
        <v>334</v>
      </c>
      <c r="C88" s="52">
        <v>0.5</v>
      </c>
      <c r="D88" s="53">
        <v>0.45</v>
      </c>
      <c r="E88" s="23">
        <v>5.0</v>
      </c>
      <c r="F88" s="54">
        <v>1150.0</v>
      </c>
      <c r="G88" s="51" t="s">
        <v>114</v>
      </c>
    </row>
    <row r="89">
      <c r="A89" s="49" t="s">
        <v>335</v>
      </c>
      <c r="B89" s="51" t="s">
        <v>336</v>
      </c>
      <c r="C89" s="52">
        <v>0.49</v>
      </c>
      <c r="D89" s="53">
        <v>0.46</v>
      </c>
      <c r="E89" s="23">
        <v>3.0</v>
      </c>
      <c r="F89" s="54">
        <v>1376.0</v>
      </c>
      <c r="G89" s="51" t="s">
        <v>139</v>
      </c>
    </row>
    <row r="90">
      <c r="A90" s="49" t="s">
        <v>338</v>
      </c>
      <c r="B90" s="51" t="s">
        <v>340</v>
      </c>
      <c r="C90" s="52">
        <v>0.44</v>
      </c>
      <c r="D90" s="53">
        <v>0.42</v>
      </c>
      <c r="E90" s="23">
        <v>2.0</v>
      </c>
      <c r="F90" s="51">
        <v>945.0</v>
      </c>
      <c r="G90" s="51" t="s">
        <v>171</v>
      </c>
    </row>
    <row r="91">
      <c r="A91" s="49" t="s">
        <v>342</v>
      </c>
      <c r="B91" s="51" t="s">
        <v>344</v>
      </c>
      <c r="C91" s="52">
        <v>0.49</v>
      </c>
      <c r="D91" s="53">
        <v>0.47</v>
      </c>
      <c r="E91" s="23">
        <v>2.0</v>
      </c>
      <c r="F91" s="54">
        <v>1363.0</v>
      </c>
      <c r="G91" s="51" t="s">
        <v>114</v>
      </c>
    </row>
    <row r="92">
      <c r="A92" s="49" t="s">
        <v>345</v>
      </c>
      <c r="B92" s="51" t="s">
        <v>347</v>
      </c>
      <c r="C92" s="52">
        <v>0.49</v>
      </c>
      <c r="D92" s="53">
        <v>0.44</v>
      </c>
      <c r="E92" s="23">
        <v>5.0</v>
      </c>
      <c r="F92" s="54">
        <v>1221.0</v>
      </c>
      <c r="G92" s="51" t="s">
        <v>132</v>
      </c>
    </row>
    <row r="93">
      <c r="A93" s="49" t="s">
        <v>349</v>
      </c>
      <c r="B93" s="51" t="s">
        <v>347</v>
      </c>
      <c r="C93" s="52">
        <v>0.51</v>
      </c>
      <c r="D93" s="53">
        <v>0.44</v>
      </c>
      <c r="E93" s="23">
        <v>7.0</v>
      </c>
      <c r="F93" s="54">
        <v>1135.0</v>
      </c>
      <c r="G93" s="51" t="s">
        <v>114</v>
      </c>
    </row>
    <row r="94">
      <c r="A94" s="49" t="s">
        <v>350</v>
      </c>
      <c r="B94" s="51" t="s">
        <v>352</v>
      </c>
      <c r="C94" s="52">
        <v>0.5</v>
      </c>
      <c r="D94" s="53">
        <v>0.43</v>
      </c>
      <c r="E94" s="23">
        <v>7.0</v>
      </c>
      <c r="F94" s="54">
        <v>2120.0</v>
      </c>
      <c r="G94" s="51" t="s">
        <v>147</v>
      </c>
    </row>
    <row r="95">
      <c r="A95" s="49" t="s">
        <v>353</v>
      </c>
      <c r="B95" s="51" t="s">
        <v>352</v>
      </c>
      <c r="C95" s="52">
        <v>0.43</v>
      </c>
      <c r="D95" s="53">
        <v>0.41</v>
      </c>
      <c r="E95" s="23">
        <v>2.0</v>
      </c>
      <c r="F95" s="51">
        <v>921.0</v>
      </c>
      <c r="G95" s="51" t="s">
        <v>171</v>
      </c>
    </row>
    <row r="96">
      <c r="A96" s="49" t="s">
        <v>354</v>
      </c>
      <c r="B96" s="51" t="s">
        <v>356</v>
      </c>
      <c r="C96" s="52">
        <v>0.49</v>
      </c>
      <c r="D96" s="53">
        <v>0.47</v>
      </c>
      <c r="E96" s="23">
        <v>2.0</v>
      </c>
      <c r="F96" s="54">
        <v>1349.0</v>
      </c>
      <c r="G96" s="51" t="s">
        <v>114</v>
      </c>
    </row>
    <row r="97">
      <c r="A97" s="49" t="s">
        <v>358</v>
      </c>
      <c r="B97" s="51" t="s">
        <v>356</v>
      </c>
      <c r="C97" s="53">
        <v>0.44</v>
      </c>
      <c r="D97" s="59">
        <v>0.45</v>
      </c>
      <c r="E97" s="60">
        <v>1.0</v>
      </c>
      <c r="F97" s="54">
        <v>3145.0</v>
      </c>
      <c r="G97" s="51" t="s">
        <v>184</v>
      </c>
    </row>
    <row r="98">
      <c r="A98" s="49" t="s">
        <v>359</v>
      </c>
      <c r="B98" s="51" t="s">
        <v>361</v>
      </c>
      <c r="C98" s="52">
        <v>0.47</v>
      </c>
      <c r="D98" s="53">
        <v>0.37</v>
      </c>
      <c r="E98" s="23">
        <v>10.0</v>
      </c>
      <c r="F98" s="51">
        <v>804.0</v>
      </c>
      <c r="G98" s="51" t="s">
        <v>128</v>
      </c>
    </row>
    <row r="99">
      <c r="A99" s="49" t="s">
        <v>363</v>
      </c>
      <c r="B99" s="51" t="s">
        <v>361</v>
      </c>
      <c r="C99" s="52">
        <v>0.51</v>
      </c>
      <c r="D99" s="53">
        <v>0.43</v>
      </c>
      <c r="E99" s="23">
        <v>8.0</v>
      </c>
      <c r="F99" s="54">
        <v>1119.0</v>
      </c>
      <c r="G99" s="51" t="s">
        <v>114</v>
      </c>
    </row>
    <row r="100">
      <c r="A100" s="49" t="s">
        <v>364</v>
      </c>
      <c r="B100" s="51" t="s">
        <v>361</v>
      </c>
      <c r="C100" s="52">
        <v>0.53</v>
      </c>
      <c r="D100" s="53">
        <v>0.41</v>
      </c>
      <c r="E100" s="23">
        <v>12.0</v>
      </c>
      <c r="F100" s="51">
        <v>900.0</v>
      </c>
      <c r="G100" s="51" t="s">
        <v>369</v>
      </c>
    </row>
    <row r="101">
      <c r="A101" s="49" t="s">
        <v>370</v>
      </c>
      <c r="B101" s="51" t="s">
        <v>372</v>
      </c>
      <c r="C101" s="52">
        <v>0.54</v>
      </c>
      <c r="D101" s="53">
        <v>0.41</v>
      </c>
      <c r="E101" s="23">
        <v>13.0</v>
      </c>
      <c r="F101" s="54">
        <v>1546.0</v>
      </c>
      <c r="G101" s="51" t="s">
        <v>373</v>
      </c>
    </row>
    <row r="102">
      <c r="A102" s="49" t="s">
        <v>374</v>
      </c>
      <c r="B102" s="51" t="s">
        <v>372</v>
      </c>
      <c r="C102" s="52">
        <v>0.49</v>
      </c>
      <c r="D102" s="53">
        <v>0.39</v>
      </c>
      <c r="E102" s="23">
        <v>10.0</v>
      </c>
      <c r="F102" s="54">
        <v>1000.0</v>
      </c>
      <c r="G102" s="51" t="s">
        <v>114</v>
      </c>
    </row>
    <row r="103">
      <c r="A103" s="49" t="s">
        <v>378</v>
      </c>
      <c r="B103" s="51" t="s">
        <v>372</v>
      </c>
      <c r="C103" s="52">
        <v>0.43</v>
      </c>
      <c r="D103" s="53">
        <v>0.37</v>
      </c>
      <c r="E103" s="23">
        <v>6.0</v>
      </c>
      <c r="F103" s="54">
        <v>1170.0</v>
      </c>
      <c r="G103" s="51" t="s">
        <v>171</v>
      </c>
    </row>
    <row r="104">
      <c r="A104" s="49" t="s">
        <v>382</v>
      </c>
      <c r="B104" s="51" t="s">
        <v>383</v>
      </c>
      <c r="C104" s="52">
        <v>0.43</v>
      </c>
      <c r="D104" s="53">
        <v>0.42</v>
      </c>
      <c r="E104" s="23">
        <v>1.0</v>
      </c>
      <c r="F104" s="51">
        <v>873.0</v>
      </c>
      <c r="G104" s="51" t="s">
        <v>143</v>
      </c>
    </row>
    <row r="105">
      <c r="A105" s="49" t="s">
        <v>387</v>
      </c>
      <c r="B105" s="51" t="s">
        <v>390</v>
      </c>
      <c r="C105" s="67">
        <v>0.5</v>
      </c>
      <c r="D105" s="67">
        <v>0.5</v>
      </c>
      <c r="E105" s="42" t="s">
        <v>238</v>
      </c>
      <c r="F105" s="54">
        <v>2109.0</v>
      </c>
      <c r="G105" s="51" t="s">
        <v>392</v>
      </c>
    </row>
    <row r="106">
      <c r="A106" s="49" t="s">
        <v>393</v>
      </c>
      <c r="B106" s="51" t="s">
        <v>390</v>
      </c>
      <c r="C106" s="52">
        <v>0.53</v>
      </c>
      <c r="D106" s="53">
        <v>0.41</v>
      </c>
      <c r="E106" s="23">
        <v>12.0</v>
      </c>
      <c r="F106" s="54">
        <v>1155.0</v>
      </c>
      <c r="G106" s="51" t="s">
        <v>114</v>
      </c>
    </row>
    <row r="107">
      <c r="A107" s="49" t="s">
        <v>398</v>
      </c>
      <c r="B107" s="51" t="s">
        <v>390</v>
      </c>
      <c r="C107" s="52">
        <v>0.51</v>
      </c>
      <c r="D107" s="53">
        <v>0.45</v>
      </c>
      <c r="E107" s="23">
        <v>6.0</v>
      </c>
      <c r="F107" s="51">
        <v>779.0</v>
      </c>
      <c r="G107" s="51" t="s">
        <v>128</v>
      </c>
    </row>
    <row r="108">
      <c r="A108" s="49" t="s">
        <v>400</v>
      </c>
      <c r="B108" s="51" t="s">
        <v>401</v>
      </c>
      <c r="C108" s="67">
        <v>0.42</v>
      </c>
      <c r="D108" s="67">
        <v>0.42</v>
      </c>
      <c r="E108" s="42" t="s">
        <v>238</v>
      </c>
      <c r="F108" s="51">
        <v>815.0</v>
      </c>
      <c r="G108" s="51" t="s">
        <v>143</v>
      </c>
    </row>
    <row r="109">
      <c r="A109" s="49" t="s">
        <v>402</v>
      </c>
      <c r="B109" s="51" t="s">
        <v>405</v>
      </c>
      <c r="C109" s="52">
        <v>0.5</v>
      </c>
      <c r="D109" s="53">
        <v>0.44</v>
      </c>
      <c r="E109" s="23">
        <v>6.0</v>
      </c>
      <c r="F109" s="54">
        <v>32225.0</v>
      </c>
      <c r="G109" s="51" t="s">
        <v>157</v>
      </c>
    </row>
    <row r="110">
      <c r="A110" s="49" t="s">
        <v>408</v>
      </c>
      <c r="B110" s="51" t="s">
        <v>405</v>
      </c>
      <c r="C110" s="52">
        <v>0.49</v>
      </c>
      <c r="D110" s="53">
        <v>0.46</v>
      </c>
      <c r="E110" s="23">
        <v>3.0</v>
      </c>
      <c r="F110" s="54">
        <v>1414.0</v>
      </c>
      <c r="G110" s="51" t="s">
        <v>114</v>
      </c>
    </row>
    <row r="111">
      <c r="A111" s="49" t="s">
        <v>410</v>
      </c>
      <c r="B111" s="51" t="s">
        <v>411</v>
      </c>
      <c r="C111" s="52">
        <v>0.53</v>
      </c>
      <c r="D111" s="53">
        <v>0.41</v>
      </c>
      <c r="E111" s="23">
        <v>12.0</v>
      </c>
      <c r="F111" s="51">
        <v>874.0</v>
      </c>
      <c r="G111" s="51" t="s">
        <v>128</v>
      </c>
    </row>
    <row r="112">
      <c r="A112" s="49" t="s">
        <v>414</v>
      </c>
      <c r="B112" s="51" t="s">
        <v>416</v>
      </c>
      <c r="C112" s="53">
        <v>0.42</v>
      </c>
      <c r="D112" s="59">
        <v>0.43</v>
      </c>
      <c r="E112" s="60">
        <v>1.0</v>
      </c>
      <c r="F112" s="51">
        <v>783.0</v>
      </c>
      <c r="G112" s="51" t="s">
        <v>143</v>
      </c>
    </row>
    <row r="113">
      <c r="A113" s="49" t="s">
        <v>417</v>
      </c>
      <c r="B113" s="51" t="s">
        <v>418</v>
      </c>
      <c r="C113" s="67">
        <v>0.42</v>
      </c>
      <c r="D113" s="67">
        <v>0.42</v>
      </c>
      <c r="E113" s="42" t="s">
        <v>238</v>
      </c>
      <c r="F113" s="51">
        <v>791.0</v>
      </c>
      <c r="G113" s="51" t="s">
        <v>143</v>
      </c>
    </row>
    <row r="114">
      <c r="A114" s="49" t="s">
        <v>421</v>
      </c>
      <c r="B114" s="51" t="s">
        <v>423</v>
      </c>
      <c r="C114" s="52">
        <v>0.46</v>
      </c>
      <c r="D114" s="53">
        <v>0.4</v>
      </c>
      <c r="E114" s="23">
        <v>6.0</v>
      </c>
      <c r="F114" s="54">
        <v>1395.0</v>
      </c>
      <c r="G114" s="51" t="s">
        <v>114</v>
      </c>
    </row>
    <row r="115">
      <c r="A115" s="49" t="s">
        <v>424</v>
      </c>
      <c r="B115" s="51" t="s">
        <v>425</v>
      </c>
      <c r="C115" s="52">
        <v>0.49</v>
      </c>
      <c r="D115" s="53">
        <v>0.42</v>
      </c>
      <c r="E115" s="23">
        <v>7.0</v>
      </c>
      <c r="F115" s="54">
        <v>1006.0</v>
      </c>
      <c r="G115" s="51" t="s">
        <v>114</v>
      </c>
    </row>
    <row r="116">
      <c r="A116" s="49" t="s">
        <v>426</v>
      </c>
      <c r="B116" s="51" t="s">
        <v>430</v>
      </c>
      <c r="C116" s="52">
        <v>0.43</v>
      </c>
      <c r="D116" s="53">
        <v>0.41</v>
      </c>
      <c r="E116" s="23">
        <v>2.0</v>
      </c>
      <c r="F116" s="51">
        <v>789.0</v>
      </c>
      <c r="G116" s="51" t="s">
        <v>143</v>
      </c>
    </row>
    <row r="117">
      <c r="A117" s="49" t="s">
        <v>431</v>
      </c>
      <c r="B117" s="51" t="s">
        <v>432</v>
      </c>
      <c r="C117" s="53">
        <v>0.44</v>
      </c>
      <c r="D117" s="59">
        <v>0.45</v>
      </c>
      <c r="E117" s="60">
        <v>1.0</v>
      </c>
      <c r="F117" s="54">
        <v>3001.0</v>
      </c>
      <c r="G117" s="51" t="s">
        <v>184</v>
      </c>
    </row>
    <row r="118">
      <c r="A118" s="49" t="s">
        <v>433</v>
      </c>
      <c r="B118" s="51" t="s">
        <v>432</v>
      </c>
      <c r="C118" s="52">
        <v>0.44</v>
      </c>
      <c r="D118" s="53">
        <v>0.4</v>
      </c>
      <c r="E118" s="23">
        <v>4.0</v>
      </c>
      <c r="F118" s="54">
        <v>1640.0</v>
      </c>
      <c r="G118" s="51" t="s">
        <v>114</v>
      </c>
    </row>
    <row r="119">
      <c r="A119" s="49" t="s">
        <v>436</v>
      </c>
      <c r="B119" s="51" t="s">
        <v>438</v>
      </c>
      <c r="C119" s="52">
        <v>0.43</v>
      </c>
      <c r="D119" s="53">
        <v>0.41</v>
      </c>
      <c r="E119" s="23">
        <v>2.0</v>
      </c>
      <c r="F119" s="51">
        <v>779.0</v>
      </c>
      <c r="G119" s="51" t="s">
        <v>143</v>
      </c>
    </row>
    <row r="120">
      <c r="A120" s="49" t="s">
        <v>439</v>
      </c>
      <c r="B120" s="51" t="s">
        <v>444</v>
      </c>
      <c r="C120" s="52">
        <v>0.5</v>
      </c>
      <c r="D120" s="53">
        <v>0.44</v>
      </c>
      <c r="E120" s="23">
        <v>6.0</v>
      </c>
      <c r="F120" s="54">
        <v>1007.0</v>
      </c>
      <c r="G120" s="51" t="s">
        <v>139</v>
      </c>
    </row>
    <row r="121">
      <c r="A121" s="49" t="s">
        <v>446</v>
      </c>
      <c r="B121" s="51" t="s">
        <v>447</v>
      </c>
      <c r="C121" s="52">
        <v>0.47</v>
      </c>
      <c r="D121" s="53">
        <v>0.43</v>
      </c>
      <c r="E121" s="23">
        <v>4.0</v>
      </c>
      <c r="F121" s="54">
        <v>1300.0</v>
      </c>
      <c r="G121" s="51" t="s">
        <v>448</v>
      </c>
    </row>
    <row r="122">
      <c r="A122" s="49" t="s">
        <v>449</v>
      </c>
      <c r="B122" s="51" t="s">
        <v>451</v>
      </c>
      <c r="C122" s="52">
        <v>0.44</v>
      </c>
      <c r="D122" s="53">
        <v>0.41</v>
      </c>
      <c r="E122" s="23">
        <v>3.0</v>
      </c>
      <c r="F122" s="51">
        <v>782.0</v>
      </c>
      <c r="G122" s="51" t="s">
        <v>143</v>
      </c>
    </row>
    <row r="123">
      <c r="A123" s="49" t="s">
        <v>453</v>
      </c>
      <c r="B123" s="51" t="s">
        <v>455</v>
      </c>
      <c r="C123" s="52">
        <v>0.49</v>
      </c>
      <c r="D123" s="53">
        <v>0.42</v>
      </c>
      <c r="E123" s="23">
        <v>7.0</v>
      </c>
      <c r="F123" s="51">
        <v>912.0</v>
      </c>
      <c r="G123" s="51" t="s">
        <v>114</v>
      </c>
    </row>
    <row r="124">
      <c r="A124" s="49" t="s">
        <v>456</v>
      </c>
      <c r="B124" s="51" t="s">
        <v>457</v>
      </c>
      <c r="C124" s="52">
        <v>0.5</v>
      </c>
      <c r="D124" s="53">
        <v>0.41</v>
      </c>
      <c r="E124" s="23">
        <v>9.0</v>
      </c>
      <c r="F124" s="54">
        <v>1006.0</v>
      </c>
      <c r="G124" s="51" t="s">
        <v>139</v>
      </c>
    </row>
    <row r="125">
      <c r="A125" s="49" t="s">
        <v>465</v>
      </c>
      <c r="B125" s="51" t="s">
        <v>469</v>
      </c>
      <c r="C125" s="52">
        <v>0.43</v>
      </c>
      <c r="D125" s="53">
        <v>0.39</v>
      </c>
      <c r="E125" s="23">
        <v>4.0</v>
      </c>
      <c r="F125" s="54">
        <v>1190.0</v>
      </c>
      <c r="G125" s="51" t="s">
        <v>206</v>
      </c>
    </row>
    <row r="126">
      <c r="A126" s="49" t="s">
        <v>474</v>
      </c>
      <c r="B126" s="51" t="s">
        <v>477</v>
      </c>
      <c r="C126" s="52">
        <v>0.51</v>
      </c>
      <c r="D126" s="53">
        <v>0.36</v>
      </c>
      <c r="E126" s="23">
        <v>15.0</v>
      </c>
      <c r="F126" s="51">
        <v>692.0</v>
      </c>
      <c r="G126" s="51" t="s">
        <v>478</v>
      </c>
    </row>
    <row r="127">
      <c r="A127" s="49" t="s">
        <v>479</v>
      </c>
      <c r="B127" s="51" t="s">
        <v>482</v>
      </c>
      <c r="C127" s="52">
        <v>0.51</v>
      </c>
      <c r="D127" s="53">
        <v>0.46</v>
      </c>
      <c r="E127" s="23">
        <v>5.0</v>
      </c>
      <c r="F127" s="54">
        <v>1326.0</v>
      </c>
      <c r="G127" s="51" t="s">
        <v>114</v>
      </c>
    </row>
    <row r="128">
      <c r="A128" s="49" t="s">
        <v>484</v>
      </c>
      <c r="B128" s="51" t="s">
        <v>485</v>
      </c>
      <c r="C128" s="52">
        <v>0.53</v>
      </c>
      <c r="D128" s="53">
        <v>0.41</v>
      </c>
      <c r="E128" s="23">
        <v>12.0</v>
      </c>
      <c r="F128" s="51">
        <v>805.0</v>
      </c>
      <c r="G128" s="51" t="s">
        <v>128</v>
      </c>
    </row>
    <row r="129">
      <c r="A129" s="49" t="s">
        <v>487</v>
      </c>
      <c r="B129" s="51" t="s">
        <v>489</v>
      </c>
      <c r="C129" s="52">
        <v>0.51</v>
      </c>
      <c r="D129" s="53">
        <v>0.4</v>
      </c>
      <c r="E129" s="23">
        <v>11.0</v>
      </c>
      <c r="F129" s="54">
        <v>1411.0</v>
      </c>
      <c r="G129" s="51" t="s">
        <v>114</v>
      </c>
    </row>
    <row r="130">
      <c r="A130" s="49" t="s">
        <v>491</v>
      </c>
      <c r="B130" s="51" t="s">
        <v>492</v>
      </c>
      <c r="C130" s="52">
        <v>0.51</v>
      </c>
      <c r="D130" s="53">
        <v>0.43</v>
      </c>
      <c r="E130" s="23">
        <v>8.0</v>
      </c>
      <c r="F130" s="54">
        <v>24804.0</v>
      </c>
      <c r="G130" s="51" t="s">
        <v>157</v>
      </c>
    </row>
    <row r="131">
      <c r="A131" s="49" t="s">
        <v>495</v>
      </c>
      <c r="B131" s="51" t="s">
        <v>492</v>
      </c>
      <c r="C131" s="52">
        <v>0.5</v>
      </c>
      <c r="D131" s="53">
        <v>0.46</v>
      </c>
      <c r="E131" s="23">
        <v>4.0</v>
      </c>
      <c r="F131" s="54">
        <v>1325.0</v>
      </c>
      <c r="G131" s="51" t="s">
        <v>114</v>
      </c>
    </row>
    <row r="132">
      <c r="A132" s="49" t="s">
        <v>497</v>
      </c>
      <c r="B132" s="51" t="s">
        <v>498</v>
      </c>
      <c r="C132" s="52">
        <v>0.46</v>
      </c>
      <c r="D132" s="53">
        <v>0.41</v>
      </c>
      <c r="E132" s="23">
        <v>5.0</v>
      </c>
      <c r="F132" s="54">
        <v>1737.0</v>
      </c>
      <c r="G132" s="51" t="s">
        <v>275</v>
      </c>
    </row>
    <row r="133">
      <c r="A133" s="49" t="s">
        <v>501</v>
      </c>
      <c r="B133" s="51" t="s">
        <v>503</v>
      </c>
      <c r="C133" s="52">
        <v>0.51</v>
      </c>
      <c r="D133" s="53">
        <v>0.41</v>
      </c>
      <c r="E133" s="23">
        <v>10.0</v>
      </c>
      <c r="F133" s="51">
        <v>905.0</v>
      </c>
      <c r="G133" s="51" t="s">
        <v>504</v>
      </c>
    </row>
    <row r="134">
      <c r="A134" s="49" t="s">
        <v>505</v>
      </c>
      <c r="B134" s="51" t="s">
        <v>503</v>
      </c>
      <c r="C134" s="52">
        <v>0.5</v>
      </c>
      <c r="D134" s="53">
        <v>0.46</v>
      </c>
      <c r="E134" s="23">
        <v>4.0</v>
      </c>
      <c r="F134" s="51">
        <v>740.0</v>
      </c>
      <c r="G134" s="51" t="s">
        <v>506</v>
      </c>
    </row>
    <row r="135">
      <c r="A135" s="49" t="s">
        <v>509</v>
      </c>
      <c r="B135" s="51" t="s">
        <v>511</v>
      </c>
      <c r="C135" s="52">
        <v>0.46</v>
      </c>
      <c r="D135" s="53">
        <v>0.41</v>
      </c>
      <c r="E135" s="23">
        <v>5.0</v>
      </c>
      <c r="F135" s="54">
        <v>1001.0</v>
      </c>
      <c r="G135" s="51" t="s">
        <v>512</v>
      </c>
    </row>
    <row r="136">
      <c r="A136" s="49" t="s">
        <v>513</v>
      </c>
      <c r="B136" s="51" t="s">
        <v>514</v>
      </c>
      <c r="C136" s="52">
        <v>0.47</v>
      </c>
      <c r="D136" s="53">
        <v>0.39</v>
      </c>
      <c r="E136" s="23">
        <v>8.0</v>
      </c>
      <c r="F136" s="54">
        <v>1000.0</v>
      </c>
      <c r="G136" s="51" t="s">
        <v>139</v>
      </c>
    </row>
    <row r="137">
      <c r="A137" s="49" t="s">
        <v>517</v>
      </c>
      <c r="B137" s="51" t="s">
        <v>520</v>
      </c>
      <c r="C137" s="52">
        <v>0.5</v>
      </c>
      <c r="D137" s="53">
        <v>0.45</v>
      </c>
      <c r="E137" s="23">
        <v>5.0</v>
      </c>
      <c r="F137" s="54">
        <v>1482.0</v>
      </c>
      <c r="G137" s="51" t="s">
        <v>114</v>
      </c>
    </row>
    <row r="138">
      <c r="A138" s="49" t="s">
        <v>522</v>
      </c>
      <c r="B138" s="51" t="s">
        <v>524</v>
      </c>
      <c r="C138" s="52">
        <v>0.49</v>
      </c>
      <c r="D138" s="53">
        <v>0.41</v>
      </c>
      <c r="E138" s="23">
        <v>8.0</v>
      </c>
      <c r="F138" s="51">
        <v>917.0</v>
      </c>
      <c r="G138" s="51" t="s">
        <v>114</v>
      </c>
    </row>
    <row r="139">
      <c r="A139" s="49" t="s">
        <v>525</v>
      </c>
      <c r="B139" s="72">
        <v>42653.0</v>
      </c>
      <c r="C139" s="52">
        <v>0.46</v>
      </c>
      <c r="D139" s="53">
        <v>0.41</v>
      </c>
      <c r="E139" s="23">
        <v>5.0</v>
      </c>
      <c r="F139" s="54">
        <v>1757.0</v>
      </c>
      <c r="G139" s="51" t="s">
        <v>114</v>
      </c>
    </row>
    <row r="140">
      <c r="A140" s="49" t="s">
        <v>526</v>
      </c>
      <c r="B140" s="51" t="s">
        <v>528</v>
      </c>
      <c r="C140" s="52">
        <v>0.5</v>
      </c>
      <c r="D140" s="53">
        <v>0.4</v>
      </c>
      <c r="E140" s="23">
        <v>10.0</v>
      </c>
      <c r="F140" s="51">
        <v>900.0</v>
      </c>
      <c r="G140" s="51" t="s">
        <v>128</v>
      </c>
    </row>
    <row r="141">
      <c r="A141" s="49" t="s">
        <v>532</v>
      </c>
      <c r="B141" s="51" t="s">
        <v>533</v>
      </c>
      <c r="C141" s="52">
        <v>0.44</v>
      </c>
      <c r="D141" s="53">
        <v>0.37</v>
      </c>
      <c r="E141" s="23">
        <v>7.0</v>
      </c>
      <c r="F141" s="54">
        <v>2363.0</v>
      </c>
      <c r="G141" s="51" t="s">
        <v>534</v>
      </c>
    </row>
    <row r="142">
      <c r="A142" s="49" t="s">
        <v>537</v>
      </c>
      <c r="B142" s="51" t="s">
        <v>538</v>
      </c>
      <c r="C142" s="52">
        <v>0.5</v>
      </c>
      <c r="D142" s="53">
        <v>0.44</v>
      </c>
      <c r="E142" s="23">
        <v>6.0</v>
      </c>
      <c r="F142" s="54">
        <v>1367.0</v>
      </c>
      <c r="G142" s="51" t="s">
        <v>114</v>
      </c>
    </row>
    <row r="143">
      <c r="A143" s="49" t="s">
        <v>539</v>
      </c>
      <c r="B143" s="51" t="s">
        <v>542</v>
      </c>
      <c r="C143" s="52">
        <v>0.53</v>
      </c>
      <c r="D143" s="53">
        <v>0.44</v>
      </c>
      <c r="E143" s="23">
        <v>9.0</v>
      </c>
      <c r="F143" s="54">
        <v>3616.0</v>
      </c>
      <c r="G143" s="51" t="s">
        <v>546</v>
      </c>
    </row>
    <row r="144">
      <c r="A144" s="49" t="s">
        <v>547</v>
      </c>
      <c r="B144" s="51" t="s">
        <v>549</v>
      </c>
      <c r="C144" s="52">
        <v>0.52</v>
      </c>
      <c r="D144" s="53">
        <v>0.38</v>
      </c>
      <c r="E144" s="23">
        <v>14.0</v>
      </c>
      <c r="F144" s="51">
        <v>422.0</v>
      </c>
      <c r="G144" s="51" t="s">
        <v>550</v>
      </c>
    </row>
    <row r="145">
      <c r="A145" s="49" t="s">
        <v>551</v>
      </c>
      <c r="B145" s="51" t="s">
        <v>552</v>
      </c>
      <c r="C145" s="52">
        <v>0.51</v>
      </c>
      <c r="D145" s="53">
        <v>0.44</v>
      </c>
      <c r="E145" s="23">
        <v>7.0</v>
      </c>
      <c r="F145" s="54">
        <v>23329.0</v>
      </c>
      <c r="G145" s="51" t="s">
        <v>157</v>
      </c>
    </row>
    <row r="146">
      <c r="A146" s="49" t="s">
        <v>555</v>
      </c>
      <c r="B146" s="51" t="s">
        <v>552</v>
      </c>
      <c r="C146" s="52">
        <v>0.49</v>
      </c>
      <c r="D146" s="53">
        <v>0.44</v>
      </c>
      <c r="E146" s="23">
        <v>5.0</v>
      </c>
      <c r="F146" s="54">
        <v>1801.0</v>
      </c>
      <c r="G146" s="51" t="s">
        <v>114</v>
      </c>
    </row>
    <row r="147">
      <c r="A147" s="49" t="s">
        <v>557</v>
      </c>
      <c r="B147" s="72">
        <v>42651.0</v>
      </c>
      <c r="C147" s="52">
        <v>0.45</v>
      </c>
      <c r="D147" s="53">
        <v>0.41</v>
      </c>
      <c r="E147" s="23">
        <v>4.0</v>
      </c>
      <c r="F147" s="54">
        <v>1390.0</v>
      </c>
      <c r="G147" s="51" t="s">
        <v>114</v>
      </c>
    </row>
    <row r="150">
      <c r="A150" s="8" t="s">
        <v>560</v>
      </c>
    </row>
    <row r="151">
      <c r="A151" s="6" t="s">
        <v>28</v>
      </c>
      <c r="B151" s="6" t="s">
        <v>75</v>
      </c>
      <c r="C151" s="6" t="s">
        <v>9</v>
      </c>
      <c r="D151" s="6" t="s">
        <v>11</v>
      </c>
      <c r="E151" s="6" t="s">
        <v>12</v>
      </c>
      <c r="F151" s="6" t="s">
        <v>13</v>
      </c>
      <c r="G151" s="12" t="s">
        <v>29</v>
      </c>
      <c r="H151" s="6" t="s">
        <v>77</v>
      </c>
      <c r="I151" s="6" t="s">
        <v>78</v>
      </c>
    </row>
    <row r="152">
      <c r="A152" s="49" t="s">
        <v>115</v>
      </c>
      <c r="B152" s="51" t="s">
        <v>121</v>
      </c>
      <c r="C152" s="52">
        <v>0.45</v>
      </c>
      <c r="D152" s="53">
        <v>0.41</v>
      </c>
      <c r="E152" s="53">
        <v>0.05</v>
      </c>
      <c r="F152" s="53">
        <v>0.02</v>
      </c>
      <c r="G152" s="23">
        <v>4.0</v>
      </c>
      <c r="H152" s="54">
        <v>3677.0</v>
      </c>
      <c r="I152" s="51" t="s">
        <v>124</v>
      </c>
    </row>
    <row r="153">
      <c r="A153" s="49" t="s">
        <v>565</v>
      </c>
      <c r="B153" s="51" t="s">
        <v>121</v>
      </c>
      <c r="C153" s="52">
        <v>0.49</v>
      </c>
      <c r="D153" s="53">
        <v>0.45</v>
      </c>
      <c r="E153" s="53">
        <v>0.04</v>
      </c>
      <c r="F153" s="53">
        <v>0.01</v>
      </c>
      <c r="G153" s="23">
        <v>4.0</v>
      </c>
      <c r="H153" s="51">
        <v>940.0</v>
      </c>
      <c r="I153" s="51" t="s">
        <v>206</v>
      </c>
    </row>
    <row r="154">
      <c r="A154" s="49" t="s">
        <v>125</v>
      </c>
      <c r="B154" s="51" t="s">
        <v>126</v>
      </c>
      <c r="C154" s="52">
        <v>0.44</v>
      </c>
      <c r="D154" s="53">
        <v>0.41</v>
      </c>
      <c r="E154" s="53">
        <v>0.04</v>
      </c>
      <c r="F154" s="53">
        <v>0.02</v>
      </c>
      <c r="G154" s="23">
        <v>3.0</v>
      </c>
      <c r="H154" s="51">
        <v>799.0</v>
      </c>
      <c r="I154" s="51" t="s">
        <v>128</v>
      </c>
    </row>
    <row r="155">
      <c r="A155" s="49" t="s">
        <v>567</v>
      </c>
      <c r="B155" s="51" t="s">
        <v>131</v>
      </c>
      <c r="C155" s="52">
        <v>0.47</v>
      </c>
      <c r="D155" s="53">
        <v>0.43</v>
      </c>
      <c r="E155" s="53">
        <v>0.03</v>
      </c>
      <c r="F155" s="53">
        <v>0.02</v>
      </c>
      <c r="G155" s="23">
        <v>4.0</v>
      </c>
      <c r="H155" s="54">
        <v>16639.0</v>
      </c>
      <c r="I155" s="51" t="s">
        <v>568</v>
      </c>
    </row>
    <row r="156">
      <c r="A156" s="49" t="s">
        <v>129</v>
      </c>
      <c r="B156" s="51" t="s">
        <v>131</v>
      </c>
      <c r="C156" s="52">
        <v>0.47</v>
      </c>
      <c r="D156" s="53">
        <v>0.43</v>
      </c>
      <c r="E156" s="53">
        <v>0.04</v>
      </c>
      <c r="F156" s="53">
        <v>0.01</v>
      </c>
      <c r="G156" s="23">
        <v>4.0</v>
      </c>
      <c r="H156" s="54">
        <v>2220.0</v>
      </c>
      <c r="I156" s="51" t="s">
        <v>132</v>
      </c>
    </row>
    <row r="157">
      <c r="A157" s="49" t="s">
        <v>133</v>
      </c>
      <c r="B157" s="51" t="s">
        <v>131</v>
      </c>
      <c r="C157" s="52">
        <v>0.48</v>
      </c>
      <c r="D157" s="53">
        <v>0.44</v>
      </c>
      <c r="E157" s="53">
        <v>0.03</v>
      </c>
      <c r="F157" s="53">
        <v>0.02</v>
      </c>
      <c r="G157" s="23">
        <v>4.0</v>
      </c>
      <c r="H157" s="54">
        <v>1295.0</v>
      </c>
      <c r="I157" s="51" t="s">
        <v>132</v>
      </c>
    </row>
    <row r="158">
      <c r="A158" s="49" t="s">
        <v>135</v>
      </c>
      <c r="B158" s="51" t="s">
        <v>131</v>
      </c>
      <c r="C158" s="53">
        <v>0.41</v>
      </c>
      <c r="D158" s="59">
        <v>0.43</v>
      </c>
      <c r="E158" s="53">
        <v>0.06</v>
      </c>
      <c r="F158" s="53">
        <v>0.02</v>
      </c>
      <c r="G158" s="60">
        <v>2.0</v>
      </c>
      <c r="H158" s="54">
        <v>1026.0</v>
      </c>
      <c r="I158" s="51" t="s">
        <v>139</v>
      </c>
    </row>
    <row r="159">
      <c r="A159" s="49" t="s">
        <v>141</v>
      </c>
      <c r="B159" s="51" t="s">
        <v>131</v>
      </c>
      <c r="C159" s="52">
        <v>0.5</v>
      </c>
      <c r="D159" s="53">
        <v>0.44</v>
      </c>
      <c r="E159" s="53">
        <v>0.04</v>
      </c>
      <c r="F159" s="53">
        <v>0.01</v>
      </c>
      <c r="G159" s="23">
        <v>6.0</v>
      </c>
      <c r="H159" s="51">
        <v>802.0</v>
      </c>
      <c r="I159" s="51" t="s">
        <v>143</v>
      </c>
    </row>
    <row r="160">
      <c r="A160" s="49" t="s">
        <v>145</v>
      </c>
      <c r="B160" s="51" t="s">
        <v>146</v>
      </c>
      <c r="C160" s="52">
        <v>0.42</v>
      </c>
      <c r="D160" s="53">
        <v>0.39</v>
      </c>
      <c r="E160" s="53">
        <v>0.06</v>
      </c>
      <c r="F160" s="53">
        <v>0.03</v>
      </c>
      <c r="G160" s="23">
        <v>3.0</v>
      </c>
      <c r="H160" s="54">
        <v>2195.0</v>
      </c>
      <c r="I160" s="51" t="s">
        <v>147</v>
      </c>
    </row>
    <row r="161">
      <c r="A161" s="49" t="s">
        <v>151</v>
      </c>
      <c r="B161" s="51" t="s">
        <v>146</v>
      </c>
      <c r="C161" s="52">
        <v>0.45</v>
      </c>
      <c r="D161" s="53">
        <v>0.41</v>
      </c>
      <c r="E161" s="53">
        <v>0.05</v>
      </c>
      <c r="F161" s="53">
        <v>0.02</v>
      </c>
      <c r="G161" s="23">
        <v>4.0</v>
      </c>
      <c r="H161" s="54">
        <v>1426.0</v>
      </c>
      <c r="I161" s="51" t="s">
        <v>114</v>
      </c>
    </row>
    <row r="162">
      <c r="A162" s="49" t="s">
        <v>571</v>
      </c>
      <c r="B162" s="51" t="s">
        <v>146</v>
      </c>
      <c r="C162" s="52">
        <v>0.45</v>
      </c>
      <c r="D162" s="53">
        <v>0.43</v>
      </c>
      <c r="E162" s="53">
        <v>0.04</v>
      </c>
      <c r="F162" s="53">
        <v>0.02</v>
      </c>
      <c r="G162" s="23">
        <v>2.0</v>
      </c>
      <c r="H162" s="54">
        <v>1500.0</v>
      </c>
      <c r="I162" s="51" t="s">
        <v>132</v>
      </c>
    </row>
    <row r="163">
      <c r="A163" s="49" t="s">
        <v>154</v>
      </c>
      <c r="B163" s="51" t="s">
        <v>572</v>
      </c>
      <c r="C163" s="52">
        <v>0.47</v>
      </c>
      <c r="D163" s="53">
        <v>0.41</v>
      </c>
      <c r="E163" s="53">
        <v>0.06</v>
      </c>
      <c r="F163" s="53">
        <v>0.03</v>
      </c>
      <c r="G163" s="23">
        <v>6.0</v>
      </c>
      <c r="H163" s="54">
        <v>70194.0</v>
      </c>
      <c r="I163" s="51" t="s">
        <v>157</v>
      </c>
    </row>
    <row r="164">
      <c r="A164" s="49" t="s">
        <v>573</v>
      </c>
      <c r="B164" s="51" t="s">
        <v>574</v>
      </c>
      <c r="C164" s="52">
        <v>0.45</v>
      </c>
      <c r="D164" s="53">
        <v>0.42</v>
      </c>
      <c r="E164" s="53">
        <v>0.08</v>
      </c>
      <c r="F164" s="53">
        <v>0.02</v>
      </c>
      <c r="G164" s="23">
        <v>3.0</v>
      </c>
      <c r="H164" s="54">
        <v>1482.0</v>
      </c>
      <c r="I164" s="51" t="s">
        <v>114</v>
      </c>
    </row>
    <row r="165">
      <c r="A165" s="49" t="s">
        <v>162</v>
      </c>
      <c r="B165" s="51" t="s">
        <v>163</v>
      </c>
      <c r="C165" s="52">
        <v>0.44</v>
      </c>
      <c r="D165" s="53">
        <v>0.4</v>
      </c>
      <c r="E165" s="53">
        <v>0.06</v>
      </c>
      <c r="F165" s="53">
        <v>0.02</v>
      </c>
      <c r="G165" s="23">
        <v>4.0</v>
      </c>
      <c r="H165" s="54">
        <v>1282.0</v>
      </c>
      <c r="I165" s="51" t="s">
        <v>164</v>
      </c>
    </row>
    <row r="166">
      <c r="A166" s="49" t="s">
        <v>166</v>
      </c>
      <c r="B166" s="51" t="s">
        <v>169</v>
      </c>
      <c r="C166" s="52">
        <v>0.47</v>
      </c>
      <c r="D166" s="53">
        <v>0.43</v>
      </c>
      <c r="E166" s="53">
        <v>0.04</v>
      </c>
      <c r="F166" s="53">
        <v>0.02</v>
      </c>
      <c r="G166" s="23">
        <v>4.0</v>
      </c>
      <c r="H166" s="54">
        <v>1937.0</v>
      </c>
      <c r="I166" s="51" t="s">
        <v>132</v>
      </c>
    </row>
    <row r="167">
      <c r="A167" s="49" t="s">
        <v>170</v>
      </c>
      <c r="B167" s="51" t="s">
        <v>169</v>
      </c>
      <c r="C167" s="53">
        <v>0.43</v>
      </c>
      <c r="D167" s="59">
        <v>0.44</v>
      </c>
      <c r="E167" s="53">
        <v>0.05</v>
      </c>
      <c r="F167" s="53">
        <v>0.02</v>
      </c>
      <c r="G167" s="60">
        <v>1.0</v>
      </c>
      <c r="H167" s="51">
        <v>903.0</v>
      </c>
      <c r="I167" s="51" t="s">
        <v>171</v>
      </c>
    </row>
    <row r="168">
      <c r="A168" s="49" t="s">
        <v>579</v>
      </c>
      <c r="B168" s="51" t="s">
        <v>583</v>
      </c>
      <c r="C168" s="52">
        <v>0.48</v>
      </c>
      <c r="D168" s="53">
        <v>0.44</v>
      </c>
      <c r="E168" s="53">
        <v>0.04</v>
      </c>
      <c r="F168" s="53">
        <v>0.02</v>
      </c>
      <c r="G168" s="23">
        <v>4.0</v>
      </c>
      <c r="H168" s="54">
        <v>1009.0</v>
      </c>
      <c r="I168" s="51" t="s">
        <v>139</v>
      </c>
    </row>
    <row r="169">
      <c r="A169" s="49" t="s">
        <v>185</v>
      </c>
      <c r="B169" s="51" t="s">
        <v>186</v>
      </c>
      <c r="C169" s="52">
        <v>0.48</v>
      </c>
      <c r="D169" s="53">
        <v>0.43</v>
      </c>
      <c r="E169" s="53">
        <v>0.04</v>
      </c>
      <c r="F169" s="53">
        <v>0.02</v>
      </c>
      <c r="G169" s="23">
        <v>5.0</v>
      </c>
      <c r="H169" s="54">
        <v>1685.0</v>
      </c>
      <c r="I169" s="51" t="s">
        <v>132</v>
      </c>
    </row>
    <row r="170">
      <c r="A170" s="49" t="s">
        <v>188</v>
      </c>
      <c r="B170" s="51" t="s">
        <v>186</v>
      </c>
      <c r="C170" s="67">
        <v>0.44</v>
      </c>
      <c r="D170" s="67">
        <v>0.44</v>
      </c>
      <c r="E170" s="53">
        <v>0.05</v>
      </c>
      <c r="F170" s="53">
        <v>0.02</v>
      </c>
      <c r="G170" s="42" t="s">
        <v>238</v>
      </c>
      <c r="H170" s="51">
        <v>804.0</v>
      </c>
      <c r="I170" s="51" t="s">
        <v>128</v>
      </c>
    </row>
    <row r="171">
      <c r="A171" s="49" t="s">
        <v>189</v>
      </c>
      <c r="B171" s="51" t="s">
        <v>193</v>
      </c>
      <c r="C171" s="52">
        <v>0.43</v>
      </c>
      <c r="D171" s="53">
        <v>0.39</v>
      </c>
      <c r="E171" s="53">
        <v>0.06</v>
      </c>
      <c r="F171" s="53">
        <v>0.02</v>
      </c>
      <c r="G171" s="23">
        <v>4.0</v>
      </c>
      <c r="H171" s="54">
        <v>2244.0</v>
      </c>
      <c r="I171" s="51" t="s">
        <v>147</v>
      </c>
    </row>
    <row r="172">
      <c r="A172" s="49" t="s">
        <v>590</v>
      </c>
      <c r="B172" s="51" t="s">
        <v>203</v>
      </c>
      <c r="C172" s="67">
        <v>0.44</v>
      </c>
      <c r="D172" s="67">
        <v>0.44</v>
      </c>
      <c r="E172" s="53">
        <v>0.04</v>
      </c>
      <c r="F172" s="53">
        <v>0.01</v>
      </c>
      <c r="G172" s="42" t="s">
        <v>238</v>
      </c>
      <c r="H172" s="54">
        <v>1500.0</v>
      </c>
      <c r="I172" s="51" t="s">
        <v>132</v>
      </c>
    </row>
    <row r="173">
      <c r="A173" s="49" t="s">
        <v>201</v>
      </c>
      <c r="B173" s="51" t="s">
        <v>203</v>
      </c>
      <c r="C173" s="52">
        <v>0.45</v>
      </c>
      <c r="D173" s="53">
        <v>0.43</v>
      </c>
      <c r="E173" s="53">
        <v>0.05</v>
      </c>
      <c r="F173" s="53">
        <v>0.02</v>
      </c>
      <c r="G173" s="23">
        <v>2.0</v>
      </c>
      <c r="H173" s="54">
        <v>1107.0</v>
      </c>
      <c r="I173" s="51" t="s">
        <v>114</v>
      </c>
    </row>
    <row r="174">
      <c r="A174" s="49" t="s">
        <v>204</v>
      </c>
      <c r="B174" s="51" t="s">
        <v>203</v>
      </c>
      <c r="C174" s="52">
        <v>0.44</v>
      </c>
      <c r="D174" s="53">
        <v>0.43</v>
      </c>
      <c r="E174" s="53">
        <v>0.06</v>
      </c>
      <c r="F174" s="53">
        <v>0.02</v>
      </c>
      <c r="G174" s="23">
        <v>1.0</v>
      </c>
      <c r="H174" s="51">
        <v>940.0</v>
      </c>
      <c r="I174" s="51" t="s">
        <v>206</v>
      </c>
    </row>
    <row r="175">
      <c r="A175" s="49" t="s">
        <v>216</v>
      </c>
      <c r="B175" s="51" t="s">
        <v>210</v>
      </c>
      <c r="C175" s="67">
        <v>0.44</v>
      </c>
      <c r="D175" s="67">
        <v>0.44</v>
      </c>
      <c r="E175" s="53">
        <v>0.04</v>
      </c>
      <c r="F175" s="53">
        <v>0.02</v>
      </c>
      <c r="G175" s="42" t="s">
        <v>238</v>
      </c>
      <c r="H175" s="51">
        <v>898.0</v>
      </c>
      <c r="I175" s="51" t="s">
        <v>171</v>
      </c>
    </row>
    <row r="176">
      <c r="A176" s="49" t="s">
        <v>214</v>
      </c>
      <c r="B176" s="51" t="s">
        <v>215</v>
      </c>
      <c r="C176" s="52">
        <v>0.47</v>
      </c>
      <c r="D176" s="53">
        <v>0.43</v>
      </c>
      <c r="E176" s="53">
        <v>0.04</v>
      </c>
      <c r="F176" s="53">
        <v>0.02</v>
      </c>
      <c r="G176" s="23">
        <v>4.0</v>
      </c>
      <c r="H176" s="54">
        <v>1419.0</v>
      </c>
      <c r="I176" s="51" t="s">
        <v>114</v>
      </c>
    </row>
    <row r="177">
      <c r="A177" s="49" t="s">
        <v>207</v>
      </c>
      <c r="B177" s="51" t="s">
        <v>210</v>
      </c>
      <c r="C177" s="52">
        <v>0.44</v>
      </c>
      <c r="D177" s="53">
        <v>0.37</v>
      </c>
      <c r="E177" s="53">
        <v>0.06</v>
      </c>
      <c r="F177" s="53">
        <v>0.02</v>
      </c>
      <c r="G177" s="23">
        <v>7.0</v>
      </c>
      <c r="H177" s="54">
        <v>2021.0</v>
      </c>
      <c r="I177" s="51" t="s">
        <v>211</v>
      </c>
    </row>
    <row r="178">
      <c r="A178" s="49" t="s">
        <v>598</v>
      </c>
      <c r="B178" s="51" t="s">
        <v>599</v>
      </c>
      <c r="C178" s="52">
        <v>0.47</v>
      </c>
      <c r="D178" s="53">
        <v>0.45</v>
      </c>
      <c r="E178" s="53">
        <v>0.03</v>
      </c>
      <c r="F178" s="53">
        <v>0.01</v>
      </c>
      <c r="G178" s="23">
        <v>2.0</v>
      </c>
      <c r="H178" s="54">
        <v>2435.0</v>
      </c>
      <c r="I178" s="51" t="s">
        <v>275</v>
      </c>
    </row>
    <row r="179">
      <c r="A179" s="49" t="s">
        <v>600</v>
      </c>
      <c r="B179" s="51" t="s">
        <v>601</v>
      </c>
      <c r="C179" s="53">
        <v>0.42</v>
      </c>
      <c r="D179" s="59">
        <v>0.45</v>
      </c>
      <c r="E179" s="53">
        <v>0.04</v>
      </c>
      <c r="F179" s="53">
        <v>0.01</v>
      </c>
      <c r="G179" s="60">
        <v>3.0</v>
      </c>
      <c r="H179" s="54">
        <v>1500.0</v>
      </c>
      <c r="I179" s="51" t="s">
        <v>132</v>
      </c>
    </row>
    <row r="180">
      <c r="A180" s="49" t="s">
        <v>224</v>
      </c>
      <c r="B180" s="51" t="s">
        <v>226</v>
      </c>
      <c r="C180" s="52">
        <v>0.47</v>
      </c>
      <c r="D180" s="53">
        <v>0.44</v>
      </c>
      <c r="E180" s="53">
        <v>0.03</v>
      </c>
      <c r="F180" s="53">
        <v>0.02</v>
      </c>
      <c r="G180" s="23">
        <v>3.0</v>
      </c>
      <c r="H180" s="54">
        <v>1151.0</v>
      </c>
      <c r="I180" s="51" t="s">
        <v>114</v>
      </c>
    </row>
    <row r="181">
      <c r="A181" s="49" t="s">
        <v>233</v>
      </c>
      <c r="B181" s="51" t="s">
        <v>231</v>
      </c>
      <c r="C181" s="67">
        <v>0.44</v>
      </c>
      <c r="D181" s="67">
        <v>0.44</v>
      </c>
      <c r="E181" s="53">
        <v>0.04</v>
      </c>
      <c r="F181" s="53">
        <v>0.02</v>
      </c>
      <c r="G181" s="42" t="s">
        <v>238</v>
      </c>
      <c r="H181" s="51">
        <v>867.0</v>
      </c>
      <c r="I181" s="51" t="s">
        <v>240</v>
      </c>
    </row>
    <row r="182">
      <c r="A182" s="49" t="s">
        <v>228</v>
      </c>
      <c r="B182" s="51" t="s">
        <v>231</v>
      </c>
      <c r="C182" s="52">
        <v>0.45</v>
      </c>
      <c r="D182" s="53">
        <v>0.37</v>
      </c>
      <c r="E182" s="53">
        <v>0.05</v>
      </c>
      <c r="F182" s="53">
        <v>0.02</v>
      </c>
      <c r="G182" s="23">
        <v>8.0</v>
      </c>
      <c r="H182" s="54">
        <v>1858.0</v>
      </c>
      <c r="I182" s="51" t="s">
        <v>211</v>
      </c>
    </row>
    <row r="183">
      <c r="A183" s="49" t="s">
        <v>603</v>
      </c>
      <c r="B183" s="51" t="s">
        <v>255</v>
      </c>
      <c r="C183" s="67">
        <v>0.44</v>
      </c>
      <c r="D183" s="67">
        <v>0.44</v>
      </c>
      <c r="E183" s="53">
        <v>0.05</v>
      </c>
      <c r="F183" s="53">
        <v>0.02</v>
      </c>
      <c r="G183" s="42" t="s">
        <v>238</v>
      </c>
      <c r="H183" s="54">
        <v>1500.0</v>
      </c>
      <c r="I183" s="51" t="s">
        <v>132</v>
      </c>
    </row>
    <row r="184">
      <c r="A184" s="49" t="s">
        <v>605</v>
      </c>
      <c r="B184" s="51" t="s">
        <v>255</v>
      </c>
      <c r="C184" s="52">
        <v>0.46</v>
      </c>
      <c r="D184" s="53">
        <v>0.43</v>
      </c>
      <c r="E184" s="53">
        <v>0.04</v>
      </c>
      <c r="F184" s="53">
        <v>0.02</v>
      </c>
      <c r="G184" s="23">
        <v>3.0</v>
      </c>
      <c r="H184" s="54">
        <v>1233.0</v>
      </c>
      <c r="I184" s="51" t="s">
        <v>206</v>
      </c>
    </row>
    <row r="185">
      <c r="A185" s="49" t="s">
        <v>244</v>
      </c>
      <c r="B185" s="51" t="s">
        <v>245</v>
      </c>
      <c r="C185" s="52">
        <v>0.47</v>
      </c>
      <c r="D185" s="53">
        <v>0.45</v>
      </c>
      <c r="E185" s="53">
        <v>0.03</v>
      </c>
      <c r="F185" s="53">
        <v>0.02</v>
      </c>
      <c r="G185" s="23">
        <v>2.0</v>
      </c>
      <c r="H185" s="54">
        <v>1167.0</v>
      </c>
      <c r="I185" s="51" t="s">
        <v>114</v>
      </c>
    </row>
    <row r="186">
      <c r="A186" s="49" t="s">
        <v>246</v>
      </c>
      <c r="B186" s="51" t="s">
        <v>250</v>
      </c>
      <c r="C186" s="52">
        <v>0.45</v>
      </c>
      <c r="D186" s="53">
        <v>0.42</v>
      </c>
      <c r="E186" s="53">
        <v>0.05</v>
      </c>
      <c r="F186" s="53">
        <v>0.04</v>
      </c>
      <c r="G186" s="23">
        <v>3.0</v>
      </c>
      <c r="H186" s="51">
        <v>862.0</v>
      </c>
      <c r="I186" s="51" t="s">
        <v>240</v>
      </c>
    </row>
    <row r="187">
      <c r="A187" s="49" t="s">
        <v>252</v>
      </c>
      <c r="B187" s="51" t="s">
        <v>250</v>
      </c>
      <c r="C187" s="52">
        <v>0.55</v>
      </c>
      <c r="D187" s="53">
        <v>0.47</v>
      </c>
      <c r="E187" s="53">
        <v>0.05</v>
      </c>
      <c r="F187" s="53">
        <v>0.02</v>
      </c>
      <c r="G187" s="23">
        <v>8.0</v>
      </c>
      <c r="H187" s="54">
        <v>1772.0</v>
      </c>
      <c r="I187" s="51" t="s">
        <v>114</v>
      </c>
    </row>
    <row r="188">
      <c r="A188" s="49" t="s">
        <v>256</v>
      </c>
      <c r="B188" s="51" t="s">
        <v>257</v>
      </c>
      <c r="C188" s="67">
        <v>0.44</v>
      </c>
      <c r="D188" s="67">
        <v>0.44</v>
      </c>
      <c r="E188" s="53">
        <v>0.04</v>
      </c>
      <c r="F188" s="53">
        <v>0.02</v>
      </c>
      <c r="G188" s="42" t="s">
        <v>238</v>
      </c>
      <c r="H188" s="51">
        <v>862.0</v>
      </c>
      <c r="I188" s="51" t="s">
        <v>240</v>
      </c>
    </row>
    <row r="189">
      <c r="A189" s="49" t="s">
        <v>262</v>
      </c>
      <c r="B189" s="72">
        <v>42674.0</v>
      </c>
      <c r="C189" s="52">
        <v>0.46</v>
      </c>
      <c r="D189" s="53">
        <v>0.45</v>
      </c>
      <c r="E189" s="53">
        <v>0.04</v>
      </c>
      <c r="F189" s="53">
        <v>0.02</v>
      </c>
      <c r="G189" s="23">
        <v>1.0</v>
      </c>
      <c r="H189" s="54">
        <v>5360.0</v>
      </c>
      <c r="I189" s="51" t="s">
        <v>267</v>
      </c>
    </row>
    <row r="190">
      <c r="A190" s="49" t="s">
        <v>268</v>
      </c>
      <c r="B190" s="51" t="s">
        <v>269</v>
      </c>
      <c r="C190" s="67">
        <v>0.46</v>
      </c>
      <c r="D190" s="67">
        <v>0.46</v>
      </c>
      <c r="E190" s="53">
        <v>0.03</v>
      </c>
      <c r="F190" s="53">
        <v>0.02</v>
      </c>
      <c r="G190" s="42" t="s">
        <v>238</v>
      </c>
      <c r="H190" s="54">
        <v>1167.0</v>
      </c>
      <c r="I190" s="51" t="s">
        <v>114</v>
      </c>
    </row>
    <row r="191">
      <c r="A191" s="49" t="s">
        <v>609</v>
      </c>
      <c r="B191" s="51" t="s">
        <v>610</v>
      </c>
      <c r="C191" s="67">
        <v>0.45</v>
      </c>
      <c r="D191" s="67">
        <v>0.45</v>
      </c>
      <c r="E191" s="53">
        <v>0.05</v>
      </c>
      <c r="F191" s="53">
        <v>0.02</v>
      </c>
      <c r="G191" s="42" t="s">
        <v>238</v>
      </c>
      <c r="H191" s="54">
        <v>1500.0</v>
      </c>
      <c r="I191" s="51" t="s">
        <v>132</v>
      </c>
    </row>
    <row r="192">
      <c r="A192" s="49" t="s">
        <v>270</v>
      </c>
      <c r="B192" s="51" t="s">
        <v>271</v>
      </c>
      <c r="C192" s="52">
        <v>0.45</v>
      </c>
      <c r="D192" s="53">
        <v>0.44</v>
      </c>
      <c r="E192" s="53">
        <v>0.04</v>
      </c>
      <c r="F192" s="53">
        <v>0.02</v>
      </c>
      <c r="G192" s="23">
        <v>1.0</v>
      </c>
      <c r="H192" s="54">
        <v>1018.0</v>
      </c>
      <c r="I192" s="51" t="s">
        <v>206</v>
      </c>
    </row>
    <row r="193">
      <c r="A193" s="49" t="s">
        <v>272</v>
      </c>
      <c r="B193" s="51" t="s">
        <v>274</v>
      </c>
      <c r="C193" s="52">
        <v>0.42</v>
      </c>
      <c r="D193" s="53">
        <v>0.39</v>
      </c>
      <c r="E193" s="53">
        <v>0.07</v>
      </c>
      <c r="F193" s="53">
        <v>0.05</v>
      </c>
      <c r="G193" s="23">
        <v>3.0</v>
      </c>
      <c r="H193" s="54">
        <v>1772.0</v>
      </c>
      <c r="I193" s="51" t="s">
        <v>613</v>
      </c>
    </row>
    <row r="194">
      <c r="A194" s="49" t="s">
        <v>279</v>
      </c>
      <c r="B194" s="51" t="s">
        <v>277</v>
      </c>
      <c r="C194" s="53">
        <v>0.45</v>
      </c>
      <c r="D194" s="59">
        <v>0.46</v>
      </c>
      <c r="E194" s="53">
        <v>0.03</v>
      </c>
      <c r="F194" s="53">
        <v>0.02</v>
      </c>
      <c r="G194" s="60">
        <v>1.0</v>
      </c>
      <c r="H194" s="54">
        <v>1167.0</v>
      </c>
      <c r="I194" s="51" t="s">
        <v>114</v>
      </c>
    </row>
    <row r="195">
      <c r="A195" s="49" t="s">
        <v>280</v>
      </c>
      <c r="B195" s="51" t="s">
        <v>283</v>
      </c>
      <c r="C195" s="52">
        <v>0.43</v>
      </c>
      <c r="D195" s="53">
        <v>0.37</v>
      </c>
      <c r="E195" s="53">
        <v>0.06</v>
      </c>
      <c r="F195" s="53">
        <v>0.01</v>
      </c>
      <c r="G195" s="23">
        <v>6.0</v>
      </c>
      <c r="H195" s="54">
        <v>1264.0</v>
      </c>
      <c r="I195" s="51" t="s">
        <v>114</v>
      </c>
    </row>
    <row r="196">
      <c r="A196" s="49" t="s">
        <v>617</v>
      </c>
      <c r="B196" s="51" t="s">
        <v>283</v>
      </c>
      <c r="C196" s="52">
        <v>0.45</v>
      </c>
      <c r="D196" s="53">
        <v>0.42</v>
      </c>
      <c r="E196" s="53">
        <v>0.05</v>
      </c>
      <c r="F196" s="53">
        <v>0.02</v>
      </c>
      <c r="G196" s="23">
        <v>3.0</v>
      </c>
      <c r="H196" s="54">
        <v>1500.0</v>
      </c>
      <c r="I196" s="51" t="s">
        <v>132</v>
      </c>
    </row>
    <row r="197">
      <c r="A197" s="49" t="s">
        <v>287</v>
      </c>
      <c r="B197" s="51" t="s">
        <v>288</v>
      </c>
      <c r="C197" s="52">
        <v>0.45</v>
      </c>
      <c r="D197" s="53">
        <v>0.44</v>
      </c>
      <c r="E197" s="53">
        <v>0.04</v>
      </c>
      <c r="F197" s="53">
        <v>0.02</v>
      </c>
      <c r="G197" s="23">
        <v>1.0</v>
      </c>
      <c r="H197" s="51">
        <v>993.0</v>
      </c>
      <c r="I197" s="51" t="s">
        <v>206</v>
      </c>
    </row>
    <row r="198">
      <c r="A198" s="49" t="s">
        <v>295</v>
      </c>
      <c r="B198" s="51" t="s">
        <v>291</v>
      </c>
      <c r="C198" s="52">
        <v>0.47</v>
      </c>
      <c r="D198" s="53">
        <v>0.41</v>
      </c>
      <c r="E198" s="53">
        <v>0.06</v>
      </c>
      <c r="F198" s="53">
        <v>0.03</v>
      </c>
      <c r="G198" s="23">
        <v>6.0</v>
      </c>
      <c r="H198" s="54">
        <v>40816.0</v>
      </c>
      <c r="I198" s="51" t="s">
        <v>626</v>
      </c>
    </row>
    <row r="199">
      <c r="A199" s="49" t="s">
        <v>297</v>
      </c>
      <c r="B199" s="51" t="s">
        <v>298</v>
      </c>
      <c r="C199" s="52">
        <v>0.46</v>
      </c>
      <c r="D199" s="53">
        <v>0.45</v>
      </c>
      <c r="E199" s="53">
        <v>0.04</v>
      </c>
      <c r="F199" s="53">
        <v>0.02</v>
      </c>
      <c r="G199" s="23">
        <v>1.0</v>
      </c>
      <c r="H199" s="54">
        <v>1165.0</v>
      </c>
      <c r="I199" s="51" t="s">
        <v>114</v>
      </c>
    </row>
    <row r="200">
      <c r="A200" s="49" t="s">
        <v>299</v>
      </c>
      <c r="B200" s="51" t="s">
        <v>302</v>
      </c>
      <c r="C200" s="52">
        <v>0.44</v>
      </c>
      <c r="D200" s="53">
        <v>0.42</v>
      </c>
      <c r="E200" s="53">
        <v>0.06</v>
      </c>
      <c r="F200" s="53">
        <v>0.02</v>
      </c>
      <c r="G200" s="23">
        <v>2.0</v>
      </c>
      <c r="H200" s="54">
        <v>1039.0</v>
      </c>
      <c r="I200" s="51" t="s">
        <v>171</v>
      </c>
    </row>
    <row r="201">
      <c r="A201" s="49" t="s">
        <v>630</v>
      </c>
      <c r="B201" s="51" t="s">
        <v>309</v>
      </c>
      <c r="C201" s="67">
        <v>0.37</v>
      </c>
      <c r="D201" s="67">
        <v>0.37</v>
      </c>
      <c r="E201" s="53">
        <v>0.06</v>
      </c>
      <c r="F201" s="53">
        <v>0.02</v>
      </c>
      <c r="G201" s="42" t="s">
        <v>238</v>
      </c>
      <c r="H201" s="51">
        <v>943.0</v>
      </c>
      <c r="I201" s="51" t="s">
        <v>634</v>
      </c>
    </row>
    <row r="202">
      <c r="A202" s="49" t="s">
        <v>306</v>
      </c>
      <c r="B202" s="51" t="s">
        <v>309</v>
      </c>
      <c r="C202" s="52">
        <v>0.42</v>
      </c>
      <c r="D202" s="53">
        <v>0.39</v>
      </c>
      <c r="E202" s="53">
        <v>0.08</v>
      </c>
      <c r="F202" s="53">
        <v>0.04</v>
      </c>
      <c r="G202" s="23">
        <v>3.0</v>
      </c>
      <c r="H202" s="54">
        <v>1794.0</v>
      </c>
      <c r="I202" s="51" t="s">
        <v>275</v>
      </c>
    </row>
    <row r="203">
      <c r="A203" s="49" t="s">
        <v>312</v>
      </c>
      <c r="B203" s="51" t="s">
        <v>314</v>
      </c>
      <c r="C203" s="52">
        <v>0.46</v>
      </c>
      <c r="D203" s="53">
        <v>0.45</v>
      </c>
      <c r="E203" s="53">
        <v>0.04</v>
      </c>
      <c r="F203" s="53">
        <v>0.02</v>
      </c>
      <c r="G203" s="23">
        <v>1.0</v>
      </c>
      <c r="H203" s="54">
        <v>1160.0</v>
      </c>
      <c r="I203" s="51" t="s">
        <v>114</v>
      </c>
    </row>
    <row r="204">
      <c r="A204" s="49" t="s">
        <v>315</v>
      </c>
      <c r="B204" s="51" t="s">
        <v>317</v>
      </c>
      <c r="C204" s="52">
        <v>0.45</v>
      </c>
      <c r="D204" s="53">
        <v>0.41</v>
      </c>
      <c r="E204" s="53">
        <v>0.07</v>
      </c>
      <c r="F204" s="53">
        <v>0.02</v>
      </c>
      <c r="G204" s="23">
        <v>4.0</v>
      </c>
      <c r="H204" s="54">
        <v>1013.0</v>
      </c>
      <c r="I204" s="51" t="s">
        <v>171</v>
      </c>
    </row>
    <row r="205">
      <c r="A205" s="49" t="s">
        <v>636</v>
      </c>
      <c r="B205" s="51" t="s">
        <v>638</v>
      </c>
      <c r="C205" s="67">
        <v>0.45</v>
      </c>
      <c r="D205" s="67">
        <v>0.45</v>
      </c>
      <c r="E205" s="53">
        <v>0.03</v>
      </c>
      <c r="F205" s="53">
        <v>0.02</v>
      </c>
      <c r="G205" s="42" t="s">
        <v>238</v>
      </c>
      <c r="H205" s="54">
        <v>1500.0</v>
      </c>
      <c r="I205" s="51" t="s">
        <v>639</v>
      </c>
    </row>
    <row r="206">
      <c r="A206" s="49" t="s">
        <v>319</v>
      </c>
      <c r="B206" s="51" t="s">
        <v>321</v>
      </c>
      <c r="C206" s="52">
        <v>0.47</v>
      </c>
      <c r="D206" s="53">
        <v>0.45</v>
      </c>
      <c r="E206" s="53">
        <v>0.04</v>
      </c>
      <c r="F206" s="53">
        <v>0.02</v>
      </c>
      <c r="G206" s="23">
        <v>2.0</v>
      </c>
      <c r="H206" s="54">
        <v>1148.0</v>
      </c>
      <c r="I206" s="51" t="s">
        <v>260</v>
      </c>
    </row>
    <row r="207">
      <c r="A207" s="49" t="s">
        <v>322</v>
      </c>
      <c r="B207" s="51" t="s">
        <v>323</v>
      </c>
      <c r="C207" s="52">
        <v>0.44</v>
      </c>
      <c r="D207" s="53">
        <v>0.41</v>
      </c>
      <c r="E207" s="53">
        <v>0.07</v>
      </c>
      <c r="F207" s="53">
        <v>0.02</v>
      </c>
      <c r="G207" s="23">
        <v>3.0</v>
      </c>
      <c r="H207" s="51">
        <v>973.0</v>
      </c>
      <c r="I207" s="51" t="s">
        <v>171</v>
      </c>
    </row>
    <row r="208">
      <c r="A208" s="49" t="s">
        <v>640</v>
      </c>
      <c r="B208" s="51" t="s">
        <v>641</v>
      </c>
      <c r="C208" s="52">
        <v>0.46</v>
      </c>
      <c r="D208" s="53">
        <v>0.45</v>
      </c>
      <c r="E208" s="53">
        <v>0.03</v>
      </c>
      <c r="F208" s="53">
        <v>0.01</v>
      </c>
      <c r="G208" s="23">
        <v>1.0</v>
      </c>
      <c r="H208" s="54">
        <v>1824.0</v>
      </c>
      <c r="I208" s="51" t="s">
        <v>642</v>
      </c>
    </row>
    <row r="209">
      <c r="A209" s="49" t="s">
        <v>643</v>
      </c>
      <c r="B209" s="51" t="s">
        <v>644</v>
      </c>
      <c r="C209" s="52">
        <v>0.45</v>
      </c>
      <c r="D209" s="53">
        <v>0.44</v>
      </c>
      <c r="E209" s="53">
        <v>0.04</v>
      </c>
      <c r="F209" s="53">
        <v>0.01</v>
      </c>
      <c r="G209" s="23">
        <v>1.0</v>
      </c>
      <c r="H209" s="54">
        <v>1500.0</v>
      </c>
      <c r="I209" s="51" t="s">
        <v>639</v>
      </c>
    </row>
    <row r="210">
      <c r="A210" s="49" t="s">
        <v>333</v>
      </c>
      <c r="B210" s="51" t="s">
        <v>334</v>
      </c>
      <c r="C210" s="52">
        <v>0.48</v>
      </c>
      <c r="D210" s="53">
        <v>0.44</v>
      </c>
      <c r="E210" s="53">
        <v>0.04</v>
      </c>
      <c r="F210" s="53">
        <v>0.01</v>
      </c>
      <c r="G210" s="23">
        <v>4.0</v>
      </c>
      <c r="H210" s="54">
        <v>1150.0</v>
      </c>
      <c r="I210" s="51" t="s">
        <v>260</v>
      </c>
    </row>
    <row r="211">
      <c r="A211" s="49" t="s">
        <v>645</v>
      </c>
      <c r="B211" s="51" t="s">
        <v>336</v>
      </c>
      <c r="C211" s="52">
        <v>0.46</v>
      </c>
      <c r="D211" s="53">
        <v>0.41</v>
      </c>
      <c r="E211" s="53">
        <v>0.04</v>
      </c>
      <c r="F211" s="53">
        <v>0.02</v>
      </c>
      <c r="G211" s="23">
        <v>5.0</v>
      </c>
      <c r="H211" s="54">
        <v>1376.0</v>
      </c>
      <c r="I211" s="51" t="s">
        <v>512</v>
      </c>
    </row>
    <row r="212">
      <c r="A212" s="49" t="s">
        <v>647</v>
      </c>
      <c r="B212" s="51" t="s">
        <v>336</v>
      </c>
      <c r="C212" s="52">
        <v>0.45</v>
      </c>
      <c r="D212" s="53">
        <v>0.34</v>
      </c>
      <c r="E212" s="53">
        <v>0.06</v>
      </c>
      <c r="F212" s="53">
        <v>0.02</v>
      </c>
      <c r="G212" s="23">
        <v>11.0</v>
      </c>
      <c r="H212" s="54">
        <v>1050.0</v>
      </c>
      <c r="I212" s="51" t="s">
        <v>161</v>
      </c>
    </row>
    <row r="213">
      <c r="A213" s="49" t="s">
        <v>338</v>
      </c>
      <c r="B213" s="51" t="s">
        <v>340</v>
      </c>
      <c r="C213" s="52">
        <v>0.43</v>
      </c>
      <c r="D213" s="53">
        <v>0.41</v>
      </c>
      <c r="E213" s="53">
        <v>0.08</v>
      </c>
      <c r="F213" s="53">
        <v>0.02</v>
      </c>
      <c r="G213" s="23">
        <v>2.0</v>
      </c>
      <c r="H213" s="51">
        <v>945.0</v>
      </c>
      <c r="I213" s="51" t="s">
        <v>171</v>
      </c>
    </row>
    <row r="214">
      <c r="A214" s="49" t="s">
        <v>649</v>
      </c>
      <c r="B214" s="51" t="s">
        <v>650</v>
      </c>
      <c r="C214" s="52">
        <v>0.44</v>
      </c>
      <c r="D214" s="53">
        <v>0.43</v>
      </c>
      <c r="E214" s="53">
        <v>0.04</v>
      </c>
      <c r="F214" s="53">
        <v>0.01</v>
      </c>
      <c r="G214" s="23">
        <v>1.0</v>
      </c>
      <c r="H214" s="54">
        <v>1500.0</v>
      </c>
      <c r="I214" s="51" t="s">
        <v>639</v>
      </c>
    </row>
    <row r="215">
      <c r="A215" s="49" t="s">
        <v>345</v>
      </c>
      <c r="B215" s="51" t="s">
        <v>347</v>
      </c>
      <c r="C215" s="52">
        <v>0.44</v>
      </c>
      <c r="D215" s="53">
        <v>0.41</v>
      </c>
      <c r="E215" s="53">
        <v>0.07</v>
      </c>
      <c r="F215" s="53">
        <v>0.03</v>
      </c>
      <c r="G215" s="23">
        <v>3.0</v>
      </c>
      <c r="H215" s="54">
        <v>1221.0</v>
      </c>
      <c r="I215" s="51" t="s">
        <v>639</v>
      </c>
    </row>
    <row r="216">
      <c r="A216" s="49" t="s">
        <v>349</v>
      </c>
      <c r="B216" s="51" t="s">
        <v>347</v>
      </c>
      <c r="C216" s="52">
        <v>0.48</v>
      </c>
      <c r="D216" s="53">
        <v>0.42</v>
      </c>
      <c r="E216" s="53">
        <v>0.05</v>
      </c>
      <c r="F216" s="53">
        <v>0.01</v>
      </c>
      <c r="G216" s="23">
        <v>6.0</v>
      </c>
      <c r="H216" s="54">
        <v>1135.0</v>
      </c>
      <c r="I216" s="51" t="s">
        <v>260</v>
      </c>
    </row>
    <row r="217">
      <c r="A217" s="49" t="s">
        <v>350</v>
      </c>
      <c r="B217" s="51" t="s">
        <v>352</v>
      </c>
      <c r="C217" s="52">
        <v>0.46</v>
      </c>
      <c r="D217" s="53">
        <v>0.4</v>
      </c>
      <c r="E217" s="53">
        <v>0.06</v>
      </c>
      <c r="F217" s="53">
        <v>0.03</v>
      </c>
      <c r="G217" s="23">
        <v>6.0</v>
      </c>
      <c r="H217" s="54">
        <v>2120.0</v>
      </c>
      <c r="I217" s="51" t="s">
        <v>147</v>
      </c>
    </row>
    <row r="218">
      <c r="A218" s="49" t="s">
        <v>353</v>
      </c>
      <c r="B218" s="51" t="s">
        <v>352</v>
      </c>
      <c r="C218" s="52">
        <v>0.42</v>
      </c>
      <c r="D218" s="53">
        <v>0.41</v>
      </c>
      <c r="E218" s="53">
        <v>0.08</v>
      </c>
      <c r="F218" s="53">
        <v>0.03</v>
      </c>
      <c r="G218" s="23">
        <v>1.0</v>
      </c>
      <c r="H218" s="51">
        <v>921.0</v>
      </c>
      <c r="I218" s="51" t="s">
        <v>171</v>
      </c>
    </row>
    <row r="219">
      <c r="A219" s="49" t="s">
        <v>359</v>
      </c>
      <c r="B219" s="51" t="s">
        <v>361</v>
      </c>
      <c r="C219" s="52">
        <v>0.43</v>
      </c>
      <c r="D219" s="53">
        <v>0.34</v>
      </c>
      <c r="E219" s="53">
        <v>0.07</v>
      </c>
      <c r="F219" s="53">
        <v>0.02</v>
      </c>
      <c r="G219" s="23">
        <v>9.0</v>
      </c>
      <c r="H219" s="51">
        <v>804.0</v>
      </c>
      <c r="I219" s="51" t="s">
        <v>128</v>
      </c>
    </row>
    <row r="220">
      <c r="A220" s="49" t="s">
        <v>363</v>
      </c>
      <c r="B220" s="51" t="s">
        <v>361</v>
      </c>
      <c r="C220" s="52">
        <v>0.49</v>
      </c>
      <c r="D220" s="53">
        <v>0.4</v>
      </c>
      <c r="E220" s="53">
        <v>0.05</v>
      </c>
      <c r="F220" s="53">
        <v>0.02</v>
      </c>
      <c r="G220" s="23">
        <v>9.0</v>
      </c>
      <c r="H220" s="54">
        <v>1119.0</v>
      </c>
      <c r="I220" s="51" t="s">
        <v>260</v>
      </c>
    </row>
    <row r="221">
      <c r="A221" s="49" t="s">
        <v>364</v>
      </c>
      <c r="B221" s="51" t="s">
        <v>361</v>
      </c>
      <c r="C221" s="52">
        <v>0.5</v>
      </c>
      <c r="D221" s="53">
        <v>0.38</v>
      </c>
      <c r="E221" s="53">
        <v>0.05</v>
      </c>
      <c r="F221" s="53">
        <v>0.02</v>
      </c>
      <c r="G221" s="23">
        <v>12.0</v>
      </c>
      <c r="H221" s="51">
        <v>900.0</v>
      </c>
      <c r="I221" s="51" t="s">
        <v>369</v>
      </c>
    </row>
    <row r="222">
      <c r="A222" s="49" t="s">
        <v>370</v>
      </c>
      <c r="B222" s="51" t="s">
        <v>372</v>
      </c>
      <c r="C222" s="52">
        <v>0.51</v>
      </c>
      <c r="D222" s="53">
        <v>0.37</v>
      </c>
      <c r="E222" s="53">
        <v>0.06</v>
      </c>
      <c r="F222" s="53">
        <v>0.02</v>
      </c>
      <c r="G222" s="23">
        <v>14.0</v>
      </c>
      <c r="H222" s="54">
        <v>1546.0</v>
      </c>
      <c r="I222" s="51" t="s">
        <v>373</v>
      </c>
    </row>
    <row r="223">
      <c r="A223" s="49" t="s">
        <v>374</v>
      </c>
      <c r="B223" s="51" t="s">
        <v>372</v>
      </c>
      <c r="C223" s="52">
        <v>0.47</v>
      </c>
      <c r="D223" s="53">
        <v>0.38</v>
      </c>
      <c r="E223" s="53">
        <v>0.04</v>
      </c>
      <c r="F223" s="53">
        <v>0.02</v>
      </c>
      <c r="G223" s="23">
        <v>9.0</v>
      </c>
      <c r="H223" s="54">
        <v>1000.0</v>
      </c>
      <c r="I223" s="51" t="s">
        <v>260</v>
      </c>
    </row>
    <row r="224">
      <c r="A224" s="49" t="s">
        <v>378</v>
      </c>
      <c r="B224" s="51" t="s">
        <v>372</v>
      </c>
      <c r="C224" s="52">
        <v>0.42</v>
      </c>
      <c r="D224" s="53">
        <v>0.38</v>
      </c>
      <c r="E224" s="53">
        <v>0.07</v>
      </c>
      <c r="F224" s="53">
        <v>0.02</v>
      </c>
      <c r="G224" s="23">
        <v>4.0</v>
      </c>
      <c r="H224" s="54">
        <v>1170.0</v>
      </c>
      <c r="I224" s="51" t="s">
        <v>504</v>
      </c>
    </row>
    <row r="225">
      <c r="A225" s="49" t="s">
        <v>655</v>
      </c>
      <c r="B225" s="51" t="s">
        <v>372</v>
      </c>
      <c r="C225" s="52">
        <v>0.43</v>
      </c>
      <c r="D225" s="53">
        <v>0.42</v>
      </c>
      <c r="E225" s="53">
        <v>0.05</v>
      </c>
      <c r="F225" s="53">
        <v>0.02</v>
      </c>
      <c r="G225" s="23">
        <v>1.0</v>
      </c>
      <c r="H225" s="54">
        <v>1500.0</v>
      </c>
      <c r="I225" s="51" t="s">
        <v>639</v>
      </c>
    </row>
    <row r="226">
      <c r="A226" s="49" t="s">
        <v>382</v>
      </c>
      <c r="B226" s="51" t="s">
        <v>383</v>
      </c>
      <c r="C226" s="52">
        <v>0.42</v>
      </c>
      <c r="D226" s="53">
        <v>0.41</v>
      </c>
      <c r="E226" s="53">
        <v>0.08</v>
      </c>
      <c r="F226" s="53">
        <v>0.03</v>
      </c>
      <c r="G226" s="23">
        <v>1.0</v>
      </c>
      <c r="H226" s="51">
        <v>873.0</v>
      </c>
      <c r="I226" s="51" t="s">
        <v>143</v>
      </c>
    </row>
    <row r="227">
      <c r="A227" s="49" t="s">
        <v>393</v>
      </c>
      <c r="B227" s="51" t="s">
        <v>390</v>
      </c>
      <c r="C227" s="52">
        <v>0.5</v>
      </c>
      <c r="D227" s="53">
        <v>0.38</v>
      </c>
      <c r="E227" s="53">
        <v>0.05</v>
      </c>
      <c r="F227" s="53">
        <v>0.02</v>
      </c>
      <c r="G227" s="23">
        <v>12.0</v>
      </c>
      <c r="H227" s="54">
        <v>1155.0</v>
      </c>
      <c r="I227" s="51" t="s">
        <v>260</v>
      </c>
    </row>
    <row r="228">
      <c r="A228" s="49" t="s">
        <v>398</v>
      </c>
      <c r="B228" s="51" t="s">
        <v>390</v>
      </c>
      <c r="C228" s="52">
        <v>0.49</v>
      </c>
      <c r="D228" s="53">
        <v>0.44</v>
      </c>
      <c r="E228" s="53">
        <v>0.03</v>
      </c>
      <c r="F228" s="53">
        <v>0.02</v>
      </c>
      <c r="G228" s="23">
        <v>5.0</v>
      </c>
      <c r="H228" s="51">
        <v>779.0</v>
      </c>
      <c r="I228" s="51" t="s">
        <v>662</v>
      </c>
    </row>
    <row r="229">
      <c r="A229" s="49" t="s">
        <v>664</v>
      </c>
      <c r="B229" s="51" t="s">
        <v>665</v>
      </c>
      <c r="C229" s="53">
        <v>0.41</v>
      </c>
      <c r="D229" s="59">
        <v>0.43</v>
      </c>
      <c r="E229" s="53">
        <v>0.05</v>
      </c>
      <c r="F229" s="53">
        <v>0.03</v>
      </c>
      <c r="G229" s="60">
        <v>2.0</v>
      </c>
      <c r="H229" s="54">
        <v>1500.0</v>
      </c>
      <c r="I229" s="51" t="s">
        <v>639</v>
      </c>
    </row>
    <row r="230">
      <c r="A230" s="49" t="s">
        <v>400</v>
      </c>
      <c r="B230" s="51" t="s">
        <v>401</v>
      </c>
      <c r="C230" s="67">
        <v>0.41</v>
      </c>
      <c r="D230" s="67">
        <v>0.41</v>
      </c>
      <c r="E230" s="53">
        <v>0.07</v>
      </c>
      <c r="F230" s="53">
        <v>0.03</v>
      </c>
      <c r="G230" s="42" t="s">
        <v>238</v>
      </c>
      <c r="H230" s="51">
        <v>815.0</v>
      </c>
      <c r="I230" s="51" t="s">
        <v>143</v>
      </c>
    </row>
    <row r="231">
      <c r="A231" s="49" t="s">
        <v>672</v>
      </c>
      <c r="B231" s="51" t="s">
        <v>401</v>
      </c>
      <c r="C231" s="52">
        <v>0.45</v>
      </c>
      <c r="D231" s="53">
        <v>0.4</v>
      </c>
      <c r="E231" s="53">
        <v>0.06</v>
      </c>
      <c r="F231" s="53">
        <v>0.01</v>
      </c>
      <c r="G231" s="23">
        <v>5.0</v>
      </c>
      <c r="H231" s="51">
        <v>569.0</v>
      </c>
      <c r="I231" s="51" t="s">
        <v>677</v>
      </c>
    </row>
    <row r="232">
      <c r="A232" s="49" t="s">
        <v>402</v>
      </c>
      <c r="B232" s="51" t="s">
        <v>405</v>
      </c>
      <c r="C232" s="52">
        <v>0.46</v>
      </c>
      <c r="D232" s="53">
        <v>0.41</v>
      </c>
      <c r="E232" s="53">
        <v>0.07</v>
      </c>
      <c r="F232" s="53">
        <v>0.03</v>
      </c>
      <c r="G232" s="23">
        <v>5.0</v>
      </c>
      <c r="H232" s="54">
        <v>32225.0</v>
      </c>
      <c r="I232" s="51" t="s">
        <v>157</v>
      </c>
    </row>
    <row r="233">
      <c r="A233" s="49" t="s">
        <v>410</v>
      </c>
      <c r="B233" s="51" t="s">
        <v>411</v>
      </c>
      <c r="C233" s="52">
        <v>0.5</v>
      </c>
      <c r="D233" s="53">
        <v>0.38</v>
      </c>
      <c r="E233" s="53">
        <v>0.05</v>
      </c>
      <c r="F233" s="53">
        <v>0.02</v>
      </c>
      <c r="G233" s="23">
        <v>12.0</v>
      </c>
      <c r="H233" s="54">
        <v>1391.0</v>
      </c>
      <c r="I233" s="51" t="s">
        <v>662</v>
      </c>
    </row>
    <row r="234">
      <c r="A234" s="49" t="s">
        <v>414</v>
      </c>
      <c r="B234" s="51" t="s">
        <v>416</v>
      </c>
      <c r="C234" s="53">
        <v>0.41</v>
      </c>
      <c r="D234" s="59">
        <v>0.43</v>
      </c>
      <c r="E234" s="53">
        <v>0.07</v>
      </c>
      <c r="F234" s="53">
        <v>0.03</v>
      </c>
      <c r="G234" s="60">
        <v>2.0</v>
      </c>
      <c r="H234" s="51">
        <v>783.0</v>
      </c>
      <c r="I234" s="51" t="s">
        <v>143</v>
      </c>
    </row>
    <row r="235">
      <c r="A235" s="49" t="s">
        <v>417</v>
      </c>
      <c r="B235" s="51" t="s">
        <v>418</v>
      </c>
      <c r="C235" s="53">
        <v>0.4</v>
      </c>
      <c r="D235" s="59">
        <v>0.42</v>
      </c>
      <c r="E235" s="53">
        <v>0.07</v>
      </c>
      <c r="F235" s="53">
        <v>0.04</v>
      </c>
      <c r="G235" s="60">
        <v>2.0</v>
      </c>
      <c r="H235" s="51">
        <v>791.0</v>
      </c>
      <c r="I235" s="51" t="s">
        <v>681</v>
      </c>
    </row>
    <row r="236">
      <c r="A236" s="49" t="s">
        <v>421</v>
      </c>
      <c r="B236" s="51" t="s">
        <v>423</v>
      </c>
      <c r="C236" s="52">
        <v>0.42</v>
      </c>
      <c r="D236" s="53">
        <v>0.36</v>
      </c>
      <c r="E236" s="53">
        <v>0.09</v>
      </c>
      <c r="F236" s="53">
        <v>0.04</v>
      </c>
      <c r="G236" s="23">
        <v>6.0</v>
      </c>
      <c r="H236" s="54">
        <v>1395.0</v>
      </c>
      <c r="I236" s="51" t="s">
        <v>260</v>
      </c>
    </row>
    <row r="237">
      <c r="A237" s="49" t="s">
        <v>682</v>
      </c>
      <c r="B237" s="51" t="s">
        <v>684</v>
      </c>
      <c r="C237" s="53">
        <v>0.41</v>
      </c>
      <c r="D237" s="59">
        <v>0.43</v>
      </c>
      <c r="E237" s="53">
        <v>0.05</v>
      </c>
      <c r="F237" s="53">
        <v>0.03</v>
      </c>
      <c r="G237" s="60">
        <v>2.0</v>
      </c>
      <c r="H237" s="54">
        <v>1500.0</v>
      </c>
      <c r="I237" s="51" t="s">
        <v>639</v>
      </c>
    </row>
    <row r="238">
      <c r="A238" s="49" t="s">
        <v>433</v>
      </c>
      <c r="B238" s="51" t="s">
        <v>432</v>
      </c>
      <c r="C238" s="52">
        <v>0.43</v>
      </c>
      <c r="D238" s="53">
        <v>0.39</v>
      </c>
      <c r="E238" s="53">
        <v>0.06</v>
      </c>
      <c r="F238" s="53">
        <v>0.02</v>
      </c>
      <c r="G238" s="23">
        <v>4.0</v>
      </c>
      <c r="H238" s="54">
        <v>1640.0</v>
      </c>
      <c r="I238" s="51" t="s">
        <v>260</v>
      </c>
    </row>
    <row r="239">
      <c r="A239" s="49" t="s">
        <v>689</v>
      </c>
      <c r="B239" s="51" t="s">
        <v>691</v>
      </c>
      <c r="C239" s="53">
        <v>0.4</v>
      </c>
      <c r="D239" s="59">
        <v>0.43</v>
      </c>
      <c r="E239" s="53">
        <v>0.06</v>
      </c>
      <c r="F239" s="53">
        <v>0.03</v>
      </c>
      <c r="G239" s="60">
        <v>3.0</v>
      </c>
      <c r="H239" s="54">
        <v>1500.0</v>
      </c>
      <c r="I239" s="51" t="s">
        <v>639</v>
      </c>
    </row>
    <row r="240">
      <c r="A240" s="49" t="s">
        <v>436</v>
      </c>
      <c r="B240" s="51" t="s">
        <v>438</v>
      </c>
      <c r="C240" s="53">
        <v>0.4</v>
      </c>
      <c r="D240" s="59">
        <v>0.41</v>
      </c>
      <c r="E240" s="53">
        <v>0.07</v>
      </c>
      <c r="F240" s="53">
        <v>0.05</v>
      </c>
      <c r="G240" s="60">
        <v>1.0</v>
      </c>
      <c r="H240" s="51">
        <v>779.0</v>
      </c>
      <c r="I240" s="51" t="s">
        <v>681</v>
      </c>
    </row>
    <row r="241">
      <c r="A241" s="49" t="s">
        <v>439</v>
      </c>
      <c r="B241" s="51" t="s">
        <v>444</v>
      </c>
      <c r="C241" s="52">
        <v>0.47</v>
      </c>
      <c r="D241" s="53">
        <v>0.4</v>
      </c>
      <c r="E241" s="53">
        <v>0.07</v>
      </c>
      <c r="F241" s="53">
        <v>0.01</v>
      </c>
      <c r="G241" s="23">
        <v>7.0</v>
      </c>
      <c r="H241" s="54">
        <v>1007.0</v>
      </c>
      <c r="I241" s="51" t="s">
        <v>512</v>
      </c>
    </row>
    <row r="242">
      <c r="A242" s="49" t="s">
        <v>697</v>
      </c>
      <c r="B242" s="51" t="s">
        <v>447</v>
      </c>
      <c r="C242" s="52">
        <v>0.42</v>
      </c>
      <c r="D242" s="53">
        <v>0.38</v>
      </c>
      <c r="E242" s="53">
        <v>0.06</v>
      </c>
      <c r="F242" s="53">
        <v>0.01</v>
      </c>
      <c r="G242" s="23">
        <v>4.0</v>
      </c>
      <c r="H242" s="54">
        <v>1300.0</v>
      </c>
      <c r="I242" s="51" t="s">
        <v>703</v>
      </c>
    </row>
    <row r="243">
      <c r="A243" s="49" t="s">
        <v>449</v>
      </c>
      <c r="B243" s="51" t="s">
        <v>451</v>
      </c>
      <c r="C243" s="53">
        <v>0.4</v>
      </c>
      <c r="D243" s="59">
        <v>0.41</v>
      </c>
      <c r="E243" s="53">
        <v>0.08</v>
      </c>
      <c r="F243" s="53">
        <v>0.06</v>
      </c>
      <c r="G243" s="60">
        <v>1.0</v>
      </c>
      <c r="H243" s="51">
        <v>782.0</v>
      </c>
      <c r="I243" s="51" t="s">
        <v>681</v>
      </c>
    </row>
    <row r="244">
      <c r="A244" s="49" t="s">
        <v>453</v>
      </c>
      <c r="B244" s="51" t="s">
        <v>455</v>
      </c>
      <c r="C244" s="52">
        <v>0.45</v>
      </c>
      <c r="D244" s="53">
        <v>0.39</v>
      </c>
      <c r="E244" s="53">
        <v>0.05</v>
      </c>
      <c r="F244" s="53">
        <v>0.03</v>
      </c>
      <c r="G244" s="23">
        <v>6.0</v>
      </c>
      <c r="H244" s="51">
        <v>912.0</v>
      </c>
      <c r="I244" s="51" t="s">
        <v>260</v>
      </c>
    </row>
    <row r="245">
      <c r="A245" s="49" t="s">
        <v>456</v>
      </c>
      <c r="B245" s="51" t="s">
        <v>457</v>
      </c>
      <c r="C245" s="52">
        <v>0.47</v>
      </c>
      <c r="D245" s="53">
        <v>0.38</v>
      </c>
      <c r="E245" s="53">
        <v>0.08</v>
      </c>
      <c r="F245" s="53">
        <v>0.03</v>
      </c>
      <c r="G245" s="23">
        <v>9.0</v>
      </c>
      <c r="H245" s="54">
        <v>1006.0</v>
      </c>
      <c r="I245" s="51" t="s">
        <v>512</v>
      </c>
    </row>
    <row r="246">
      <c r="A246" s="49" t="s">
        <v>706</v>
      </c>
      <c r="B246" s="51" t="s">
        <v>469</v>
      </c>
      <c r="C246" s="52">
        <v>0.42</v>
      </c>
      <c r="D246" s="53">
        <v>0.41</v>
      </c>
      <c r="E246" s="53">
        <v>0.07</v>
      </c>
      <c r="F246" s="53">
        <v>0.02</v>
      </c>
      <c r="G246" s="23">
        <v>1.0</v>
      </c>
      <c r="H246" s="54">
        <v>1500.0</v>
      </c>
      <c r="I246" s="51" t="s">
        <v>639</v>
      </c>
    </row>
    <row r="247">
      <c r="A247" s="49" t="s">
        <v>465</v>
      </c>
      <c r="B247" s="51" t="s">
        <v>469</v>
      </c>
      <c r="C247" s="52">
        <v>0.42</v>
      </c>
      <c r="D247" s="53">
        <v>0.38</v>
      </c>
      <c r="E247" s="53">
        <v>0.06</v>
      </c>
      <c r="F247" s="53">
        <v>0.02</v>
      </c>
      <c r="G247" s="23">
        <v>4.0</v>
      </c>
      <c r="H247" s="54">
        <v>1190.0</v>
      </c>
      <c r="I247" s="51" t="s">
        <v>708</v>
      </c>
    </row>
    <row r="248">
      <c r="A248" s="49" t="s">
        <v>484</v>
      </c>
      <c r="B248" s="51" t="s">
        <v>485</v>
      </c>
      <c r="C248" s="52">
        <v>0.5</v>
      </c>
      <c r="D248" s="53">
        <v>0.38</v>
      </c>
      <c r="E248" s="53">
        <v>0.05</v>
      </c>
      <c r="F248" s="53">
        <v>0.02</v>
      </c>
      <c r="G248" s="23">
        <v>12.0</v>
      </c>
      <c r="H248" s="51">
        <v>805.0</v>
      </c>
      <c r="I248" s="51" t="s">
        <v>662</v>
      </c>
    </row>
    <row r="249">
      <c r="A249" s="49" t="s">
        <v>487</v>
      </c>
      <c r="B249" s="51" t="s">
        <v>489</v>
      </c>
      <c r="C249" s="52">
        <v>0.47</v>
      </c>
      <c r="D249" s="53">
        <v>0.38</v>
      </c>
      <c r="E249" s="53">
        <v>0.08</v>
      </c>
      <c r="F249" s="53">
        <v>0.03</v>
      </c>
      <c r="G249" s="23">
        <v>9.0</v>
      </c>
      <c r="H249" s="54">
        <v>1411.0</v>
      </c>
      <c r="I249" s="51" t="s">
        <v>260</v>
      </c>
    </row>
    <row r="250">
      <c r="A250" s="49" t="s">
        <v>712</v>
      </c>
      <c r="B250" s="51" t="s">
        <v>489</v>
      </c>
      <c r="C250" s="52">
        <v>0.43</v>
      </c>
      <c r="D250" s="53">
        <v>0.41</v>
      </c>
      <c r="E250" s="53">
        <v>0.05</v>
      </c>
      <c r="F250" s="53">
        <v>0.02</v>
      </c>
      <c r="G250" s="23">
        <v>2.0</v>
      </c>
      <c r="H250" s="54">
        <v>1500.0</v>
      </c>
      <c r="I250" s="51" t="s">
        <v>639</v>
      </c>
    </row>
    <row r="251">
      <c r="A251" s="49" t="s">
        <v>491</v>
      </c>
      <c r="B251" s="51" t="s">
        <v>492</v>
      </c>
      <c r="C251" s="52">
        <v>0.46</v>
      </c>
      <c r="D251" s="53">
        <v>0.4</v>
      </c>
      <c r="E251" s="53">
        <v>0.08</v>
      </c>
      <c r="F251" s="53">
        <v>0.04</v>
      </c>
      <c r="G251" s="23">
        <v>6.0</v>
      </c>
      <c r="H251" s="54">
        <v>24804.0</v>
      </c>
      <c r="I251" s="51" t="s">
        <v>157</v>
      </c>
    </row>
    <row r="252">
      <c r="A252" s="49" t="s">
        <v>497</v>
      </c>
      <c r="B252" s="51" t="s">
        <v>498</v>
      </c>
      <c r="C252" s="52">
        <v>0.42</v>
      </c>
      <c r="D252" s="53">
        <v>0.36</v>
      </c>
      <c r="E252" s="53">
        <v>0.1</v>
      </c>
      <c r="F252" s="53">
        <v>0.03</v>
      </c>
      <c r="G252" s="23">
        <v>6.0</v>
      </c>
      <c r="H252" s="54">
        <v>1737.0</v>
      </c>
      <c r="I252" s="51" t="s">
        <v>613</v>
      </c>
    </row>
    <row r="253">
      <c r="A253" s="49" t="s">
        <v>720</v>
      </c>
      <c r="B253" s="51" t="s">
        <v>722</v>
      </c>
      <c r="C253" s="52">
        <v>0.46</v>
      </c>
      <c r="D253" s="53">
        <v>0.36</v>
      </c>
      <c r="E253" s="53">
        <v>0.05</v>
      </c>
      <c r="F253" s="53">
        <v>0.02</v>
      </c>
      <c r="G253" s="23">
        <v>10.0</v>
      </c>
      <c r="H253" s="51">
        <v>845.0</v>
      </c>
      <c r="I253" s="51" t="s">
        <v>723</v>
      </c>
    </row>
    <row r="254">
      <c r="A254" s="49" t="s">
        <v>725</v>
      </c>
      <c r="B254" s="51" t="s">
        <v>726</v>
      </c>
      <c r="C254" s="53">
        <v>0.41</v>
      </c>
      <c r="D254" s="59">
        <v>0.43</v>
      </c>
      <c r="E254" s="53">
        <v>0.06</v>
      </c>
      <c r="F254" s="53">
        <v>0.02</v>
      </c>
      <c r="G254" s="60">
        <v>2.0</v>
      </c>
      <c r="H254" s="54">
        <v>1500.0</v>
      </c>
      <c r="I254" s="51" t="s">
        <v>639</v>
      </c>
    </row>
    <row r="255">
      <c r="A255" s="49" t="s">
        <v>501</v>
      </c>
      <c r="B255" s="51" t="s">
        <v>503</v>
      </c>
      <c r="C255" s="52">
        <v>0.48</v>
      </c>
      <c r="D255" s="53">
        <v>0.37</v>
      </c>
      <c r="E255" s="53">
        <v>0.07</v>
      </c>
      <c r="F255" s="53">
        <v>0.02</v>
      </c>
      <c r="G255" s="23">
        <v>11.0</v>
      </c>
      <c r="H255" s="54">
        <v>1000.0</v>
      </c>
      <c r="I255" s="51" t="s">
        <v>512</v>
      </c>
    </row>
    <row r="256">
      <c r="A256" s="49" t="s">
        <v>505</v>
      </c>
      <c r="B256" s="51" t="s">
        <v>503</v>
      </c>
      <c r="C256" s="52">
        <v>0.47</v>
      </c>
      <c r="D256" s="53">
        <v>0.43</v>
      </c>
      <c r="E256" s="53">
        <v>0.05</v>
      </c>
      <c r="F256" s="53">
        <v>0.02</v>
      </c>
      <c r="G256" s="23">
        <v>4.0</v>
      </c>
      <c r="H256" s="51">
        <v>740.0</v>
      </c>
      <c r="I256" s="51" t="s">
        <v>506</v>
      </c>
    </row>
    <row r="257">
      <c r="A257" s="49" t="s">
        <v>509</v>
      </c>
      <c r="B257" s="51" t="s">
        <v>511</v>
      </c>
      <c r="C257" s="52">
        <v>0.46</v>
      </c>
      <c r="D257" s="53">
        <v>0.41</v>
      </c>
      <c r="E257" s="53">
        <v>0.06</v>
      </c>
      <c r="F257" s="53">
        <v>0.02</v>
      </c>
      <c r="G257" s="23">
        <v>5.0</v>
      </c>
      <c r="H257" s="54">
        <v>1011.0</v>
      </c>
      <c r="I257" s="51" t="s">
        <v>512</v>
      </c>
    </row>
    <row r="258">
      <c r="A258" s="49" t="s">
        <v>513</v>
      </c>
      <c r="B258" s="51" t="s">
        <v>514</v>
      </c>
      <c r="C258" s="52">
        <v>0.47</v>
      </c>
      <c r="D258" s="53">
        <v>0.39</v>
      </c>
      <c r="E258" s="53">
        <v>0.08</v>
      </c>
      <c r="F258" s="53">
        <v>0.02</v>
      </c>
      <c r="G258" s="23">
        <v>8.0</v>
      </c>
      <c r="H258" s="54">
        <v>1000.0</v>
      </c>
      <c r="I258" s="51" t="s">
        <v>512</v>
      </c>
    </row>
    <row r="259">
      <c r="A259" s="49" t="s">
        <v>522</v>
      </c>
      <c r="B259" s="51" t="s">
        <v>524</v>
      </c>
      <c r="C259" s="52">
        <v>0.45</v>
      </c>
      <c r="D259" s="53">
        <v>0.38</v>
      </c>
      <c r="E259" s="53">
        <v>0.07</v>
      </c>
      <c r="F259" s="53">
        <v>0.03</v>
      </c>
      <c r="G259" s="23">
        <v>7.0</v>
      </c>
      <c r="H259" s="51">
        <v>917.0</v>
      </c>
      <c r="I259" s="51" t="s">
        <v>260</v>
      </c>
    </row>
    <row r="260">
      <c r="A260" s="49" t="s">
        <v>731</v>
      </c>
      <c r="B260" s="51" t="s">
        <v>524</v>
      </c>
      <c r="C260" s="53">
        <v>0.41</v>
      </c>
      <c r="D260" s="59">
        <v>0.43</v>
      </c>
      <c r="E260" s="53">
        <v>0.06</v>
      </c>
      <c r="F260" s="53">
        <v>0.02</v>
      </c>
      <c r="G260" s="60">
        <v>2.0</v>
      </c>
      <c r="H260" s="54">
        <v>1500.0</v>
      </c>
      <c r="I260" s="51" t="s">
        <v>639</v>
      </c>
    </row>
    <row r="261">
      <c r="A261" s="49" t="s">
        <v>732</v>
      </c>
      <c r="B261" s="51" t="s">
        <v>733</v>
      </c>
      <c r="C261" s="52">
        <v>0.47</v>
      </c>
      <c r="D261" s="53">
        <v>0.41</v>
      </c>
      <c r="E261" s="53">
        <v>0.07</v>
      </c>
      <c r="F261" s="53">
        <v>0.03</v>
      </c>
      <c r="G261" s="23">
        <v>6.0</v>
      </c>
      <c r="H261" s="51">
        <v>953.0</v>
      </c>
      <c r="I261" s="51" t="s">
        <v>708</v>
      </c>
    </row>
    <row r="262">
      <c r="A262" s="49" t="s">
        <v>734</v>
      </c>
      <c r="B262" s="51" t="s">
        <v>735</v>
      </c>
      <c r="C262" s="52">
        <v>0.43</v>
      </c>
      <c r="D262" s="53">
        <v>0.39</v>
      </c>
      <c r="E262" s="53">
        <v>0.07</v>
      </c>
      <c r="F262" s="53">
        <v>0.02</v>
      </c>
      <c r="G262" s="23">
        <v>4.0</v>
      </c>
      <c r="H262" s="54">
        <v>1500.0</v>
      </c>
      <c r="I262" s="51" t="s">
        <v>639</v>
      </c>
    </row>
    <row r="263">
      <c r="A263" s="49" t="s">
        <v>525</v>
      </c>
      <c r="B263" s="72">
        <v>42653.0</v>
      </c>
      <c r="C263" s="52">
        <v>0.42</v>
      </c>
      <c r="D263" s="53">
        <v>0.37</v>
      </c>
      <c r="E263" s="53">
        <v>0.1</v>
      </c>
      <c r="F263" s="53">
        <v>0.03</v>
      </c>
      <c r="G263" s="23">
        <v>5.0</v>
      </c>
      <c r="H263" s="54">
        <v>1757.0</v>
      </c>
      <c r="I263" s="51" t="s">
        <v>260</v>
      </c>
    </row>
    <row r="264">
      <c r="A264" s="49" t="s">
        <v>526</v>
      </c>
      <c r="B264" s="51" t="s">
        <v>528</v>
      </c>
      <c r="C264" s="52">
        <v>0.45</v>
      </c>
      <c r="D264" s="53">
        <v>0.36</v>
      </c>
      <c r="E264" s="53">
        <v>0.08</v>
      </c>
      <c r="F264" s="53">
        <v>0.02</v>
      </c>
      <c r="G264" s="23">
        <v>9.0</v>
      </c>
      <c r="H264" s="51">
        <v>806.0</v>
      </c>
      <c r="I264" s="51" t="s">
        <v>662</v>
      </c>
    </row>
  </sheetData>
  <mergeCells count="5">
    <mergeCell ref="A9:A15"/>
    <mergeCell ref="E9:F15"/>
    <mergeCell ref="A16:A19"/>
    <mergeCell ref="F16:F19"/>
    <mergeCell ref="A20:A24"/>
  </mergeCells>
  <hyperlinks>
    <hyperlink r:id="rId1" ref="A4"/>
    <hyperlink r:id="rId2" ref="C8"/>
    <hyperlink r:id="rId3" ref="D8"/>
    <hyperlink r:id="rId4" ref="E8"/>
    <hyperlink r:id="rId5" ref="F8"/>
    <hyperlink r:id="rId6" ref="G8"/>
    <hyperlink r:id="rId7" ref="B9"/>
    <hyperlink r:id="rId8" ref="B10"/>
    <hyperlink r:id="rId9" ref="B11"/>
    <hyperlink r:id="rId10" ref="B12"/>
    <hyperlink r:id="rId11" ref="B13"/>
    <hyperlink r:id="rId12" ref="B14"/>
    <hyperlink r:id="rId13" ref="B15"/>
    <hyperlink r:id="rId14" location="now" ref="B16"/>
    <hyperlink r:id="rId15" ref="B17"/>
    <hyperlink r:id="rId16" ref="B18"/>
    <hyperlink r:id="rId17" ref="B19"/>
    <hyperlink r:id="rId18" ref="B20"/>
    <hyperlink r:id="rId19" ref="B21"/>
    <hyperlink r:id="rId20" ref="B22"/>
    <hyperlink r:id="rId21" ref="B23"/>
    <hyperlink r:id="rId22" ref="B24"/>
    <hyperlink r:id="rId23" ref="A26"/>
    <hyperlink r:id="rId24" ref="A27"/>
    <hyperlink r:id="rId25" ref="A28"/>
    <hyperlink r:id="rId26" ref="E29"/>
    <hyperlink r:id="rId27" location="cite_note-4" ref="A30"/>
    <hyperlink r:id="rId28" location="cite_note-youecon071116-5" ref="A31"/>
    <hyperlink r:id="rId29" location="cite_note-bloom061116-6" ref="A32"/>
    <hyperlink r:id="rId30" location="cite_note-2abcwp071116-7" ref="A33"/>
    <hyperlink r:id="rId31" location="cite_note-fox071116-8" ref="A34"/>
    <hyperlink r:id="rId32" location="cite_note-ibd071116-9" ref="A35"/>
    <hyperlink r:id="rId33" location="cite_note-mon071116-10" ref="A36"/>
    <hyperlink r:id="rId34" location="cite_note-ipsos071116-11" ref="A37"/>
    <hyperlink r:id="rId35" location="cite_note-cbsnyt071116-12" ref="A38"/>
    <hyperlink r:id="rId36" location="cite_note-nbcsm071116-13" ref="A39"/>
    <hyperlink r:id="rId37" location="cite_note-14" ref="A40"/>
    <hyperlink r:id="rId38" location="cite_note-nbcwsj061116-15" ref="A41"/>
    <hyperlink r:id="rId39" location="cite_note-abcwp071116-16" ref="A42"/>
    <hyperlink r:id="rId40" location="cite_note-ibd061116-17" ref="A43"/>
    <hyperlink r:id="rId41" location="cite_note-18" ref="A44"/>
    <hyperlink r:id="rId42" location="cite_note-19" ref="A45"/>
    <hyperlink r:id="rId43" location="cite_note-abcwp061116-20" ref="A46"/>
    <hyperlink r:id="rId44" location="cite_note-ibd051116-21" ref="A47"/>
    <hyperlink r:id="rId45" location="cite_note-ipsos051116-22" ref="A48"/>
    <hyperlink r:id="rId46" location="cite_note-23" ref="A49"/>
    <hyperlink r:id="rId47" location="cite_note-24" ref="A50"/>
    <hyperlink r:id="rId48" location="cite_note-foxnov4-25" ref="A51"/>
    <hyperlink r:id="rId49" location="cite_note-marist0411-26" ref="A52"/>
    <hyperlink r:id="rId50" location="cite_note-ipsos041116-27" ref="A53"/>
    <hyperlink r:id="rId51" location="cite_note-abcwp051116-28" ref="A54"/>
    <hyperlink r:id="rId52" location="cite_note-ibd041116-29" ref="A55"/>
    <hyperlink r:id="rId53" location="cite_note-30" ref="A56"/>
    <hyperlink r:id="rId54" location="cite_note-abcwp041116-31" ref="A57"/>
    <hyperlink r:id="rId55" location="cite_note-ipsos031116-32" ref="A58"/>
    <hyperlink r:id="rId56" location="cite_note-ibd031116-33" ref="A59"/>
    <hyperlink r:id="rId57" location="cite_note-34" ref="A60"/>
    <hyperlink r:id="rId58" location="cite_note-abcwp031116-35" ref="A61"/>
    <hyperlink r:id="rId59" location="cite_note-cbsnyt031116-36" ref="A62"/>
    <hyperlink r:id="rId60" location="cite_note-ipsosnov02-37" ref="A63"/>
    <hyperlink r:id="rId61" location="cite_note-yougov112-38" ref="A64"/>
    <hyperlink r:id="rId62" location="cite_note-ibd021116-39" ref="A65"/>
    <hyperlink r:id="rId63" location="cite_note-40" ref="A66"/>
    <hyperlink r:id="rId64" location="cite_note-41" ref="A67"/>
    <hyperlink r:id="rId65" location="cite_note-oanngm031116-42" ref="A68"/>
    <hyperlink r:id="rId66" location="cite_note-abcwp021116-43" ref="A69"/>
    <hyperlink r:id="rId67" location="cite_note-ibd011116-44" ref="A70"/>
    <hyperlink r:id="rId68" location="cite_note-politico1031-45" ref="A71"/>
    <hyperlink r:id="rId69" location="cite_note-46" ref="A72"/>
    <hyperlink r:id="rId70" location="cite_note-abcwp011116-47" ref="A73"/>
    <hyperlink r:id="rId71" location="cite_note-ipsosoct31-48" ref="A74"/>
    <hyperlink r:id="rId72" location="cite_note-ibd311016-49" ref="A75"/>
    <hyperlink r:id="rId73" location="cite_note-50" ref="A76"/>
    <hyperlink r:id="rId74" location="cite_note-nbcsm1031-51" ref="A77"/>
    <hyperlink r:id="rId75" location="cite_note-abcwp311016-52" ref="A78"/>
    <hyperlink r:id="rId76" location="cite_note-ibd301016-53" ref="A79"/>
    <hyperlink r:id="rId77" location="cite_note-54" ref="A80"/>
    <hyperlink r:id="rId78" location="cite_note-mc1031-55" ref="A81"/>
    <hyperlink r:id="rId79" location="cite_note-abcwp301016-56" ref="A82"/>
    <hyperlink r:id="rId80" location="cite_note-ibd291016-57" ref="A83"/>
    <hyperlink r:id="rId81" location="cite_note-abcwp291016-58" ref="A84"/>
    <hyperlink r:id="rId82" location="cite_note-ibd281016-59" ref="A85"/>
    <hyperlink r:id="rId83" location="cite_note-60" ref="A86"/>
    <hyperlink r:id="rId84" location="cite_note-61" ref="A87"/>
    <hyperlink r:id="rId85" location="cite_note-abcwp281016-62" ref="A88"/>
    <hyperlink r:id="rId86" location="cite_note-youecon271016-63" ref="A89"/>
    <hyperlink r:id="rId87" location="cite_note-ibd271016-64" ref="A90"/>
    <hyperlink r:id="rId88" location="cite_note-65" ref="A91"/>
    <hyperlink r:id="rId89" location="cite_note-fox261016-66" ref="A92"/>
    <hyperlink r:id="rId90" location="cite_note-abcwp271016-67" ref="A93"/>
    <hyperlink r:id="rId91" location="cite_note-pew271016-68" ref="A94"/>
    <hyperlink r:id="rId92" location="cite_note-ibd261016-69" ref="A95"/>
    <hyperlink r:id="rId93" location="cite_note-70" ref="A96"/>
    <hyperlink r:id="rId94" location="cite_note-71" ref="A97"/>
    <hyperlink r:id="rId95" location="cite_note-cnbc261016-72" ref="A98"/>
    <hyperlink r:id="rId96" location="cite_note-abc261016-73" ref="A99"/>
    <hyperlink r:id="rId97" location="cite_note-gqr251016-74" ref="A100"/>
    <hyperlink r:id="rId98" location="cite_note-apgfk261016-75" ref="A101"/>
    <hyperlink r:id="rId99" location="cite_note-usasu261016-76" ref="A102"/>
    <hyperlink r:id="rId100" location="cite_note-ipreuters261016-77" ref="A103"/>
    <hyperlink r:id="rId101" location="cite_note-ibd251016-78" ref="A104"/>
    <hyperlink r:id="rId102" location="cite_note-79" ref="A105"/>
    <hyperlink r:id="rId103" location="cite_note-abc251016-80" ref="A106"/>
    <hyperlink r:id="rId104" location="cite_note-cnn241016-81" ref="A107"/>
    <hyperlink r:id="rId105" location="cite_note-ibd241016-82" ref="A108"/>
    <hyperlink r:id="rId106" location="cite_note-nbcsm251016-83" ref="A109"/>
    <hyperlink r:id="rId107" location="cite_note-84" ref="A110"/>
    <hyperlink r:id="rId108" location="cite_note-abc231016-85" ref="A111"/>
    <hyperlink r:id="rId109" location="cite_note-ibd231016-86" ref="A112"/>
    <hyperlink r:id="rId110" location="cite_note-ibd221016-87" ref="A113"/>
    <hyperlink r:id="rId111" location="cite_note-morning211016-88" ref="A114"/>
    <hyperlink r:id="rId112" location="cite_note-89" ref="A115"/>
    <hyperlink r:id="rId113" location="cite_note-ibd2110-90" ref="A116"/>
    <hyperlink r:id="rId114" location="cite_note-91" ref="A117"/>
    <hyperlink r:id="rId115" location="cite_note-ipreuters211016-92" ref="A118"/>
    <hyperlink r:id="rId116" location="cite_note-ibd2010-93" ref="A119"/>
    <hyperlink r:id="rId117" location="cite_note-quinn191016-94" ref="A120"/>
    <hyperlink r:id="rId118" location="cite_note-youecon191016-95" ref="A121"/>
    <hyperlink r:id="rId119" location="cite_note-ibdtipp191016-96" ref="A122"/>
    <hyperlink r:id="rId120" location="cite_note-foxnews181016-97" ref="A123"/>
    <hyperlink r:id="rId121" location="cite_note-bloombergoct-98" ref="A124"/>
    <hyperlink r:id="rId122" location="cite_note-ipreuters191016-99" ref="A125"/>
    <hyperlink r:id="rId123" location="cite_note-100" ref="A126"/>
    <hyperlink r:id="rId124" location="cite_note-101" ref="A127"/>
    <hyperlink r:id="rId125" location="cite_note-monuniokt1716-102" ref="A128"/>
    <hyperlink r:id="rId126" location="cite_note-cbs171016-103" ref="A129"/>
    <hyperlink r:id="rId127" location="cite_note-nbcsm181016-104" ref="A130"/>
    <hyperlink r:id="rId128" location="cite_note-105" ref="A131"/>
    <hyperlink r:id="rId129" location="cite_note-morning171016-106" ref="A132"/>
    <hyperlink r:id="rId130" location="cite_note-nbcwsj161016-107" ref="A133"/>
    <hyperlink r:id="rId131" location="cite_note-ABCWP1016-108" ref="A134"/>
    <hyperlink r:id="rId132" location="cite_note-fpubh10-109" ref="A135"/>
    <hyperlink r:id="rId133" location="cite_note-gwu171016-110" ref="A136"/>
    <hyperlink r:id="rId134" location="cite_note-111" ref="A137"/>
    <hyperlink r:id="rId135" location="cite_note-foxnews131016-112" ref="A138"/>
    <hyperlink r:id="rId136" location="cite_note-morning111016-113" ref="A139"/>
    <hyperlink r:id="rId137" location="cite_note-nbcwsj111016-114" ref="A140"/>
    <hyperlink r:id="rId138" location="cite_note-ipreuters121016-115" ref="A141"/>
    <hyperlink r:id="rId139" location="cite_note-116" ref="A142"/>
    <hyperlink r:id="rId140" location="cite_note-pew141016-117" ref="A143"/>
    <hyperlink r:id="rId141" location="cite_note-nbcwsj101016-118" ref="A144"/>
    <hyperlink r:id="rId142" location="cite_note-nbcsm101016-119" ref="A145"/>
    <hyperlink r:id="rId143" location="cite_note-120" ref="A146"/>
    <hyperlink r:id="rId144" location="cite_note-polmc109-121" ref="A147"/>
    <hyperlink r:id="rId145" ref="A150"/>
    <hyperlink r:id="rId146" ref="G151"/>
    <hyperlink r:id="rId147" location="cite_note-youecon071116-5" ref="A152"/>
    <hyperlink r:id="rId148" location="cite_note-561" ref="A153"/>
    <hyperlink r:id="rId149" location="cite_note-bloom061116-6" ref="A154"/>
    <hyperlink r:id="rId150" location="cite_note-562" ref="A155"/>
    <hyperlink r:id="rId151" location="cite_note-2abcwp071116-7" ref="A156"/>
    <hyperlink r:id="rId152" location="cite_note-fox071116-8" ref="A157"/>
    <hyperlink r:id="rId153" location="cite_note-ibd071116-9" ref="A158"/>
    <hyperlink r:id="rId154" location="cite_note-mon071116-10" ref="A159"/>
    <hyperlink r:id="rId155" location="cite_note-ipsos071116-11" ref="A160"/>
    <hyperlink r:id="rId156" location="cite_note-cbsnyt071116-12" ref="A161"/>
    <hyperlink r:id="rId157" location="cite_note-563" ref="A162"/>
    <hyperlink r:id="rId158" location="cite_note-nbcsm071116-13" ref="A163"/>
    <hyperlink r:id="rId159" location="cite_note-564" ref="A164"/>
    <hyperlink r:id="rId160" location="cite_note-nbcwsj061116-15" ref="A165"/>
    <hyperlink r:id="rId161" location="cite_note-abcwp071116-16" ref="A166"/>
    <hyperlink r:id="rId162" location="cite_note-ibd061116-17" ref="A167"/>
    <hyperlink r:id="rId163" location="cite_note-565" ref="A168"/>
    <hyperlink r:id="rId164" location="cite_note-abcwp061116-20" ref="A169"/>
    <hyperlink r:id="rId165" location="cite_note-ibd051116-21" ref="A170"/>
    <hyperlink r:id="rId166" location="cite_note-ipsos051116-22" ref="A171"/>
    <hyperlink r:id="rId167" location="cite_note-566" ref="A172"/>
    <hyperlink r:id="rId168" location="cite_note-foxnov4-25" ref="A173"/>
    <hyperlink r:id="rId169" location="cite_note-marist0411-26" ref="A174"/>
    <hyperlink r:id="rId170" location="cite_note-ibd041116-29" ref="A175"/>
    <hyperlink r:id="rId171" location="cite_note-abcwp051116-28" ref="A176"/>
    <hyperlink r:id="rId172" location="cite_note-ipsos041116-27" ref="A177"/>
    <hyperlink r:id="rId173" location="cite_note-567" ref="A178"/>
    <hyperlink r:id="rId174" location="cite_note-568" ref="A179"/>
    <hyperlink r:id="rId175" location="cite_note-abcwp041116-31" ref="A180"/>
    <hyperlink r:id="rId176" location="cite_note-ibd031116-33" ref="A181"/>
    <hyperlink r:id="rId177" location="cite_note-ipsos031116-32" ref="A182"/>
    <hyperlink r:id="rId178" location="cite_note-569" ref="A183"/>
    <hyperlink r:id="rId179" location="cite_note-yougov112-38" ref="A184"/>
    <hyperlink r:id="rId180" location="cite_note-abcwp031116-35" ref="A185"/>
    <hyperlink r:id="rId181" location="cite_note-cbsnyt031116-36" ref="A186"/>
    <hyperlink r:id="rId182" location="cite_note-ipsosnov02-37" ref="A187"/>
    <hyperlink r:id="rId183" location="cite_note-ibd021116-39" ref="A188"/>
    <hyperlink r:id="rId184" location="cite_note-oanngm031116-42" ref="A189"/>
    <hyperlink r:id="rId185" location="cite_note-abcwp021116-43" ref="A190"/>
    <hyperlink r:id="rId186" location="cite_note-570" ref="A191"/>
    <hyperlink r:id="rId187" location="cite_note-ibd011116-44" ref="A192"/>
    <hyperlink r:id="rId188" location="cite_note-politico1031-45" ref="A193"/>
    <hyperlink r:id="rId189" location="cite_note-abcwp011116-47" ref="A194"/>
    <hyperlink r:id="rId190" location="cite_note-ipsosoct31-48" ref="A195"/>
    <hyperlink r:id="rId191" location="cite_note-571" ref="A196"/>
    <hyperlink r:id="rId192" location="cite_note-ibd311016-49" ref="A197"/>
    <hyperlink r:id="rId193" location="cite_note-nbcsm1031-51" ref="A198"/>
    <hyperlink r:id="rId194" location="cite_note-abcwp311016-52" ref="A199"/>
    <hyperlink r:id="rId195" location="cite_note-ibd301016-53" ref="A200"/>
    <hyperlink r:id="rId196" location="cite_note-572" ref="A201"/>
    <hyperlink r:id="rId197" location="cite_note-mc1031-55" ref="A202"/>
    <hyperlink r:id="rId198" location="cite_note-abcwp301016-56" ref="A203"/>
    <hyperlink r:id="rId199" location="cite_note-ibd291016-57" ref="A204"/>
    <hyperlink r:id="rId200" location="cite_note-573" ref="A205"/>
    <hyperlink r:id="rId201" location="cite_note-abcwp291016-58" ref="A206"/>
    <hyperlink r:id="rId202" location="cite_note-ibd281016-59" ref="A207"/>
    <hyperlink r:id="rId203" location="cite_note-574" ref="A208"/>
    <hyperlink r:id="rId204" location="cite_note-575" ref="A209"/>
    <hyperlink r:id="rId205" location="cite_note-abcwp281016-62" ref="A210"/>
    <hyperlink r:id="rId206" location="cite_note-youecon271016-63" ref="A211"/>
    <hyperlink r:id="rId207" location="cite_note-stleo281016-576" ref="A212"/>
    <hyperlink r:id="rId208" location="cite_note-ibd271016-64" ref="A213"/>
    <hyperlink r:id="rId209" location="cite_note-577" ref="A214"/>
    <hyperlink r:id="rId210" location="cite_note-fox261016-66" ref="A215"/>
    <hyperlink r:id="rId211" location="cite_note-abcwp271016-67" ref="A216"/>
    <hyperlink r:id="rId212" location="cite_note-pew271016-68" ref="A217"/>
    <hyperlink r:id="rId213" location="cite_note-ibd261016-69" ref="A218"/>
    <hyperlink r:id="rId214" location="cite_note-cnbc261016-72" ref="A219"/>
    <hyperlink r:id="rId215" location="cite_note-abc261016-73" ref="A220"/>
    <hyperlink r:id="rId216" location="cite_note-gqr251016-74" ref="A221"/>
    <hyperlink r:id="rId217" location="cite_note-apgfk261016-75" ref="A222"/>
    <hyperlink r:id="rId218" location="cite_note-usasu261016-76" ref="A223"/>
    <hyperlink r:id="rId219" location="cite_note-ipreuters261016-77" ref="A224"/>
    <hyperlink r:id="rId220" location="cite_note-578" ref="A225"/>
    <hyperlink r:id="rId221" location="cite_note-ibd251016-78" ref="A226"/>
    <hyperlink r:id="rId222" location="cite_note-abc251016-80" ref="A227"/>
    <hyperlink r:id="rId223" location="cite_note-cnn241016-81" ref="A228"/>
    <hyperlink r:id="rId224" location="cite_note-579" ref="A229"/>
    <hyperlink r:id="rId225" location="cite_note-ibd241016-82" ref="A230"/>
    <hyperlink r:id="rId226" location="cite_note-580" ref="A231"/>
    <hyperlink r:id="rId227" location="cite_note-nbcsm251016-83" ref="A232"/>
    <hyperlink r:id="rId228" location="cite_note-abc231016-85" ref="A233"/>
    <hyperlink r:id="rId229" location="cite_note-ibd231016-86" ref="A234"/>
    <hyperlink r:id="rId230" location="cite_note-ibd221016-87" ref="A235"/>
    <hyperlink r:id="rId231" location="cite_note-morning211016-88" ref="A236"/>
    <hyperlink r:id="rId232" location="cite_note-581" ref="A237"/>
    <hyperlink r:id="rId233" location="cite_note-ipreuters211016-92" ref="A238"/>
    <hyperlink r:id="rId234" location="cite_note-582" ref="A239"/>
    <hyperlink r:id="rId235" location="cite_note-ibd2010-93" ref="A240"/>
    <hyperlink r:id="rId236" location="cite_note-quinn191016-94" ref="A241"/>
    <hyperlink r:id="rId237" location="cite_note-youecon191016-95" ref="A242"/>
    <hyperlink r:id="rId238" location="cite_note-ibdtipp191016-96" ref="A243"/>
    <hyperlink r:id="rId239" location="cite_note-foxnews181016-97" ref="A244"/>
    <hyperlink r:id="rId240" location="cite_note-bloombergoct-98" ref="A245"/>
    <hyperlink r:id="rId241" location="cite_note-583" ref="A246"/>
    <hyperlink r:id="rId242" location="cite_note-ipreuters191016-99" ref="A247"/>
    <hyperlink r:id="rId243" location="cite_note-monuniokt1716-102" ref="A248"/>
    <hyperlink r:id="rId244" location="cite_note-cbs171016-103" ref="A249"/>
    <hyperlink r:id="rId245" location="cite_note-584" ref="A250"/>
    <hyperlink r:id="rId246" location="cite_note-nbcsm181016-104" ref="A251"/>
    <hyperlink r:id="rId247" location="cite_note-morning171016-106" ref="A252"/>
    <hyperlink r:id="rId248" location="cite_note-585" ref="A253"/>
    <hyperlink r:id="rId249" location="cite_note-586" ref="A254"/>
    <hyperlink r:id="rId250" location="cite_note-nbcwsj161016-107" ref="A255"/>
    <hyperlink r:id="rId251" location="cite_note-ABCWP1016-108" ref="A256"/>
    <hyperlink r:id="rId252" location="cite_note-fpubh10-109" ref="A257"/>
    <hyperlink r:id="rId253" location="cite_note-gwu171016-110" ref="A258"/>
    <hyperlink r:id="rId254" location="cite_note-foxnews131016-112" ref="A259"/>
    <hyperlink r:id="rId255" location="cite_note-587" ref="A260"/>
    <hyperlink r:id="rId256" location="cite_note-588" ref="A261"/>
    <hyperlink r:id="rId257" location="cite_note-589" ref="A262"/>
    <hyperlink r:id="rId258" location="cite_note-morning111016-113" ref="A263"/>
    <hyperlink r:id="rId259" location="cite_note-nbcwsj111016-114" ref="A264"/>
  </hyperlinks>
  <drawing r:id="rId26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2</v>
      </c>
      <c r="B1" s="5" t="s">
        <v>8</v>
      </c>
    </row>
    <row r="2">
      <c r="A2" s="1" t="s">
        <v>10</v>
      </c>
      <c r="B2" s="7">
        <v>42862.0</v>
      </c>
    </row>
    <row r="3">
      <c r="A3" s="1" t="s">
        <v>17</v>
      </c>
    </row>
    <row r="5">
      <c r="A5" s="8" t="s">
        <v>19</v>
      </c>
    </row>
    <row r="7">
      <c r="A7" s="3" t="s">
        <v>26</v>
      </c>
    </row>
    <row r="9">
      <c r="A9" s="2" t="s">
        <v>27</v>
      </c>
    </row>
    <row r="10">
      <c r="A10" s="13" t="s">
        <v>28</v>
      </c>
      <c r="B10" s="13" t="s">
        <v>35</v>
      </c>
      <c r="C10" s="13" t="s">
        <v>36</v>
      </c>
      <c r="D10" s="13" t="s">
        <v>37</v>
      </c>
      <c r="E10" s="16"/>
      <c r="F10" s="16"/>
    </row>
    <row r="11">
      <c r="E11" s="18"/>
      <c r="F11" s="20"/>
    </row>
    <row r="12">
      <c r="E12" s="22" t="s">
        <v>41</v>
      </c>
      <c r="F12" s="22" t="s">
        <v>42</v>
      </c>
    </row>
    <row r="14">
      <c r="A14" s="24" t="s">
        <v>43</v>
      </c>
      <c r="B14" s="25">
        <v>42862.0</v>
      </c>
      <c r="C14" s="27" t="s">
        <v>48</v>
      </c>
      <c r="D14" s="31">
        <v>0.2544</v>
      </c>
      <c r="E14" s="33">
        <v>0.661</v>
      </c>
      <c r="F14" s="31">
        <v>0.339</v>
      </c>
    </row>
    <row r="16">
      <c r="A16" s="35" t="s">
        <v>57</v>
      </c>
      <c r="B16" s="36">
        <v>42860.0</v>
      </c>
      <c r="C16" s="38">
        <v>5331.0</v>
      </c>
      <c r="D16" s="40">
        <v>0.24</v>
      </c>
      <c r="E16" s="41">
        <v>0.63</v>
      </c>
      <c r="F16" s="40">
        <v>0.37</v>
      </c>
    </row>
    <row r="17">
      <c r="A17" s="35" t="s">
        <v>66</v>
      </c>
      <c r="B17" s="44" t="s">
        <v>68</v>
      </c>
      <c r="C17" s="38">
        <v>2270.0</v>
      </c>
      <c r="D17" s="44" t="s">
        <v>48</v>
      </c>
      <c r="E17" s="41">
        <v>0.62</v>
      </c>
      <c r="F17" s="40">
        <v>0.38</v>
      </c>
    </row>
    <row r="18">
      <c r="A18" s="35" t="s">
        <v>76</v>
      </c>
      <c r="B18" s="44" t="s">
        <v>80</v>
      </c>
      <c r="C18" s="38">
        <v>1861.0</v>
      </c>
      <c r="D18" s="46">
        <v>0.245</v>
      </c>
      <c r="E18" s="41">
        <v>0.63</v>
      </c>
      <c r="F18" s="40">
        <v>0.37</v>
      </c>
    </row>
    <row r="19">
      <c r="A19" s="35" t="s">
        <v>81</v>
      </c>
      <c r="B19" s="36">
        <v>42859.0</v>
      </c>
      <c r="C19" s="44">
        <v>959.0</v>
      </c>
      <c r="D19" s="40">
        <v>0.25</v>
      </c>
      <c r="E19" s="41">
        <v>0.62</v>
      </c>
      <c r="F19" s="40">
        <v>0.38</v>
      </c>
    </row>
    <row r="20">
      <c r="A20" s="35" t="s">
        <v>57</v>
      </c>
      <c r="B20" s="36">
        <v>42859.0</v>
      </c>
      <c r="C20" s="38">
        <v>1605.0</v>
      </c>
      <c r="D20" s="40">
        <v>0.24</v>
      </c>
      <c r="E20" s="33">
        <v>0.615</v>
      </c>
      <c r="F20" s="46">
        <v>0.385</v>
      </c>
    </row>
    <row r="21">
      <c r="A21" s="35" t="s">
        <v>82</v>
      </c>
      <c r="B21" s="36">
        <v>42859.0</v>
      </c>
      <c r="C21" s="38">
        <v>1009.0</v>
      </c>
      <c r="D21" s="40">
        <v>0.32</v>
      </c>
      <c r="E21" s="41">
        <v>0.62</v>
      </c>
      <c r="F21" s="40">
        <v>0.38</v>
      </c>
    </row>
    <row r="22">
      <c r="A22" s="35" t="s">
        <v>83</v>
      </c>
      <c r="B22" s="44" t="s">
        <v>84</v>
      </c>
      <c r="C22" s="38">
        <v>2264.0</v>
      </c>
      <c r="D22" s="44" t="s">
        <v>48</v>
      </c>
      <c r="E22" s="41">
        <v>0.62</v>
      </c>
      <c r="F22" s="40">
        <v>0.38</v>
      </c>
    </row>
    <row r="23">
      <c r="A23" s="35" t="s">
        <v>76</v>
      </c>
      <c r="B23" s="44" t="s">
        <v>85</v>
      </c>
      <c r="C23" s="38">
        <v>1400.0</v>
      </c>
      <c r="D23" s="40">
        <v>0.25</v>
      </c>
      <c r="E23" s="41">
        <v>0.61</v>
      </c>
      <c r="F23" s="40">
        <v>0.39</v>
      </c>
    </row>
    <row r="24">
      <c r="A24" s="35" t="s">
        <v>66</v>
      </c>
      <c r="B24" s="44" t="s">
        <v>86</v>
      </c>
      <c r="C24" s="38">
        <v>2349.0</v>
      </c>
      <c r="D24" s="44" t="s">
        <v>48</v>
      </c>
      <c r="E24" s="41">
        <v>0.61</v>
      </c>
      <c r="F24" s="40">
        <v>0.39</v>
      </c>
    </row>
    <row r="25">
      <c r="A25" s="35" t="s">
        <v>83</v>
      </c>
      <c r="B25" s="44" t="s">
        <v>87</v>
      </c>
      <c r="C25" s="38">
        <v>2264.0</v>
      </c>
      <c r="D25" s="44" t="s">
        <v>48</v>
      </c>
      <c r="E25" s="41">
        <v>0.61</v>
      </c>
      <c r="F25" s="40">
        <v>0.39</v>
      </c>
    </row>
    <row r="26">
      <c r="A26" s="35" t="s">
        <v>76</v>
      </c>
      <c r="B26" s="44" t="s">
        <v>92</v>
      </c>
      <c r="C26" s="38">
        <v>1405.0</v>
      </c>
      <c r="D26" s="40">
        <v>0.26</v>
      </c>
      <c r="E26" s="41">
        <v>0.6</v>
      </c>
      <c r="F26" s="40">
        <v>0.4</v>
      </c>
    </row>
    <row r="27">
      <c r="A27" s="35" t="s">
        <v>93</v>
      </c>
      <c r="B27" s="44" t="s">
        <v>94</v>
      </c>
      <c r="C27" s="38">
        <v>1435.0</v>
      </c>
      <c r="D27" s="40">
        <v>0.2</v>
      </c>
      <c r="E27" s="41">
        <v>0.6</v>
      </c>
      <c r="F27" s="40">
        <v>0.4</v>
      </c>
    </row>
    <row r="28">
      <c r="A28" s="35" t="s">
        <v>83</v>
      </c>
      <c r="B28" s="44" t="s">
        <v>96</v>
      </c>
      <c r="C28" s="38">
        <v>1936.0</v>
      </c>
      <c r="D28" s="44" t="s">
        <v>48</v>
      </c>
      <c r="E28" s="41">
        <v>0.6</v>
      </c>
      <c r="F28" s="40">
        <v>0.4</v>
      </c>
    </row>
    <row r="29">
      <c r="A29" s="35" t="s">
        <v>82</v>
      </c>
      <c r="B29" s="44" t="s">
        <v>97</v>
      </c>
      <c r="C29" s="38">
        <v>3817.0</v>
      </c>
      <c r="D29" s="40">
        <v>0.32</v>
      </c>
      <c r="E29" s="41">
        <v>0.59</v>
      </c>
      <c r="F29" s="40">
        <v>0.41</v>
      </c>
    </row>
    <row r="30">
      <c r="A30" s="35" t="s">
        <v>76</v>
      </c>
      <c r="B30" s="44" t="s">
        <v>97</v>
      </c>
      <c r="C30" s="38">
        <v>1388.0</v>
      </c>
      <c r="D30" s="40">
        <v>0.27</v>
      </c>
      <c r="E30" s="33">
        <v>0.595</v>
      </c>
      <c r="F30" s="46">
        <v>0.405</v>
      </c>
    </row>
    <row r="31">
      <c r="A31" s="35" t="s">
        <v>57</v>
      </c>
      <c r="B31" s="44" t="s">
        <v>99</v>
      </c>
      <c r="C31" s="38">
        <v>8936.0</v>
      </c>
      <c r="D31" s="40">
        <v>0.24</v>
      </c>
      <c r="E31" s="41">
        <v>0.59</v>
      </c>
      <c r="F31" s="40">
        <v>0.41</v>
      </c>
    </row>
    <row r="32">
      <c r="A32" s="35" t="s">
        <v>83</v>
      </c>
      <c r="B32" s="44" t="s">
        <v>104</v>
      </c>
      <c r="C32" s="38">
        <v>1764.0</v>
      </c>
      <c r="D32" s="44" t="s">
        <v>48</v>
      </c>
      <c r="E32" s="41">
        <v>0.6</v>
      </c>
      <c r="F32" s="40">
        <v>0.4</v>
      </c>
    </row>
    <row r="33">
      <c r="A33" s="35" t="s">
        <v>76</v>
      </c>
      <c r="B33" s="44" t="s">
        <v>106</v>
      </c>
      <c r="C33" s="38">
        <v>1385.0</v>
      </c>
      <c r="D33" s="40">
        <v>0.28</v>
      </c>
      <c r="E33" s="41">
        <v>0.59</v>
      </c>
      <c r="F33" s="40">
        <v>0.41</v>
      </c>
    </row>
    <row r="34">
      <c r="A34" s="35" t="s">
        <v>107</v>
      </c>
      <c r="B34" s="44" t="s">
        <v>111</v>
      </c>
      <c r="C34" s="38">
        <v>1539.0</v>
      </c>
      <c r="D34" s="44" t="s">
        <v>48</v>
      </c>
      <c r="E34" s="41">
        <v>0.59</v>
      </c>
      <c r="F34" s="40">
        <v>0.41</v>
      </c>
    </row>
    <row r="35">
      <c r="A35" s="35" t="s">
        <v>83</v>
      </c>
      <c r="B35" s="44" t="s">
        <v>111</v>
      </c>
      <c r="C35" s="38">
        <v>1488.0</v>
      </c>
      <c r="D35" s="44" t="s">
        <v>48</v>
      </c>
      <c r="E35" s="41">
        <v>0.61</v>
      </c>
      <c r="F35" s="40">
        <v>0.39</v>
      </c>
    </row>
    <row r="36">
      <c r="A36" s="35" t="s">
        <v>57</v>
      </c>
      <c r="B36" s="44" t="s">
        <v>116</v>
      </c>
      <c r="C36" s="44">
        <v>918.0</v>
      </c>
      <c r="D36" s="40">
        <v>0.25</v>
      </c>
      <c r="E36" s="41">
        <v>0.6</v>
      </c>
      <c r="F36" s="40">
        <v>0.4</v>
      </c>
    </row>
    <row r="37">
      <c r="A37" s="35" t="s">
        <v>93</v>
      </c>
      <c r="B37" s="44" t="s">
        <v>123</v>
      </c>
      <c r="C37" s="38">
        <v>1438.0</v>
      </c>
      <c r="D37" s="40">
        <v>0.22</v>
      </c>
      <c r="E37" s="41">
        <v>0.59</v>
      </c>
      <c r="F37" s="40">
        <v>0.41</v>
      </c>
    </row>
    <row r="38">
      <c r="A38" s="35" t="s">
        <v>76</v>
      </c>
      <c r="B38" s="44" t="s">
        <v>127</v>
      </c>
      <c r="C38" s="38">
        <v>1399.0</v>
      </c>
      <c r="D38" s="40">
        <v>0.29</v>
      </c>
      <c r="E38" s="41">
        <v>0.6</v>
      </c>
      <c r="F38" s="40">
        <v>0.4</v>
      </c>
    </row>
    <row r="39">
      <c r="A39" s="35" t="s">
        <v>81</v>
      </c>
      <c r="B39" s="44" t="s">
        <v>130</v>
      </c>
      <c r="C39" s="44">
        <v>968.0</v>
      </c>
      <c r="D39" s="44" t="s">
        <v>48</v>
      </c>
      <c r="E39" s="41">
        <v>0.59</v>
      </c>
      <c r="F39" s="40">
        <v>0.41</v>
      </c>
    </row>
    <row r="40">
      <c r="A40" s="35" t="s">
        <v>83</v>
      </c>
      <c r="B40" s="44" t="s">
        <v>134</v>
      </c>
      <c r="C40" s="38">
        <v>1790.0</v>
      </c>
      <c r="D40" s="44" t="s">
        <v>48</v>
      </c>
      <c r="E40" s="41">
        <v>0.6</v>
      </c>
      <c r="F40" s="40">
        <v>0.4</v>
      </c>
    </row>
    <row r="41">
      <c r="A41" s="35" t="s">
        <v>66</v>
      </c>
      <c r="B41" s="44" t="s">
        <v>134</v>
      </c>
      <c r="C41" s="44">
        <v>940.0</v>
      </c>
      <c r="D41" s="44" t="s">
        <v>48</v>
      </c>
      <c r="E41" s="41">
        <v>0.61</v>
      </c>
      <c r="F41" s="40">
        <v>0.39</v>
      </c>
    </row>
    <row r="42">
      <c r="A42" s="35" t="s">
        <v>76</v>
      </c>
      <c r="B42" s="44" t="s">
        <v>144</v>
      </c>
      <c r="C42" s="38">
        <v>1407.0</v>
      </c>
      <c r="D42" s="40">
        <v>0.29</v>
      </c>
      <c r="E42" s="33">
        <v>0.605</v>
      </c>
      <c r="F42" s="46">
        <v>0.395</v>
      </c>
    </row>
    <row r="43">
      <c r="A43" s="35" t="s">
        <v>83</v>
      </c>
      <c r="B43" s="44" t="s">
        <v>149</v>
      </c>
      <c r="C43" s="38">
        <v>1800.0</v>
      </c>
      <c r="D43" s="44" t="s">
        <v>48</v>
      </c>
      <c r="E43" s="41">
        <v>0.59</v>
      </c>
      <c r="F43" s="40">
        <v>0.41</v>
      </c>
    </row>
    <row r="44">
      <c r="A44" s="35" t="s">
        <v>76</v>
      </c>
      <c r="B44" s="44" t="s">
        <v>152</v>
      </c>
      <c r="C44" s="38">
        <v>1893.0</v>
      </c>
      <c r="D44" s="40">
        <v>0.28</v>
      </c>
      <c r="E44" s="33">
        <v>0.605</v>
      </c>
      <c r="F44" s="46">
        <v>0.395</v>
      </c>
    </row>
    <row r="45">
      <c r="A45" s="35" t="s">
        <v>81</v>
      </c>
      <c r="B45" s="44" t="s">
        <v>156</v>
      </c>
      <c r="C45" s="38">
        <v>1000.0</v>
      </c>
      <c r="D45" s="44" t="s">
        <v>48</v>
      </c>
      <c r="E45" s="41">
        <v>0.63</v>
      </c>
      <c r="F45" s="40">
        <v>0.37</v>
      </c>
    </row>
    <row r="46">
      <c r="A46" s="35" t="s">
        <v>83</v>
      </c>
      <c r="B46" s="44" t="s">
        <v>160</v>
      </c>
      <c r="C46" s="38">
        <v>2828.0</v>
      </c>
      <c r="D46" s="44" t="s">
        <v>48</v>
      </c>
      <c r="E46" s="41">
        <v>0.6</v>
      </c>
      <c r="F46" s="40">
        <v>0.4</v>
      </c>
    </row>
    <row r="47">
      <c r="A47" s="35" t="s">
        <v>76</v>
      </c>
      <c r="B47" s="44" t="s">
        <v>160</v>
      </c>
      <c r="C47" s="38">
        <v>1416.0</v>
      </c>
      <c r="D47" s="40">
        <v>0.27</v>
      </c>
      <c r="E47" s="41">
        <v>0.61</v>
      </c>
      <c r="F47" s="40">
        <v>0.39</v>
      </c>
    </row>
    <row r="48">
      <c r="A48" s="35" t="s">
        <v>82</v>
      </c>
      <c r="B48" s="56">
        <v>42849.0</v>
      </c>
      <c r="C48" s="44">
        <v>967.0</v>
      </c>
      <c r="D48" s="40">
        <v>0.31</v>
      </c>
      <c r="E48" s="41">
        <v>0.64</v>
      </c>
      <c r="F48" s="40">
        <v>0.36</v>
      </c>
    </row>
    <row r="49">
      <c r="A49" s="35" t="s">
        <v>83</v>
      </c>
      <c r="B49" s="44" t="s">
        <v>174</v>
      </c>
      <c r="C49" s="38">
        <v>2222.0</v>
      </c>
      <c r="D49" s="44" t="s">
        <v>48</v>
      </c>
      <c r="E49" s="41">
        <v>0.61</v>
      </c>
      <c r="F49" s="40">
        <v>0.39</v>
      </c>
    </row>
    <row r="50">
      <c r="A50" s="35" t="s">
        <v>76</v>
      </c>
      <c r="B50" s="44" t="s">
        <v>174</v>
      </c>
      <c r="C50" s="44">
        <v>846.0</v>
      </c>
      <c r="D50" s="40">
        <v>0.26</v>
      </c>
      <c r="E50" s="41">
        <v>0.6</v>
      </c>
      <c r="F50" s="40">
        <v>0.4</v>
      </c>
    </row>
    <row r="51">
      <c r="A51" s="35" t="s">
        <v>83</v>
      </c>
      <c r="B51" s="44" t="s">
        <v>174</v>
      </c>
      <c r="C51" s="38">
        <v>1461.0</v>
      </c>
      <c r="D51" s="44" t="s">
        <v>48</v>
      </c>
      <c r="E51" s="41">
        <v>0.61</v>
      </c>
      <c r="F51" s="40">
        <v>0.39</v>
      </c>
    </row>
    <row r="52">
      <c r="A52" s="35" t="s">
        <v>57</v>
      </c>
      <c r="B52" s="56">
        <v>42848.0</v>
      </c>
      <c r="C52" s="38">
        <v>1379.0</v>
      </c>
      <c r="D52" s="40">
        <v>0.32</v>
      </c>
      <c r="E52" s="41">
        <v>0.62</v>
      </c>
      <c r="F52" s="40">
        <v>0.38</v>
      </c>
    </row>
    <row r="53">
      <c r="A53" s="35" t="s">
        <v>66</v>
      </c>
      <c r="B53" s="56">
        <v>42848.0</v>
      </c>
      <c r="C53" s="38">
        <v>2684.0</v>
      </c>
      <c r="D53" s="44" t="s">
        <v>48</v>
      </c>
      <c r="E53" s="41">
        <v>0.64</v>
      </c>
      <c r="F53" s="40">
        <v>0.36</v>
      </c>
    </row>
    <row r="55">
      <c r="A55" s="61" t="s">
        <v>181</v>
      </c>
      <c r="B55" s="62">
        <v>42848.0</v>
      </c>
      <c r="C55" s="63" t="s">
        <v>48</v>
      </c>
      <c r="D55" s="64">
        <v>0.2223</v>
      </c>
      <c r="E55" s="65">
        <v>0.2401</v>
      </c>
      <c r="F55" s="64">
        <v>0.213</v>
      </c>
    </row>
    <row r="57">
      <c r="A57" s="2" t="s">
        <v>205</v>
      </c>
    </row>
    <row r="58">
      <c r="A58" s="13" t="s">
        <v>28</v>
      </c>
      <c r="B58" s="13" t="s">
        <v>35</v>
      </c>
      <c r="C58" s="13" t="s">
        <v>36</v>
      </c>
      <c r="D58" s="66" t="s">
        <v>212</v>
      </c>
      <c r="G58" s="66" t="s">
        <v>219</v>
      </c>
      <c r="J58" s="66" t="s">
        <v>222</v>
      </c>
    </row>
    <row r="60">
      <c r="D60" s="66" t="s">
        <v>225</v>
      </c>
      <c r="E60" s="66" t="s">
        <v>227</v>
      </c>
      <c r="F60" s="13" t="s">
        <v>229</v>
      </c>
      <c r="G60" s="66" t="s">
        <v>225</v>
      </c>
      <c r="H60" s="66" t="s">
        <v>227</v>
      </c>
      <c r="I60" s="13" t="s">
        <v>229</v>
      </c>
      <c r="J60" s="66" t="s">
        <v>225</v>
      </c>
      <c r="K60" s="66" t="s">
        <v>227</v>
      </c>
      <c r="L60" s="13" t="s">
        <v>229</v>
      </c>
    </row>
    <row r="61">
      <c r="D61" s="18"/>
      <c r="E61" s="20"/>
      <c r="G61" s="18"/>
      <c r="H61" s="20"/>
      <c r="J61" s="18"/>
      <c r="K61" s="20"/>
    </row>
    <row r="62">
      <c r="A62" s="35" t="s">
        <v>57</v>
      </c>
      <c r="B62" s="36">
        <v>42860.0</v>
      </c>
      <c r="C62" s="38">
        <v>5331.0</v>
      </c>
      <c r="D62" s="41">
        <v>0.55</v>
      </c>
      <c r="E62" s="40">
        <v>0.1</v>
      </c>
      <c r="F62" s="40">
        <v>0.35</v>
      </c>
      <c r="G62" s="41">
        <v>0.74</v>
      </c>
      <c r="H62" s="40">
        <v>0.03</v>
      </c>
      <c r="I62" s="40">
        <v>0.23</v>
      </c>
      <c r="J62" s="41">
        <v>0.48</v>
      </c>
      <c r="K62" s="40">
        <v>0.28</v>
      </c>
      <c r="L62" s="40">
        <v>0.24</v>
      </c>
    </row>
    <row r="63">
      <c r="A63" s="35" t="s">
        <v>66</v>
      </c>
      <c r="B63" s="44" t="s">
        <v>68</v>
      </c>
      <c r="C63" s="38">
        <v>2270.0</v>
      </c>
      <c r="D63" s="41">
        <v>0.46</v>
      </c>
      <c r="E63" s="40">
        <v>0.13</v>
      </c>
      <c r="F63" s="40">
        <v>0.41</v>
      </c>
      <c r="G63" s="41">
        <v>0.73</v>
      </c>
      <c r="H63" s="40">
        <v>0.07</v>
      </c>
      <c r="I63" s="40">
        <v>0.2</v>
      </c>
      <c r="J63" s="41">
        <v>0.44</v>
      </c>
      <c r="K63" s="40">
        <v>0.26</v>
      </c>
      <c r="L63" s="40">
        <v>0.3</v>
      </c>
    </row>
    <row r="64">
      <c r="A64" s="35" t="s">
        <v>76</v>
      </c>
      <c r="B64" s="44" t="s">
        <v>80</v>
      </c>
      <c r="C64" s="38">
        <v>1861.0</v>
      </c>
      <c r="D64" s="41">
        <v>0.52</v>
      </c>
      <c r="E64" s="40">
        <v>0.1</v>
      </c>
      <c r="F64" s="40">
        <v>0.38</v>
      </c>
      <c r="G64" s="41">
        <v>0.71</v>
      </c>
      <c r="H64" s="40">
        <v>0.07</v>
      </c>
      <c r="I64" s="40">
        <v>0.22</v>
      </c>
      <c r="J64" s="41">
        <v>0.51</v>
      </c>
      <c r="K64" s="40">
        <v>0.22</v>
      </c>
      <c r="L64" s="40">
        <v>0.27</v>
      </c>
    </row>
    <row r="65">
      <c r="A65" s="35" t="s">
        <v>81</v>
      </c>
      <c r="B65" s="36">
        <v>42859.0</v>
      </c>
      <c r="C65" s="44">
        <v>959.0</v>
      </c>
      <c r="D65" s="41">
        <v>0.47</v>
      </c>
      <c r="E65" s="40">
        <v>0.14</v>
      </c>
      <c r="F65" s="40">
        <v>0.39</v>
      </c>
      <c r="G65" s="41">
        <v>0.81</v>
      </c>
      <c r="H65" s="40">
        <v>0.02</v>
      </c>
      <c r="I65" s="40">
        <v>0.17</v>
      </c>
      <c r="J65" s="41">
        <v>0.54</v>
      </c>
      <c r="K65" s="40">
        <v>0.21</v>
      </c>
      <c r="L65" s="40">
        <v>0.25</v>
      </c>
    </row>
    <row r="66">
      <c r="A66" s="35" t="s">
        <v>57</v>
      </c>
      <c r="B66" s="36">
        <v>42859.0</v>
      </c>
      <c r="C66" s="38">
        <v>1605.0</v>
      </c>
      <c r="D66" s="41">
        <v>0.51</v>
      </c>
      <c r="E66" s="40">
        <v>0.11</v>
      </c>
      <c r="F66" s="40">
        <v>0.38</v>
      </c>
      <c r="G66" s="41">
        <v>0.76</v>
      </c>
      <c r="H66" s="40">
        <v>0.03</v>
      </c>
      <c r="I66" s="40">
        <v>0.21</v>
      </c>
      <c r="J66" s="41">
        <v>0.46</v>
      </c>
      <c r="K66" s="40">
        <v>0.28</v>
      </c>
      <c r="L66" s="40">
        <v>0.26</v>
      </c>
    </row>
    <row r="67">
      <c r="A67" s="35" t="s">
        <v>82</v>
      </c>
      <c r="B67" s="36">
        <v>42859.0</v>
      </c>
      <c r="C67" s="38">
        <v>1009.0</v>
      </c>
      <c r="D67" s="41">
        <v>0.54</v>
      </c>
      <c r="E67" s="40">
        <v>0.14</v>
      </c>
      <c r="F67" s="40">
        <v>0.32</v>
      </c>
      <c r="G67" s="41">
        <v>0.72</v>
      </c>
      <c r="H67" s="40">
        <v>0.07</v>
      </c>
      <c r="I67" s="40">
        <v>0.21</v>
      </c>
      <c r="J67" s="41">
        <v>0.45</v>
      </c>
      <c r="K67" s="40">
        <v>0.32</v>
      </c>
      <c r="L67" s="40">
        <v>0.23</v>
      </c>
    </row>
    <row r="68">
      <c r="A68" s="35" t="s">
        <v>83</v>
      </c>
      <c r="B68" s="44" t="s">
        <v>84</v>
      </c>
      <c r="C68" s="38">
        <v>2264.0</v>
      </c>
      <c r="D68" s="41">
        <v>0.45</v>
      </c>
      <c r="E68" s="40">
        <v>0.17</v>
      </c>
      <c r="F68" s="40">
        <v>0.38</v>
      </c>
      <c r="G68" s="41">
        <v>0.74</v>
      </c>
      <c r="H68" s="40">
        <v>0.06</v>
      </c>
      <c r="I68" s="40">
        <v>0.2</v>
      </c>
      <c r="J68" s="41">
        <v>0.45</v>
      </c>
      <c r="K68" s="40">
        <v>0.27</v>
      </c>
      <c r="L68" s="40">
        <v>0.28</v>
      </c>
    </row>
    <row r="69">
      <c r="A69" s="35" t="s">
        <v>76</v>
      </c>
      <c r="B69" s="44" t="s">
        <v>85</v>
      </c>
      <c r="C69" s="38">
        <v>1400.0</v>
      </c>
      <c r="D69" s="41">
        <v>0.53</v>
      </c>
      <c r="E69" s="40">
        <v>0.11</v>
      </c>
      <c r="F69" s="40">
        <v>0.36</v>
      </c>
      <c r="G69" s="41">
        <v>0.78</v>
      </c>
      <c r="H69" s="40">
        <v>0.04</v>
      </c>
      <c r="I69" s="40">
        <v>0.18</v>
      </c>
      <c r="J69" s="41">
        <v>0.49</v>
      </c>
      <c r="K69" s="40">
        <v>0.29</v>
      </c>
      <c r="L69" s="40">
        <v>0.22</v>
      </c>
    </row>
    <row r="70">
      <c r="A70" s="35" t="s">
        <v>83</v>
      </c>
      <c r="B70" s="44" t="s">
        <v>87</v>
      </c>
      <c r="C70" s="38">
        <v>2264.0</v>
      </c>
      <c r="D70" s="41">
        <v>0.45</v>
      </c>
      <c r="E70" s="40">
        <v>0.16</v>
      </c>
      <c r="F70" s="40">
        <v>0.39</v>
      </c>
      <c r="G70" s="41">
        <v>0.77</v>
      </c>
      <c r="H70" s="40">
        <v>0.05</v>
      </c>
      <c r="I70" s="40">
        <v>0.18</v>
      </c>
      <c r="J70" s="41">
        <v>0.45</v>
      </c>
      <c r="K70" s="40">
        <v>0.28</v>
      </c>
      <c r="L70" s="40">
        <v>0.27</v>
      </c>
    </row>
    <row r="71">
      <c r="A71" s="35" t="s">
        <v>76</v>
      </c>
      <c r="B71" s="44" t="s">
        <v>92</v>
      </c>
      <c r="C71" s="38">
        <v>1405.0</v>
      </c>
      <c r="D71" s="41">
        <v>0.52</v>
      </c>
      <c r="E71" s="40">
        <v>0.11</v>
      </c>
      <c r="F71" s="40">
        <v>0.37</v>
      </c>
      <c r="G71" s="41">
        <v>0.76</v>
      </c>
      <c r="H71" s="40">
        <v>0.05</v>
      </c>
      <c r="I71" s="40">
        <v>0.19</v>
      </c>
      <c r="J71" s="41">
        <v>0.48</v>
      </c>
      <c r="K71" s="40">
        <v>0.28</v>
      </c>
      <c r="L71" s="40">
        <v>0.24</v>
      </c>
    </row>
    <row r="72">
      <c r="A72" s="35" t="s">
        <v>93</v>
      </c>
      <c r="B72" s="44" t="s">
        <v>94</v>
      </c>
      <c r="C72" s="38">
        <v>1435.0</v>
      </c>
      <c r="D72" s="41">
        <v>0.44</v>
      </c>
      <c r="E72" s="40">
        <v>0.18</v>
      </c>
      <c r="F72" s="40">
        <v>0.38</v>
      </c>
      <c r="G72" s="41">
        <v>0.72</v>
      </c>
      <c r="H72" s="40">
        <v>0.07</v>
      </c>
      <c r="I72" s="40">
        <v>0.21</v>
      </c>
      <c r="J72" s="41">
        <v>0.46</v>
      </c>
      <c r="K72" s="40">
        <v>0.31</v>
      </c>
      <c r="L72" s="40">
        <v>0.23</v>
      </c>
    </row>
    <row r="73">
      <c r="A73" s="35" t="s">
        <v>83</v>
      </c>
      <c r="B73" s="44" t="s">
        <v>96</v>
      </c>
      <c r="C73" s="38">
        <v>1936.0</v>
      </c>
      <c r="D73" s="41">
        <v>0.48</v>
      </c>
      <c r="E73" s="40">
        <v>0.15</v>
      </c>
      <c r="F73" s="40">
        <v>0.37</v>
      </c>
      <c r="G73" s="41">
        <v>0.76</v>
      </c>
      <c r="H73" s="40">
        <v>0.03</v>
      </c>
      <c r="I73" s="40">
        <v>0.21</v>
      </c>
      <c r="J73" s="41">
        <v>0.39</v>
      </c>
      <c r="K73" s="40">
        <v>0.27</v>
      </c>
      <c r="L73" s="40">
        <v>0.34</v>
      </c>
    </row>
    <row r="74">
      <c r="A74" s="35" t="s">
        <v>82</v>
      </c>
      <c r="B74" s="44" t="s">
        <v>97</v>
      </c>
      <c r="C74" s="38">
        <v>3817.0</v>
      </c>
      <c r="D74" s="41">
        <v>0.44</v>
      </c>
      <c r="E74" s="40">
        <v>0.23</v>
      </c>
      <c r="F74" s="40">
        <v>0.33</v>
      </c>
      <c r="G74" s="41">
        <v>0.76</v>
      </c>
      <c r="H74" s="40">
        <v>0.08</v>
      </c>
      <c r="I74" s="40">
        <v>0.16</v>
      </c>
      <c r="J74" s="41">
        <v>0.46</v>
      </c>
      <c r="K74" s="40">
        <v>0.3</v>
      </c>
      <c r="L74" s="40">
        <v>0.24</v>
      </c>
    </row>
    <row r="75">
      <c r="A75" s="35" t="s">
        <v>76</v>
      </c>
      <c r="B75" s="44" t="s">
        <v>97</v>
      </c>
      <c r="C75" s="38">
        <v>1388.0</v>
      </c>
      <c r="D75" s="41">
        <v>0.5</v>
      </c>
      <c r="E75" s="40">
        <v>0.13</v>
      </c>
      <c r="F75" s="40">
        <v>0.37</v>
      </c>
      <c r="G75" s="41">
        <v>0.75</v>
      </c>
      <c r="H75" s="40">
        <v>0.07</v>
      </c>
      <c r="I75" s="40">
        <v>0.18</v>
      </c>
      <c r="J75" s="41">
        <v>0.44</v>
      </c>
      <c r="K75" s="40">
        <v>0.3</v>
      </c>
      <c r="L75" s="40">
        <v>0.26</v>
      </c>
    </row>
    <row r="76">
      <c r="A76" s="35" t="s">
        <v>57</v>
      </c>
      <c r="B76" s="44" t="s">
        <v>99</v>
      </c>
      <c r="C76" s="38">
        <v>8936.0</v>
      </c>
      <c r="D76" s="41">
        <v>0.48</v>
      </c>
      <c r="E76" s="40">
        <v>0.14</v>
      </c>
      <c r="F76" s="40">
        <v>0.38</v>
      </c>
      <c r="G76" s="41">
        <v>0.75</v>
      </c>
      <c r="H76" s="40">
        <v>0.04</v>
      </c>
      <c r="I76" s="40">
        <v>0.21</v>
      </c>
      <c r="J76" s="41">
        <v>0.42</v>
      </c>
      <c r="K76" s="40">
        <v>0.32</v>
      </c>
      <c r="L76" s="40">
        <v>0.26</v>
      </c>
    </row>
    <row r="77">
      <c r="A77" s="35" t="s">
        <v>83</v>
      </c>
      <c r="B77" s="44" t="s">
        <v>104</v>
      </c>
      <c r="C77" s="38">
        <v>1764.0</v>
      </c>
      <c r="D77" s="41">
        <v>0.42</v>
      </c>
      <c r="E77" s="40">
        <v>0.17</v>
      </c>
      <c r="F77" s="40">
        <v>0.41</v>
      </c>
      <c r="G77" s="41">
        <v>0.72</v>
      </c>
      <c r="H77" s="40">
        <v>0.06</v>
      </c>
      <c r="I77" s="40">
        <v>0.22</v>
      </c>
      <c r="J77" s="41">
        <v>0.42</v>
      </c>
      <c r="K77" s="40">
        <v>0.27</v>
      </c>
      <c r="L77" s="40">
        <v>0.31</v>
      </c>
    </row>
    <row r="78">
      <c r="A78" s="35" t="s">
        <v>76</v>
      </c>
      <c r="B78" s="44" t="s">
        <v>106</v>
      </c>
      <c r="C78" s="38">
        <v>1385.0</v>
      </c>
      <c r="D78" s="41">
        <v>0.51</v>
      </c>
      <c r="E78" s="40">
        <v>0.14</v>
      </c>
      <c r="F78" s="40">
        <v>0.35</v>
      </c>
      <c r="G78" s="41">
        <v>0.73</v>
      </c>
      <c r="H78" s="40">
        <v>0.06</v>
      </c>
      <c r="I78" s="40">
        <v>0.21</v>
      </c>
      <c r="J78" s="41">
        <v>0.41</v>
      </c>
      <c r="K78" s="40">
        <v>0.31</v>
      </c>
      <c r="L78" s="40">
        <v>0.28</v>
      </c>
    </row>
    <row r="79">
      <c r="A79" s="35" t="s">
        <v>107</v>
      </c>
      <c r="B79" s="44" t="s">
        <v>111</v>
      </c>
      <c r="C79" s="38">
        <v>1539.0</v>
      </c>
      <c r="D79" s="41">
        <v>0.52</v>
      </c>
      <c r="E79" s="40">
        <v>0.17</v>
      </c>
      <c r="F79" s="40">
        <v>0.31</v>
      </c>
      <c r="G79" s="41">
        <v>0.73</v>
      </c>
      <c r="H79" s="40">
        <v>0.08</v>
      </c>
      <c r="I79" s="40">
        <v>0.19</v>
      </c>
      <c r="J79" s="41">
        <v>0.49</v>
      </c>
      <c r="K79" s="40">
        <v>0.29</v>
      </c>
      <c r="L79" s="40">
        <v>0.22</v>
      </c>
    </row>
    <row r="80">
      <c r="A80" s="35" t="s">
        <v>83</v>
      </c>
      <c r="B80" s="44" t="s">
        <v>111</v>
      </c>
      <c r="C80" s="38">
        <v>1488.0</v>
      </c>
      <c r="D80" s="40">
        <v>0.4</v>
      </c>
      <c r="E80" s="40">
        <v>0.15</v>
      </c>
      <c r="F80" s="76">
        <v>0.45</v>
      </c>
      <c r="G80" s="41">
        <v>0.74</v>
      </c>
      <c r="H80" s="40">
        <v>0.08</v>
      </c>
      <c r="I80" s="40">
        <v>0.18</v>
      </c>
      <c r="J80" s="41">
        <v>0.39</v>
      </c>
      <c r="K80" s="40">
        <v>0.26</v>
      </c>
      <c r="L80" s="40">
        <v>0.35</v>
      </c>
    </row>
    <row r="81">
      <c r="A81" s="35" t="s">
        <v>57</v>
      </c>
      <c r="B81" s="44" t="s">
        <v>116</v>
      </c>
      <c r="C81" s="44">
        <v>918.0</v>
      </c>
      <c r="D81" s="41">
        <v>0.47</v>
      </c>
      <c r="E81" s="40">
        <v>0.19</v>
      </c>
      <c r="F81" s="40">
        <v>0.34</v>
      </c>
      <c r="G81" s="41">
        <v>0.76</v>
      </c>
      <c r="H81" s="40">
        <v>0.05</v>
      </c>
      <c r="I81" s="40">
        <v>0.19</v>
      </c>
      <c r="J81" s="41">
        <v>0.49</v>
      </c>
      <c r="K81" s="40">
        <v>0.25</v>
      </c>
      <c r="L81" s="40">
        <v>0.26</v>
      </c>
    </row>
    <row r="82">
      <c r="A82" s="35" t="s">
        <v>93</v>
      </c>
      <c r="B82" s="44" t="s">
        <v>123</v>
      </c>
      <c r="C82" s="38">
        <v>1438.0</v>
      </c>
      <c r="D82" s="41">
        <v>0.41</v>
      </c>
      <c r="E82" s="40">
        <v>0.18</v>
      </c>
      <c r="F82" s="76">
        <v>0.41</v>
      </c>
      <c r="G82" s="41">
        <v>0.71</v>
      </c>
      <c r="H82" s="40">
        <v>0.04</v>
      </c>
      <c r="I82" s="40">
        <v>0.25</v>
      </c>
      <c r="J82" s="41">
        <v>0.41</v>
      </c>
      <c r="K82" s="40">
        <v>0.26</v>
      </c>
      <c r="L82" s="40">
        <v>0.33</v>
      </c>
    </row>
    <row r="83">
      <c r="A83" s="35" t="s">
        <v>76</v>
      </c>
      <c r="B83" s="44" t="s">
        <v>127</v>
      </c>
      <c r="C83" s="38">
        <v>1399.0</v>
      </c>
      <c r="D83" s="41">
        <v>0.49</v>
      </c>
      <c r="E83" s="40">
        <v>0.15</v>
      </c>
      <c r="F83" s="40">
        <v>0.36</v>
      </c>
      <c r="G83" s="41">
        <v>0.8</v>
      </c>
      <c r="H83" s="40">
        <v>0.01</v>
      </c>
      <c r="I83" s="40">
        <v>0.19</v>
      </c>
      <c r="J83" s="41">
        <v>0.41</v>
      </c>
      <c r="K83" s="40">
        <v>0.29</v>
      </c>
      <c r="L83" s="40">
        <v>0.3</v>
      </c>
    </row>
    <row r="84">
      <c r="A84" s="35" t="s">
        <v>81</v>
      </c>
      <c r="B84" s="44" t="s">
        <v>130</v>
      </c>
      <c r="C84" s="44">
        <v>968.0</v>
      </c>
      <c r="D84" s="40">
        <v>0.4</v>
      </c>
      <c r="E84" s="40">
        <v>0.19</v>
      </c>
      <c r="F84" s="76">
        <v>0.41</v>
      </c>
      <c r="G84" s="41">
        <v>0.63</v>
      </c>
      <c r="H84" s="40">
        <v>0.08</v>
      </c>
      <c r="I84" s="40">
        <v>0.29</v>
      </c>
      <c r="J84" s="41">
        <v>0.5</v>
      </c>
      <c r="K84" s="40">
        <v>0.21</v>
      </c>
      <c r="L84" s="40">
        <v>0.29</v>
      </c>
    </row>
    <row r="85">
      <c r="A85" s="35" t="s">
        <v>83</v>
      </c>
      <c r="B85" s="44" t="s">
        <v>134</v>
      </c>
      <c r="C85" s="38">
        <v>1790.0</v>
      </c>
      <c r="D85" s="40">
        <v>0.4</v>
      </c>
      <c r="E85" s="40">
        <v>0.15</v>
      </c>
      <c r="F85" s="76">
        <v>0.45</v>
      </c>
      <c r="G85" s="41">
        <v>0.68</v>
      </c>
      <c r="H85" s="40">
        <v>0.03</v>
      </c>
      <c r="I85" s="40">
        <v>0.29</v>
      </c>
      <c r="J85" s="41">
        <v>0.43</v>
      </c>
      <c r="K85" s="40">
        <v>0.29</v>
      </c>
      <c r="L85" s="40">
        <v>0.28</v>
      </c>
    </row>
    <row r="86">
      <c r="A86" s="35" t="s">
        <v>66</v>
      </c>
      <c r="B86" s="44" t="s">
        <v>134</v>
      </c>
      <c r="C86" s="44">
        <v>940.0</v>
      </c>
      <c r="D86" s="41">
        <v>0.45</v>
      </c>
      <c r="E86" s="40">
        <v>0.13</v>
      </c>
      <c r="F86" s="40">
        <v>0.42</v>
      </c>
      <c r="G86" s="41">
        <v>0.69</v>
      </c>
      <c r="H86" s="40">
        <v>0.05</v>
      </c>
      <c r="I86" s="40">
        <v>0.26</v>
      </c>
      <c r="J86" s="41">
        <v>0.42</v>
      </c>
      <c r="K86" s="40">
        <v>0.28</v>
      </c>
      <c r="L86" s="40">
        <v>0.3</v>
      </c>
    </row>
    <row r="87">
      <c r="A87" s="35" t="s">
        <v>76</v>
      </c>
      <c r="B87" s="44" t="s">
        <v>144</v>
      </c>
      <c r="C87" s="38">
        <v>1407.0</v>
      </c>
      <c r="D87" s="41">
        <v>0.45</v>
      </c>
      <c r="E87" s="40">
        <v>0.16</v>
      </c>
      <c r="F87" s="40">
        <v>0.39</v>
      </c>
      <c r="G87" s="41">
        <v>0.81</v>
      </c>
      <c r="H87" s="40">
        <v>0.02</v>
      </c>
      <c r="I87" s="40">
        <v>0.17</v>
      </c>
      <c r="J87" s="41">
        <v>0.45</v>
      </c>
      <c r="K87" s="40">
        <v>0.24</v>
      </c>
      <c r="L87" s="40">
        <v>0.31</v>
      </c>
    </row>
    <row r="88">
      <c r="A88" s="35" t="s">
        <v>83</v>
      </c>
      <c r="B88" s="44" t="s">
        <v>149</v>
      </c>
      <c r="C88" s="38">
        <v>1800.0</v>
      </c>
      <c r="D88" s="41">
        <v>0.45</v>
      </c>
      <c r="E88" s="40">
        <v>0.17</v>
      </c>
      <c r="F88" s="40">
        <v>0.38</v>
      </c>
      <c r="G88" s="41">
        <v>0.64</v>
      </c>
      <c r="H88" s="40">
        <v>0.04</v>
      </c>
      <c r="I88" s="40">
        <v>0.32</v>
      </c>
      <c r="J88" s="41">
        <v>0.45</v>
      </c>
      <c r="K88" s="40">
        <v>0.29</v>
      </c>
      <c r="L88" s="40">
        <v>0.26</v>
      </c>
    </row>
    <row r="89">
      <c r="A89" s="35" t="s">
        <v>76</v>
      </c>
      <c r="B89" s="44" t="s">
        <v>152</v>
      </c>
      <c r="C89" s="38">
        <v>1893.0</v>
      </c>
      <c r="D89" s="41">
        <v>0.47</v>
      </c>
      <c r="E89" s="40">
        <v>0.18</v>
      </c>
      <c r="F89" s="40">
        <v>0.35</v>
      </c>
      <c r="G89" s="41">
        <v>0.81</v>
      </c>
      <c r="H89" s="40">
        <v>0.06</v>
      </c>
      <c r="I89" s="40">
        <v>0.13</v>
      </c>
      <c r="J89" s="41">
        <v>0.43</v>
      </c>
      <c r="K89" s="40">
        <v>0.28</v>
      </c>
      <c r="L89" s="40">
        <v>0.29</v>
      </c>
    </row>
    <row r="90">
      <c r="A90" s="35" t="s">
        <v>83</v>
      </c>
      <c r="B90" s="44" t="s">
        <v>160</v>
      </c>
      <c r="C90" s="38">
        <v>2828.0</v>
      </c>
      <c r="D90" s="41">
        <v>0.5</v>
      </c>
      <c r="E90" s="40">
        <v>0.18</v>
      </c>
      <c r="F90" s="40">
        <v>0.32</v>
      </c>
      <c r="G90" s="41">
        <v>0.72</v>
      </c>
      <c r="H90" s="40">
        <v>0.02</v>
      </c>
      <c r="I90" s="40">
        <v>0.26</v>
      </c>
      <c r="J90" s="41">
        <v>0.43</v>
      </c>
      <c r="K90" s="40">
        <v>0.31</v>
      </c>
      <c r="L90" s="40">
        <v>0.26</v>
      </c>
    </row>
    <row r="91">
      <c r="A91" s="35" t="s">
        <v>76</v>
      </c>
      <c r="B91" s="44" t="s">
        <v>160</v>
      </c>
      <c r="C91" s="38">
        <v>1416.0</v>
      </c>
      <c r="D91" s="41">
        <v>0.48</v>
      </c>
      <c r="E91" s="40">
        <v>0.19</v>
      </c>
      <c r="F91" s="40">
        <v>0.33</v>
      </c>
      <c r="G91" s="41">
        <v>0.83</v>
      </c>
      <c r="H91" s="40">
        <v>0.07</v>
      </c>
      <c r="I91" s="40">
        <v>0.1</v>
      </c>
      <c r="J91" s="41">
        <v>0.47</v>
      </c>
      <c r="K91" s="40">
        <v>0.26</v>
      </c>
      <c r="L91" s="40">
        <v>0.27</v>
      </c>
    </row>
    <row r="92">
      <c r="A92" s="35" t="s">
        <v>82</v>
      </c>
      <c r="B92" s="56">
        <v>42849.0</v>
      </c>
      <c r="C92" s="44">
        <v>967.0</v>
      </c>
      <c r="D92" s="41">
        <v>0.53</v>
      </c>
      <c r="E92" s="40">
        <v>0.16</v>
      </c>
      <c r="F92" s="40">
        <v>0.31</v>
      </c>
      <c r="G92" s="41">
        <v>0.75</v>
      </c>
      <c r="H92" s="40">
        <v>0.06</v>
      </c>
      <c r="I92" s="40">
        <v>0.19</v>
      </c>
      <c r="J92" s="41">
        <v>0.49</v>
      </c>
      <c r="K92" s="40">
        <v>0.28</v>
      </c>
      <c r="L92" s="40">
        <v>0.23</v>
      </c>
    </row>
    <row r="93">
      <c r="A93" s="35" t="s">
        <v>83</v>
      </c>
      <c r="B93" s="44" t="s">
        <v>174</v>
      </c>
      <c r="C93" s="38">
        <v>2222.0</v>
      </c>
      <c r="D93" s="41">
        <v>0.5</v>
      </c>
      <c r="E93" s="40">
        <v>0.17</v>
      </c>
      <c r="F93" s="40">
        <v>0.33</v>
      </c>
      <c r="G93" s="41">
        <v>0.71</v>
      </c>
      <c r="H93" s="40">
        <v>0.01</v>
      </c>
      <c r="I93" s="40">
        <v>0.28</v>
      </c>
      <c r="J93" s="41">
        <v>0.41</v>
      </c>
      <c r="K93" s="40">
        <v>0.32</v>
      </c>
      <c r="L93" s="40">
        <v>0.27</v>
      </c>
    </row>
    <row r="94">
      <c r="A94" s="35" t="s">
        <v>76</v>
      </c>
      <c r="B94" s="44" t="s">
        <v>174</v>
      </c>
      <c r="C94" s="44">
        <v>846.0</v>
      </c>
      <c r="D94" s="41">
        <v>0.51</v>
      </c>
      <c r="E94" s="40">
        <v>0.19</v>
      </c>
      <c r="F94" s="40">
        <v>0.3</v>
      </c>
      <c r="G94" s="41">
        <v>0.8</v>
      </c>
      <c r="H94" s="40">
        <v>0.08</v>
      </c>
      <c r="I94" s="40">
        <v>0.12</v>
      </c>
      <c r="J94" s="41">
        <v>0.41</v>
      </c>
      <c r="K94" s="40">
        <v>0.33</v>
      </c>
      <c r="L94" s="40">
        <v>0.26</v>
      </c>
    </row>
    <row r="95">
      <c r="A95" s="35" t="s">
        <v>83</v>
      </c>
      <c r="B95" s="44" t="s">
        <v>174</v>
      </c>
      <c r="C95" s="38">
        <v>1461.0</v>
      </c>
      <c r="D95" s="41">
        <v>0.55</v>
      </c>
      <c r="E95" s="40">
        <v>0.22</v>
      </c>
      <c r="F95" s="40">
        <v>0.23</v>
      </c>
      <c r="G95" s="41">
        <v>0.83</v>
      </c>
      <c r="H95" s="40">
        <v>0.03</v>
      </c>
      <c r="I95" s="40">
        <v>0.14</v>
      </c>
      <c r="J95" s="41">
        <v>0.44</v>
      </c>
      <c r="K95" s="40">
        <v>0.38</v>
      </c>
      <c r="L95" s="40">
        <v>0.18</v>
      </c>
    </row>
    <row r="96">
      <c r="A96" s="35" t="s">
        <v>57</v>
      </c>
      <c r="B96" s="56">
        <v>42848.0</v>
      </c>
      <c r="C96" s="38">
        <v>1379.0</v>
      </c>
      <c r="D96" s="41">
        <v>0.62</v>
      </c>
      <c r="E96" s="40">
        <v>0.09</v>
      </c>
      <c r="F96" s="40">
        <v>0.29</v>
      </c>
      <c r="G96" s="41">
        <v>0.79</v>
      </c>
      <c r="H96" s="40">
        <v>0.04</v>
      </c>
      <c r="I96" s="40">
        <v>0.17</v>
      </c>
      <c r="J96" s="41">
        <v>0.48</v>
      </c>
      <c r="K96" s="40">
        <v>0.33</v>
      </c>
      <c r="L96" s="40">
        <v>0.19</v>
      </c>
    </row>
    <row r="97">
      <c r="A97" s="35" t="s">
        <v>66</v>
      </c>
      <c r="B97" s="56">
        <v>42848.0</v>
      </c>
      <c r="C97" s="38">
        <v>2684.0</v>
      </c>
      <c r="D97" s="41">
        <v>0.52</v>
      </c>
      <c r="E97" s="40">
        <v>0.12</v>
      </c>
      <c r="F97" s="40">
        <v>0.36</v>
      </c>
      <c r="G97" s="41">
        <v>0.76</v>
      </c>
      <c r="H97" s="40">
        <v>0.03</v>
      </c>
      <c r="I97" s="40">
        <v>0.21</v>
      </c>
      <c r="J97" s="41">
        <v>0.47</v>
      </c>
      <c r="K97" s="40">
        <v>0.23</v>
      </c>
      <c r="L97" s="40">
        <v>0.3</v>
      </c>
    </row>
    <row r="99">
      <c r="A99" s="8" t="s">
        <v>381</v>
      </c>
    </row>
    <row r="101">
      <c r="A101" s="79" t="s">
        <v>385</v>
      </c>
    </row>
    <row r="103">
      <c r="A103" s="13" t="s">
        <v>28</v>
      </c>
      <c r="B103" s="13" t="s">
        <v>35</v>
      </c>
      <c r="C103" s="13" t="s">
        <v>77</v>
      </c>
      <c r="D103" s="13" t="s">
        <v>37</v>
      </c>
      <c r="E103" s="16"/>
      <c r="F103" s="16"/>
      <c r="G103" s="16"/>
      <c r="H103" s="16"/>
      <c r="I103" s="16"/>
      <c r="J103" s="16"/>
      <c r="K103" s="16"/>
      <c r="L103" s="16"/>
      <c r="M103" s="16"/>
      <c r="N103" s="16"/>
      <c r="O103" s="16"/>
    </row>
    <row r="104">
      <c r="E104" s="80"/>
      <c r="F104" s="81"/>
      <c r="G104" s="82"/>
      <c r="H104" s="83"/>
      <c r="I104" s="18"/>
      <c r="J104" s="84"/>
      <c r="K104" s="86"/>
      <c r="L104" s="87"/>
      <c r="M104" s="88"/>
      <c r="N104" s="20"/>
      <c r="O104" s="89"/>
    </row>
    <row r="105">
      <c r="E105" s="22" t="s">
        <v>458</v>
      </c>
      <c r="F105" s="22" t="s">
        <v>459</v>
      </c>
      <c r="G105" s="22" t="s">
        <v>461</v>
      </c>
      <c r="H105" s="22" t="s">
        <v>463</v>
      </c>
      <c r="I105" s="22" t="s">
        <v>466</v>
      </c>
      <c r="J105" s="66" t="s">
        <v>468</v>
      </c>
      <c r="K105" s="22" t="s">
        <v>471</v>
      </c>
      <c r="L105" s="22" t="s">
        <v>472</v>
      </c>
      <c r="M105" s="22" t="s">
        <v>473</v>
      </c>
      <c r="N105" s="22" t="s">
        <v>475</v>
      </c>
      <c r="O105" s="22" t="s">
        <v>476</v>
      </c>
    </row>
    <row r="107">
      <c r="A107" s="24" t="s">
        <v>181</v>
      </c>
      <c r="B107" s="90">
        <v>42848.0</v>
      </c>
      <c r="C107" s="27" t="s">
        <v>48</v>
      </c>
      <c r="D107" s="31">
        <v>0.2223</v>
      </c>
      <c r="E107" s="31">
        <v>0.0064</v>
      </c>
      <c r="F107" s="31">
        <v>0.0109</v>
      </c>
      <c r="G107" s="31">
        <v>0.1958</v>
      </c>
      <c r="H107" s="31">
        <v>0.0636</v>
      </c>
      <c r="I107" s="33">
        <v>0.2401</v>
      </c>
      <c r="J107" s="31">
        <v>0.0121</v>
      </c>
      <c r="K107" s="31">
        <v>0.2001</v>
      </c>
      <c r="L107" s="31">
        <v>0.047</v>
      </c>
      <c r="M107" s="31">
        <v>0.0092</v>
      </c>
      <c r="N107" s="91">
        <v>0.213</v>
      </c>
      <c r="O107" s="31">
        <v>0.0018</v>
      </c>
    </row>
    <row r="109">
      <c r="A109" s="35" t="s">
        <v>81</v>
      </c>
      <c r="B109" s="56">
        <v>42846.0</v>
      </c>
      <c r="C109" s="44">
        <v>953.0</v>
      </c>
      <c r="D109" s="40">
        <v>0.3</v>
      </c>
      <c r="E109" s="40">
        <v>0.0</v>
      </c>
      <c r="F109" s="40">
        <v>0.01</v>
      </c>
      <c r="G109" s="40">
        <v>0.19</v>
      </c>
      <c r="H109" s="46">
        <v>0.075</v>
      </c>
      <c r="I109" s="33">
        <v>0.245</v>
      </c>
      <c r="J109" s="46">
        <v>0.005</v>
      </c>
      <c r="K109" s="40">
        <v>0.19</v>
      </c>
      <c r="L109" s="46">
        <v>0.045</v>
      </c>
      <c r="M109" s="40">
        <v>0.01</v>
      </c>
      <c r="N109" s="92">
        <v>0.23</v>
      </c>
      <c r="O109" s="40">
        <v>0.0</v>
      </c>
    </row>
    <row r="110">
      <c r="A110" s="35" t="s">
        <v>93</v>
      </c>
      <c r="B110" s="44" t="s">
        <v>521</v>
      </c>
      <c r="C110" s="38">
        <v>1494.0</v>
      </c>
      <c r="D110" s="40">
        <v>0.2</v>
      </c>
      <c r="E110" s="46">
        <v>0.005</v>
      </c>
      <c r="F110" s="46">
        <v>0.015</v>
      </c>
      <c r="G110" s="46">
        <v>0.195</v>
      </c>
      <c r="H110" s="40">
        <v>0.08</v>
      </c>
      <c r="I110" s="41">
        <v>0.23</v>
      </c>
      <c r="J110" s="40">
        <v>0.01</v>
      </c>
      <c r="K110" s="40">
        <v>0.19</v>
      </c>
      <c r="L110" s="40">
        <v>0.04</v>
      </c>
      <c r="M110" s="46">
        <v>0.005</v>
      </c>
      <c r="N110" s="93">
        <v>0.23</v>
      </c>
      <c r="O110" s="44" t="s">
        <v>535</v>
      </c>
    </row>
    <row r="111">
      <c r="A111" s="35" t="s">
        <v>76</v>
      </c>
      <c r="B111" s="44" t="s">
        <v>540</v>
      </c>
      <c r="C111" s="38">
        <v>2823.0</v>
      </c>
      <c r="D111" s="40">
        <v>0.27</v>
      </c>
      <c r="E111" s="46">
        <v>0.005</v>
      </c>
      <c r="F111" s="46">
        <v>0.015</v>
      </c>
      <c r="G111" s="46">
        <v>0.185</v>
      </c>
      <c r="H111" s="40">
        <v>0.07</v>
      </c>
      <c r="I111" s="33">
        <v>0.245</v>
      </c>
      <c r="J111" s="40">
        <v>0.01</v>
      </c>
      <c r="K111" s="46">
        <v>0.195</v>
      </c>
      <c r="L111" s="40">
        <v>0.04</v>
      </c>
      <c r="M111" s="40">
        <v>0.01</v>
      </c>
      <c r="N111" s="91">
        <v>0.225</v>
      </c>
      <c r="O111" s="44" t="s">
        <v>535</v>
      </c>
    </row>
    <row r="112">
      <c r="A112" s="35" t="s">
        <v>81</v>
      </c>
      <c r="B112" s="56">
        <v>42845.0</v>
      </c>
      <c r="C112" s="38">
        <v>1433.0</v>
      </c>
      <c r="D112" s="44" t="s">
        <v>48</v>
      </c>
      <c r="E112" s="46">
        <v>0.005</v>
      </c>
      <c r="F112" s="46">
        <v>0.015</v>
      </c>
      <c r="G112" s="46">
        <v>0.195</v>
      </c>
      <c r="H112" s="40">
        <v>0.06</v>
      </c>
      <c r="I112" s="41">
        <v>0.25</v>
      </c>
      <c r="J112" s="40">
        <v>0.01</v>
      </c>
      <c r="K112" s="46">
        <v>0.195</v>
      </c>
      <c r="L112" s="40">
        <v>0.04</v>
      </c>
      <c r="M112" s="40">
        <v>0.01</v>
      </c>
      <c r="N112" s="92">
        <v>0.22</v>
      </c>
      <c r="O112" s="40">
        <v>0.0</v>
      </c>
    </row>
    <row r="113">
      <c r="A113" s="35" t="s">
        <v>57</v>
      </c>
      <c r="B113" s="44" t="s">
        <v>558</v>
      </c>
      <c r="C113" s="38">
        <v>1401.0</v>
      </c>
      <c r="D113" s="40">
        <v>0.27</v>
      </c>
      <c r="E113" s="46">
        <v>0.005</v>
      </c>
      <c r="F113" s="46">
        <v>0.015</v>
      </c>
      <c r="G113" s="40">
        <v>0.19</v>
      </c>
      <c r="H113" s="46">
        <v>0.075</v>
      </c>
      <c r="I113" s="41">
        <v>0.24</v>
      </c>
      <c r="J113" s="46">
        <v>0.015</v>
      </c>
      <c r="K113" s="40">
        <v>0.19</v>
      </c>
      <c r="L113" s="40">
        <v>0.04</v>
      </c>
      <c r="M113" s="40">
        <v>0.01</v>
      </c>
      <c r="N113" s="92">
        <v>0.22</v>
      </c>
      <c r="O113" s="44" t="s">
        <v>535</v>
      </c>
    </row>
    <row r="114">
      <c r="A114" s="35" t="s">
        <v>82</v>
      </c>
      <c r="B114" s="44" t="s">
        <v>558</v>
      </c>
      <c r="C114" s="38">
        <v>1445.0</v>
      </c>
      <c r="D114" s="40">
        <v>0.29</v>
      </c>
      <c r="E114" s="46">
        <v>0.005</v>
      </c>
      <c r="F114" s="46">
        <v>0.015</v>
      </c>
      <c r="G114" s="46">
        <v>0.195</v>
      </c>
      <c r="H114" s="40">
        <v>0.07</v>
      </c>
      <c r="I114" s="41">
        <v>0.24</v>
      </c>
      <c r="J114" s="40">
        <v>0.01</v>
      </c>
      <c r="K114" s="40">
        <v>0.2</v>
      </c>
      <c r="L114" s="40">
        <v>0.04</v>
      </c>
      <c r="M114" s="40">
        <v>0.01</v>
      </c>
      <c r="N114" s="91">
        <v>0.215</v>
      </c>
      <c r="O114" s="44" t="s">
        <v>535</v>
      </c>
    </row>
    <row r="115">
      <c r="A115" s="35" t="s">
        <v>83</v>
      </c>
      <c r="B115" s="44" t="s">
        <v>566</v>
      </c>
      <c r="C115" s="38">
        <v>2269.0</v>
      </c>
      <c r="D115" s="44" t="s">
        <v>48</v>
      </c>
      <c r="E115" s="40">
        <v>0.0</v>
      </c>
      <c r="F115" s="40">
        <v>0.02</v>
      </c>
      <c r="G115" s="40">
        <v>0.18</v>
      </c>
      <c r="H115" s="40">
        <v>0.08</v>
      </c>
      <c r="I115" s="41">
        <v>0.23</v>
      </c>
      <c r="J115" s="40">
        <v>0.01</v>
      </c>
      <c r="K115" s="40">
        <v>0.21</v>
      </c>
      <c r="L115" s="40">
        <v>0.04</v>
      </c>
      <c r="M115" s="40">
        <v>0.01</v>
      </c>
      <c r="N115" s="92">
        <v>0.22</v>
      </c>
      <c r="O115" s="40">
        <v>0.0</v>
      </c>
    </row>
    <row r="116">
      <c r="A116" s="35" t="s">
        <v>66</v>
      </c>
      <c r="B116" s="44" t="s">
        <v>566</v>
      </c>
      <c r="C116" s="44">
        <v>962.0</v>
      </c>
      <c r="D116" s="44" t="s">
        <v>48</v>
      </c>
      <c r="E116" s="46">
        <v>0.005</v>
      </c>
      <c r="F116" s="46">
        <v>0.015</v>
      </c>
      <c r="G116" s="40">
        <v>0.19</v>
      </c>
      <c r="H116" s="46">
        <v>0.075</v>
      </c>
      <c r="I116" s="33">
        <v>0.245</v>
      </c>
      <c r="J116" s="40">
        <v>0.01</v>
      </c>
      <c r="K116" s="40">
        <v>0.2</v>
      </c>
      <c r="L116" s="40">
        <v>0.04</v>
      </c>
      <c r="M116" s="40">
        <v>0.01</v>
      </c>
      <c r="N116" s="92">
        <v>0.21</v>
      </c>
      <c r="O116" s="44" t="s">
        <v>535</v>
      </c>
    </row>
    <row r="117">
      <c r="A117" s="35" t="s">
        <v>76</v>
      </c>
      <c r="B117" s="44" t="s">
        <v>569</v>
      </c>
      <c r="C117" s="38">
        <v>2810.0</v>
      </c>
      <c r="D117" s="40">
        <v>0.27</v>
      </c>
      <c r="E117" s="46">
        <v>0.005</v>
      </c>
      <c r="F117" s="46">
        <v>0.015</v>
      </c>
      <c r="G117" s="46">
        <v>0.185</v>
      </c>
      <c r="H117" s="40">
        <v>0.07</v>
      </c>
      <c r="I117" s="41">
        <v>0.24</v>
      </c>
      <c r="J117" s="46">
        <v>0.015</v>
      </c>
      <c r="K117" s="46">
        <v>0.195</v>
      </c>
      <c r="L117" s="40">
        <v>0.04</v>
      </c>
      <c r="M117" s="40">
        <v>0.01</v>
      </c>
      <c r="N117" s="91">
        <v>0.225</v>
      </c>
      <c r="O117" s="44" t="s">
        <v>535</v>
      </c>
    </row>
    <row r="118">
      <c r="A118" s="35" t="s">
        <v>66</v>
      </c>
      <c r="B118" s="44" t="s">
        <v>570</v>
      </c>
      <c r="C118" s="38">
        <v>2812.0</v>
      </c>
      <c r="D118" s="44" t="s">
        <v>48</v>
      </c>
      <c r="E118" s="46">
        <v>0.005</v>
      </c>
      <c r="F118" s="46">
        <v>0.015</v>
      </c>
      <c r="G118" s="40">
        <v>0.19</v>
      </c>
      <c r="H118" s="46">
        <v>0.075</v>
      </c>
      <c r="I118" s="41">
        <v>0.25</v>
      </c>
      <c r="J118" s="40">
        <v>0.01</v>
      </c>
      <c r="K118" s="40">
        <v>0.19</v>
      </c>
      <c r="L118" s="40">
        <v>0.04</v>
      </c>
      <c r="M118" s="46">
        <v>0.005</v>
      </c>
      <c r="N118" s="92">
        <v>0.22</v>
      </c>
      <c r="O118" s="44" t="s">
        <v>535</v>
      </c>
    </row>
    <row r="119">
      <c r="A119" s="35" t="s">
        <v>93</v>
      </c>
      <c r="B119" s="44" t="s">
        <v>570</v>
      </c>
      <c r="C119" s="38">
        <v>1427.0</v>
      </c>
      <c r="D119" s="40">
        <v>0.2</v>
      </c>
      <c r="E119" s="46">
        <v>0.005</v>
      </c>
      <c r="F119" s="46">
        <v>0.015</v>
      </c>
      <c r="G119" s="40">
        <v>0.19</v>
      </c>
      <c r="H119" s="46">
        <v>0.085</v>
      </c>
      <c r="I119" s="41">
        <v>0.24</v>
      </c>
      <c r="J119" s="46">
        <v>0.005</v>
      </c>
      <c r="K119" s="40">
        <v>0.19</v>
      </c>
      <c r="L119" s="46">
        <v>0.035</v>
      </c>
      <c r="M119" s="46">
        <v>0.005</v>
      </c>
      <c r="N119" s="92">
        <v>0.23</v>
      </c>
      <c r="O119" s="44" t="s">
        <v>535</v>
      </c>
    </row>
    <row r="120">
      <c r="A120" s="35" t="s">
        <v>83</v>
      </c>
      <c r="B120" s="44" t="s">
        <v>575</v>
      </c>
      <c r="C120" s="38">
        <v>2394.0</v>
      </c>
      <c r="D120" s="44" t="s">
        <v>48</v>
      </c>
      <c r="E120" s="40">
        <v>0.0</v>
      </c>
      <c r="F120" s="40">
        <v>0.02</v>
      </c>
      <c r="G120" s="40">
        <v>0.19</v>
      </c>
      <c r="H120" s="40">
        <v>0.08</v>
      </c>
      <c r="I120" s="41">
        <v>0.23</v>
      </c>
      <c r="J120" s="40">
        <v>0.01</v>
      </c>
      <c r="K120" s="40">
        <v>0.2</v>
      </c>
      <c r="L120" s="40">
        <v>0.04</v>
      </c>
      <c r="M120" s="40">
        <v>0.01</v>
      </c>
      <c r="N120" s="92">
        <v>0.22</v>
      </c>
      <c r="O120" s="40">
        <v>0.0</v>
      </c>
    </row>
    <row r="121">
      <c r="A121" s="35" t="s">
        <v>76</v>
      </c>
      <c r="B121" s="44" t="s">
        <v>576</v>
      </c>
      <c r="C121" s="38">
        <v>2792.0</v>
      </c>
      <c r="D121" s="40">
        <v>0.28</v>
      </c>
      <c r="E121" s="46">
        <v>0.005</v>
      </c>
      <c r="F121" s="46">
        <v>0.015</v>
      </c>
      <c r="G121" s="46">
        <v>0.185</v>
      </c>
      <c r="H121" s="46">
        <v>0.075</v>
      </c>
      <c r="I121" s="33">
        <v>0.235</v>
      </c>
      <c r="J121" s="46">
        <v>0.015</v>
      </c>
      <c r="K121" s="46">
        <v>0.195</v>
      </c>
      <c r="L121" s="40">
        <v>0.04</v>
      </c>
      <c r="M121" s="40">
        <v>0.01</v>
      </c>
      <c r="N121" s="91">
        <v>0.225</v>
      </c>
      <c r="O121" s="44" t="s">
        <v>535</v>
      </c>
    </row>
    <row r="122">
      <c r="A122" s="35" t="s">
        <v>83</v>
      </c>
      <c r="B122" s="44" t="s">
        <v>577</v>
      </c>
      <c r="C122" s="38">
        <v>2417.0</v>
      </c>
      <c r="D122" s="44" t="s">
        <v>48</v>
      </c>
      <c r="E122" s="40">
        <v>0.0</v>
      </c>
      <c r="F122" s="40">
        <v>0.02</v>
      </c>
      <c r="G122" s="40">
        <v>0.19</v>
      </c>
      <c r="H122" s="40">
        <v>0.08</v>
      </c>
      <c r="I122" s="41">
        <v>0.23</v>
      </c>
      <c r="J122" s="40">
        <v>0.01</v>
      </c>
      <c r="K122" s="40">
        <v>0.2</v>
      </c>
      <c r="L122" s="40">
        <v>0.04</v>
      </c>
      <c r="M122" s="40">
        <v>0.01</v>
      </c>
      <c r="N122" s="92">
        <v>0.22</v>
      </c>
      <c r="O122" s="40">
        <v>0.0</v>
      </c>
    </row>
    <row r="123">
      <c r="A123" s="35" t="s">
        <v>76</v>
      </c>
      <c r="B123" s="44" t="s">
        <v>578</v>
      </c>
      <c r="C123" s="38">
        <v>2804.0</v>
      </c>
      <c r="D123" s="40">
        <v>0.29</v>
      </c>
      <c r="E123" s="46">
        <v>0.005</v>
      </c>
      <c r="F123" s="46">
        <v>0.015</v>
      </c>
      <c r="G123" s="40">
        <v>0.19</v>
      </c>
      <c r="H123" s="46">
        <v>0.075</v>
      </c>
      <c r="I123" s="33">
        <v>0.235</v>
      </c>
      <c r="J123" s="40">
        <v>0.01</v>
      </c>
      <c r="K123" s="46">
        <v>0.195</v>
      </c>
      <c r="L123" s="40">
        <v>0.04</v>
      </c>
      <c r="M123" s="40">
        <v>0.01</v>
      </c>
      <c r="N123" s="91">
        <v>0.225</v>
      </c>
      <c r="O123" s="44" t="s">
        <v>535</v>
      </c>
    </row>
    <row r="124">
      <c r="A124" s="35" t="s">
        <v>57</v>
      </c>
      <c r="B124" s="44" t="s">
        <v>581</v>
      </c>
      <c r="C124" s="38">
        <v>8274.0</v>
      </c>
      <c r="D124" s="40">
        <v>0.28</v>
      </c>
      <c r="E124" s="46">
        <v>0.005</v>
      </c>
      <c r="F124" s="46">
        <v>0.015</v>
      </c>
      <c r="G124" s="40">
        <v>0.19</v>
      </c>
      <c r="H124" s="40">
        <v>0.08</v>
      </c>
      <c r="I124" s="41">
        <v>0.23</v>
      </c>
      <c r="J124" s="40">
        <v>0.01</v>
      </c>
      <c r="K124" s="46">
        <v>0.195</v>
      </c>
      <c r="L124" s="40">
        <v>0.04</v>
      </c>
      <c r="M124" s="40">
        <v>0.01</v>
      </c>
      <c r="N124" s="91">
        <v>0.225</v>
      </c>
      <c r="O124" s="44" t="s">
        <v>535</v>
      </c>
    </row>
    <row r="125">
      <c r="A125" s="35" t="s">
        <v>82</v>
      </c>
      <c r="B125" s="44" t="s">
        <v>581</v>
      </c>
      <c r="C125" s="38">
        <v>1438.0</v>
      </c>
      <c r="D125" s="40">
        <v>0.32</v>
      </c>
      <c r="E125" s="46">
        <v>0.005</v>
      </c>
      <c r="F125" s="40">
        <v>0.02</v>
      </c>
      <c r="G125" s="40">
        <v>0.18</v>
      </c>
      <c r="H125" s="40">
        <v>0.08</v>
      </c>
      <c r="I125" s="41">
        <v>0.24</v>
      </c>
      <c r="J125" s="46">
        <v>0.005</v>
      </c>
      <c r="K125" s="46">
        <v>0.195</v>
      </c>
      <c r="L125" s="40">
        <v>0.04</v>
      </c>
      <c r="M125" s="46">
        <v>0.005</v>
      </c>
      <c r="N125" s="92">
        <v>0.23</v>
      </c>
      <c r="O125" s="44" t="s">
        <v>535</v>
      </c>
    </row>
    <row r="126">
      <c r="A126" s="35" t="s">
        <v>83</v>
      </c>
      <c r="B126" s="44" t="s">
        <v>586</v>
      </c>
      <c r="C126" s="38">
        <v>2423.0</v>
      </c>
      <c r="D126" s="44" t="s">
        <v>48</v>
      </c>
      <c r="E126" s="40">
        <v>0.0</v>
      </c>
      <c r="F126" s="40">
        <v>0.02</v>
      </c>
      <c r="G126" s="40">
        <v>0.19</v>
      </c>
      <c r="H126" s="40">
        <v>0.08</v>
      </c>
      <c r="I126" s="41">
        <v>0.23</v>
      </c>
      <c r="J126" s="40">
        <v>0.01</v>
      </c>
      <c r="K126" s="40">
        <v>0.2</v>
      </c>
      <c r="L126" s="40">
        <v>0.04</v>
      </c>
      <c r="M126" s="40">
        <v>0.01</v>
      </c>
      <c r="N126" s="92">
        <v>0.22</v>
      </c>
      <c r="O126" s="40">
        <v>0.0</v>
      </c>
    </row>
    <row r="127">
      <c r="A127" s="35" t="s">
        <v>107</v>
      </c>
      <c r="B127" s="44" t="s">
        <v>587</v>
      </c>
      <c r="C127" s="38">
        <v>1530.0</v>
      </c>
      <c r="D127" s="40">
        <v>0.22</v>
      </c>
      <c r="E127" s="46">
        <v>0.005</v>
      </c>
      <c r="F127" s="40">
        <v>0.02</v>
      </c>
      <c r="G127" s="40">
        <v>0.18</v>
      </c>
      <c r="H127" s="40">
        <v>0.08</v>
      </c>
      <c r="I127" s="41">
        <v>0.24</v>
      </c>
      <c r="J127" s="40">
        <v>0.01</v>
      </c>
      <c r="K127" s="46">
        <v>0.185</v>
      </c>
      <c r="L127" s="40">
        <v>0.04</v>
      </c>
      <c r="M127" s="40">
        <v>0.01</v>
      </c>
      <c r="N127" s="92">
        <v>0.23</v>
      </c>
      <c r="O127" s="44" t="s">
        <v>535</v>
      </c>
    </row>
    <row r="128">
      <c r="A128" s="35" t="s">
        <v>76</v>
      </c>
      <c r="B128" s="44" t="s">
        <v>588</v>
      </c>
      <c r="C128" s="38">
        <v>2796.0</v>
      </c>
      <c r="D128" s="40">
        <v>0.3</v>
      </c>
      <c r="E128" s="46">
        <v>0.005</v>
      </c>
      <c r="F128" s="46">
        <v>0.015</v>
      </c>
      <c r="G128" s="46">
        <v>0.195</v>
      </c>
      <c r="H128" s="46">
        <v>0.075</v>
      </c>
      <c r="I128" s="41">
        <v>0.23</v>
      </c>
      <c r="J128" s="40">
        <v>0.01</v>
      </c>
      <c r="K128" s="46">
        <v>0.195</v>
      </c>
      <c r="L128" s="40">
        <v>0.04</v>
      </c>
      <c r="M128" s="40">
        <v>0.01</v>
      </c>
      <c r="N128" s="91">
        <v>0.225</v>
      </c>
      <c r="O128" s="44" t="s">
        <v>535</v>
      </c>
    </row>
    <row r="129">
      <c r="A129" s="35" t="s">
        <v>83</v>
      </c>
      <c r="B129" s="44" t="s">
        <v>589</v>
      </c>
      <c r="C129" s="38">
        <v>2168.0</v>
      </c>
      <c r="D129" s="44" t="s">
        <v>48</v>
      </c>
      <c r="E129" s="40">
        <v>0.01</v>
      </c>
      <c r="F129" s="40">
        <v>0.02</v>
      </c>
      <c r="G129" s="40">
        <v>0.18</v>
      </c>
      <c r="H129" s="40">
        <v>0.08</v>
      </c>
      <c r="I129" s="41">
        <v>0.22</v>
      </c>
      <c r="J129" s="40">
        <v>0.02</v>
      </c>
      <c r="K129" s="40">
        <v>0.21</v>
      </c>
      <c r="L129" s="40">
        <v>0.03</v>
      </c>
      <c r="M129" s="40">
        <v>0.01</v>
      </c>
      <c r="N129" s="93">
        <v>0.22</v>
      </c>
      <c r="O129" s="40">
        <v>0.0</v>
      </c>
    </row>
    <row r="130">
      <c r="A130" s="35" t="s">
        <v>591</v>
      </c>
      <c r="B130" s="44" t="s">
        <v>592</v>
      </c>
      <c r="C130" s="38">
        <v>1851.0</v>
      </c>
      <c r="D130" s="44" t="s">
        <v>48</v>
      </c>
      <c r="E130" s="46">
        <v>0.005</v>
      </c>
      <c r="F130" s="40">
        <v>0.02</v>
      </c>
      <c r="G130" s="46">
        <v>0.195</v>
      </c>
      <c r="H130" s="40">
        <v>0.08</v>
      </c>
      <c r="I130" s="41">
        <v>0.23</v>
      </c>
      <c r="J130" s="40">
        <v>0.01</v>
      </c>
      <c r="K130" s="40">
        <v>0.19</v>
      </c>
      <c r="L130" s="40">
        <v>0.04</v>
      </c>
      <c r="M130" s="40">
        <v>0.01</v>
      </c>
      <c r="N130" s="92">
        <v>0.22</v>
      </c>
      <c r="O130" s="40">
        <v>0.0</v>
      </c>
    </row>
    <row r="131">
      <c r="A131" s="35" t="s">
        <v>593</v>
      </c>
      <c r="B131" s="44" t="s">
        <v>594</v>
      </c>
      <c r="C131" s="38">
        <v>1139.0</v>
      </c>
      <c r="D131" s="40">
        <v>0.25</v>
      </c>
      <c r="E131" s="40">
        <v>0.01</v>
      </c>
      <c r="F131" s="46">
        <v>0.015</v>
      </c>
      <c r="G131" s="97">
        <v>0.22</v>
      </c>
      <c r="H131" s="40">
        <v>0.08</v>
      </c>
      <c r="I131" s="41">
        <v>0.24</v>
      </c>
      <c r="J131" s="46">
        <v>0.005</v>
      </c>
      <c r="K131" s="46">
        <v>0.175</v>
      </c>
      <c r="L131" s="46">
        <v>0.035</v>
      </c>
      <c r="M131" s="46">
        <v>0.005</v>
      </c>
      <c r="N131" s="46">
        <v>0.215</v>
      </c>
      <c r="O131" s="40">
        <v>0.0</v>
      </c>
    </row>
    <row r="132">
      <c r="A132" s="35" t="s">
        <v>93</v>
      </c>
      <c r="B132" s="44" t="s">
        <v>596</v>
      </c>
      <c r="C132" s="38">
        <v>1439.0</v>
      </c>
      <c r="D132" s="40">
        <v>0.23</v>
      </c>
      <c r="E132" s="40">
        <v>0.01</v>
      </c>
      <c r="F132" s="46">
        <v>0.015</v>
      </c>
      <c r="G132" s="40">
        <v>0.2</v>
      </c>
      <c r="H132" s="46">
        <v>0.075</v>
      </c>
      <c r="I132" s="41">
        <v>0.23</v>
      </c>
      <c r="J132" s="40">
        <v>0.01</v>
      </c>
      <c r="K132" s="40">
        <v>0.2</v>
      </c>
      <c r="L132" s="40">
        <v>0.03</v>
      </c>
      <c r="M132" s="40">
        <v>0.01</v>
      </c>
      <c r="N132" s="92">
        <v>0.22</v>
      </c>
      <c r="O132" s="44" t="s">
        <v>535</v>
      </c>
    </row>
    <row r="133">
      <c r="A133" s="35" t="s">
        <v>76</v>
      </c>
      <c r="B133" s="44" t="s">
        <v>597</v>
      </c>
      <c r="C133" s="38">
        <v>2776.0</v>
      </c>
      <c r="D133" s="40">
        <v>0.31</v>
      </c>
      <c r="E133" s="46">
        <v>0.005</v>
      </c>
      <c r="F133" s="40">
        <v>0.02</v>
      </c>
      <c r="G133" s="40">
        <v>0.19</v>
      </c>
      <c r="H133" s="40">
        <v>0.08</v>
      </c>
      <c r="I133" s="98">
        <v>0.225</v>
      </c>
      <c r="J133" s="40">
        <v>0.01</v>
      </c>
      <c r="K133" s="40">
        <v>0.19</v>
      </c>
      <c r="L133" s="40">
        <v>0.04</v>
      </c>
      <c r="M133" s="40">
        <v>0.01</v>
      </c>
      <c r="N133" s="93">
        <v>0.23</v>
      </c>
      <c r="O133" s="44" t="s">
        <v>535</v>
      </c>
    </row>
    <row r="134">
      <c r="A134" s="35" t="s">
        <v>81</v>
      </c>
      <c r="B134" s="44" t="s">
        <v>602</v>
      </c>
      <c r="C134" s="44">
        <v>950.0</v>
      </c>
      <c r="D134" s="40">
        <v>0.21</v>
      </c>
      <c r="E134" s="40">
        <v>0.0</v>
      </c>
      <c r="F134" s="46">
        <v>0.015</v>
      </c>
      <c r="G134" s="40">
        <v>0.19</v>
      </c>
      <c r="H134" s="40">
        <v>0.08</v>
      </c>
      <c r="I134" s="33">
        <v>0.245</v>
      </c>
      <c r="J134" s="46">
        <v>0.015</v>
      </c>
      <c r="K134" s="46">
        <v>0.185</v>
      </c>
      <c r="L134" s="46">
        <v>0.035</v>
      </c>
      <c r="M134" s="46">
        <v>0.005</v>
      </c>
      <c r="N134" s="92">
        <v>0.23</v>
      </c>
      <c r="O134" s="40">
        <v>0.0</v>
      </c>
    </row>
    <row r="135">
      <c r="A135" s="35" t="s">
        <v>57</v>
      </c>
      <c r="B135" s="44" t="s">
        <v>602</v>
      </c>
      <c r="C135" s="44">
        <v>927.0</v>
      </c>
      <c r="D135" s="40">
        <v>0.34</v>
      </c>
      <c r="E135" s="46">
        <v>0.005</v>
      </c>
      <c r="F135" s="40">
        <v>0.02</v>
      </c>
      <c r="G135" s="40">
        <v>0.2</v>
      </c>
      <c r="H135" s="46">
        <v>0.075</v>
      </c>
      <c r="I135" s="41">
        <v>0.22</v>
      </c>
      <c r="J135" s="46">
        <v>0.015</v>
      </c>
      <c r="K135" s="40">
        <v>0.19</v>
      </c>
      <c r="L135" s="46">
        <v>0.035</v>
      </c>
      <c r="M135" s="46">
        <v>0.015</v>
      </c>
      <c r="N135" s="93">
        <v>0.22</v>
      </c>
      <c r="O135" s="46">
        <v>0.005</v>
      </c>
    </row>
    <row r="136">
      <c r="A136" s="35" t="s">
        <v>83</v>
      </c>
      <c r="B136" s="44" t="s">
        <v>604</v>
      </c>
      <c r="C136" s="38">
        <v>1443.0</v>
      </c>
      <c r="D136" s="44" t="s">
        <v>48</v>
      </c>
      <c r="E136" s="40">
        <v>0.0</v>
      </c>
      <c r="F136" s="40">
        <v>0.02</v>
      </c>
      <c r="G136" s="40">
        <v>0.17</v>
      </c>
      <c r="H136" s="40">
        <v>0.09</v>
      </c>
      <c r="I136" s="99">
        <v>0.22</v>
      </c>
      <c r="J136" s="40">
        <v>0.02</v>
      </c>
      <c r="K136" s="40">
        <v>0.2</v>
      </c>
      <c r="L136" s="40">
        <v>0.03</v>
      </c>
      <c r="M136" s="40">
        <v>0.02</v>
      </c>
      <c r="N136" s="93">
        <v>0.23</v>
      </c>
      <c r="O136" s="40">
        <v>0.0</v>
      </c>
    </row>
    <row r="137">
      <c r="A137" s="35" t="s">
        <v>66</v>
      </c>
      <c r="B137" s="44" t="s">
        <v>604</v>
      </c>
      <c r="C137" s="44">
        <v>904.0</v>
      </c>
      <c r="D137" s="44" t="s">
        <v>48</v>
      </c>
      <c r="E137" s="44" t="s">
        <v>535</v>
      </c>
      <c r="F137" s="40">
        <v>0.01</v>
      </c>
      <c r="G137" s="40">
        <v>0.19</v>
      </c>
      <c r="H137" s="40">
        <v>0.08</v>
      </c>
      <c r="I137" s="41">
        <v>0.24</v>
      </c>
      <c r="J137" s="40">
        <v>0.01</v>
      </c>
      <c r="K137" s="40">
        <v>0.2</v>
      </c>
      <c r="L137" s="40">
        <v>0.04</v>
      </c>
      <c r="M137" s="40">
        <v>0.01</v>
      </c>
      <c r="N137" s="92">
        <v>0.22</v>
      </c>
      <c r="O137" s="44" t="s">
        <v>535</v>
      </c>
    </row>
    <row r="138">
      <c r="A138" s="35" t="s">
        <v>76</v>
      </c>
      <c r="B138" s="44" t="s">
        <v>606</v>
      </c>
      <c r="C138" s="38">
        <v>2797.0</v>
      </c>
      <c r="D138" s="40">
        <v>0.31</v>
      </c>
      <c r="E138" s="46">
        <v>0.005</v>
      </c>
      <c r="F138" s="40">
        <v>0.02</v>
      </c>
      <c r="G138" s="40">
        <v>0.19</v>
      </c>
      <c r="H138" s="46">
        <v>0.085</v>
      </c>
      <c r="I138" s="98">
        <v>0.225</v>
      </c>
      <c r="J138" s="40">
        <v>0.01</v>
      </c>
      <c r="K138" s="40">
        <v>0.19</v>
      </c>
      <c r="L138" s="46">
        <v>0.035</v>
      </c>
      <c r="M138" s="46">
        <v>0.005</v>
      </c>
      <c r="N138" s="100">
        <v>0.235</v>
      </c>
      <c r="O138" s="44" t="s">
        <v>535</v>
      </c>
    </row>
    <row r="139">
      <c r="A139" s="35" t="s">
        <v>82</v>
      </c>
      <c r="B139" s="44" t="s">
        <v>607</v>
      </c>
      <c r="C139" s="38">
        <v>1010.0</v>
      </c>
      <c r="D139" s="40">
        <v>0.37</v>
      </c>
      <c r="E139" s="46">
        <v>0.005</v>
      </c>
      <c r="F139" s="40">
        <v>0.02</v>
      </c>
      <c r="G139" s="46">
        <v>0.185</v>
      </c>
      <c r="H139" s="40">
        <v>0.09</v>
      </c>
      <c r="I139" s="33">
        <v>0.235</v>
      </c>
      <c r="J139" s="46">
        <v>0.005</v>
      </c>
      <c r="K139" s="40">
        <v>0.2</v>
      </c>
      <c r="L139" s="40">
        <v>0.03</v>
      </c>
      <c r="M139" s="46">
        <v>0.005</v>
      </c>
      <c r="N139" s="91">
        <v>0.225</v>
      </c>
      <c r="O139" s="44" t="s">
        <v>535</v>
      </c>
    </row>
    <row r="140">
      <c r="A140" s="35" t="s">
        <v>83</v>
      </c>
      <c r="B140" s="44" t="s">
        <v>608</v>
      </c>
      <c r="C140" s="38">
        <v>1423.0</v>
      </c>
      <c r="D140" s="44" t="s">
        <v>48</v>
      </c>
      <c r="E140" s="40">
        <v>0.0</v>
      </c>
      <c r="F140" s="40">
        <v>0.02</v>
      </c>
      <c r="G140" s="40">
        <v>0.17</v>
      </c>
      <c r="H140" s="40">
        <v>0.08</v>
      </c>
      <c r="I140" s="99">
        <v>0.23</v>
      </c>
      <c r="J140" s="40">
        <v>0.02</v>
      </c>
      <c r="K140" s="40">
        <v>0.2</v>
      </c>
      <c r="L140" s="40">
        <v>0.03</v>
      </c>
      <c r="M140" s="40">
        <v>0.01</v>
      </c>
      <c r="N140" s="93">
        <v>0.24</v>
      </c>
      <c r="O140" s="40">
        <v>0.0</v>
      </c>
    </row>
    <row r="141">
      <c r="A141" s="35" t="s">
        <v>76</v>
      </c>
      <c r="B141" s="44" t="s">
        <v>611</v>
      </c>
      <c r="C141" s="38">
        <v>2800.0</v>
      </c>
      <c r="D141" s="40">
        <v>0.32</v>
      </c>
      <c r="E141" s="46">
        <v>0.005</v>
      </c>
      <c r="F141" s="40">
        <v>0.02</v>
      </c>
      <c r="G141" s="46">
        <v>0.185</v>
      </c>
      <c r="H141" s="46">
        <v>0.085</v>
      </c>
      <c r="I141" s="98">
        <v>0.225</v>
      </c>
      <c r="J141" s="46">
        <v>0.015</v>
      </c>
      <c r="K141" s="40">
        <v>0.19</v>
      </c>
      <c r="L141" s="46">
        <v>0.035</v>
      </c>
      <c r="M141" s="46">
        <v>0.005</v>
      </c>
      <c r="N141" s="100">
        <v>0.235</v>
      </c>
      <c r="O141" s="44" t="s">
        <v>535</v>
      </c>
    </row>
    <row r="142">
      <c r="A142" s="35" t="s">
        <v>83</v>
      </c>
      <c r="B142" s="44" t="s">
        <v>612</v>
      </c>
      <c r="C142" s="38">
        <v>1395.0</v>
      </c>
      <c r="D142" s="44" t="s">
        <v>48</v>
      </c>
      <c r="E142" s="40">
        <v>0.0</v>
      </c>
      <c r="F142" s="40">
        <v>0.02</v>
      </c>
      <c r="G142" s="40">
        <v>0.18</v>
      </c>
      <c r="H142" s="40">
        <v>0.07</v>
      </c>
      <c r="I142" s="99">
        <v>0.23</v>
      </c>
      <c r="J142" s="40">
        <v>0.02</v>
      </c>
      <c r="K142" s="40">
        <v>0.2</v>
      </c>
      <c r="L142" s="40">
        <v>0.03</v>
      </c>
      <c r="M142" s="40">
        <v>0.01</v>
      </c>
      <c r="N142" s="93">
        <v>0.24</v>
      </c>
      <c r="O142" s="40">
        <v>0.0</v>
      </c>
    </row>
    <row r="143">
      <c r="A143" s="35" t="s">
        <v>76</v>
      </c>
      <c r="B143" s="44" t="s">
        <v>615</v>
      </c>
      <c r="C143" s="38">
        <v>2806.0</v>
      </c>
      <c r="D143" s="40">
        <v>0.32</v>
      </c>
      <c r="E143" s="46">
        <v>0.005</v>
      </c>
      <c r="F143" s="46">
        <v>0.015</v>
      </c>
      <c r="G143" s="46">
        <v>0.185</v>
      </c>
      <c r="H143" s="46">
        <v>0.085</v>
      </c>
      <c r="I143" s="99">
        <v>0.23</v>
      </c>
      <c r="J143" s="40">
        <v>0.01</v>
      </c>
      <c r="K143" s="40">
        <v>0.19</v>
      </c>
      <c r="L143" s="46">
        <v>0.035</v>
      </c>
      <c r="M143" s="46">
        <v>0.005</v>
      </c>
      <c r="N143" s="93">
        <v>0.24</v>
      </c>
      <c r="O143" s="44" t="s">
        <v>535</v>
      </c>
    </row>
    <row r="144">
      <c r="A144" s="35" t="s">
        <v>82</v>
      </c>
      <c r="B144" s="44" t="s">
        <v>618</v>
      </c>
      <c r="C144" s="38">
        <v>1002.0</v>
      </c>
      <c r="D144" s="40">
        <v>0.37</v>
      </c>
      <c r="E144" s="46">
        <v>0.005</v>
      </c>
      <c r="F144" s="46">
        <v>0.025</v>
      </c>
      <c r="G144" s="40">
        <v>0.17</v>
      </c>
      <c r="H144" s="40">
        <v>0.1</v>
      </c>
      <c r="I144" s="41">
        <v>0.23</v>
      </c>
      <c r="J144" s="46">
        <v>0.005</v>
      </c>
      <c r="K144" s="40">
        <v>0.19</v>
      </c>
      <c r="L144" s="40">
        <v>0.04</v>
      </c>
      <c r="M144" s="46">
        <v>0.005</v>
      </c>
      <c r="N144" s="93">
        <v>0.23</v>
      </c>
      <c r="O144" s="44" t="s">
        <v>535</v>
      </c>
    </row>
    <row r="145">
      <c r="A145" s="35" t="s">
        <v>83</v>
      </c>
      <c r="B145" s="44" t="s">
        <v>620</v>
      </c>
      <c r="C145" s="38">
        <v>1498.0</v>
      </c>
      <c r="D145" s="44" t="s">
        <v>48</v>
      </c>
      <c r="E145" s="40">
        <v>0.0</v>
      </c>
      <c r="F145" s="40">
        <v>0.02</v>
      </c>
      <c r="G145" s="40">
        <v>0.18</v>
      </c>
      <c r="H145" s="40">
        <v>0.08</v>
      </c>
      <c r="I145" s="99">
        <v>0.23</v>
      </c>
      <c r="J145" s="40">
        <v>0.02</v>
      </c>
      <c r="K145" s="40">
        <v>0.19</v>
      </c>
      <c r="L145" s="40">
        <v>0.03</v>
      </c>
      <c r="M145" s="40">
        <v>0.01</v>
      </c>
      <c r="N145" s="93">
        <v>0.24</v>
      </c>
      <c r="O145" s="40">
        <v>0.0</v>
      </c>
    </row>
    <row r="146">
      <c r="A146" s="35" t="s">
        <v>76</v>
      </c>
      <c r="B146" s="44" t="s">
        <v>624</v>
      </c>
      <c r="C146" s="38">
        <v>2616.0</v>
      </c>
      <c r="D146" s="40">
        <v>0.33</v>
      </c>
      <c r="E146" s="46">
        <v>0.005</v>
      </c>
      <c r="F146" s="40">
        <v>0.02</v>
      </c>
      <c r="G146" s="40">
        <v>0.18</v>
      </c>
      <c r="H146" s="40">
        <v>0.09</v>
      </c>
      <c r="I146" s="99">
        <v>0.23</v>
      </c>
      <c r="J146" s="40">
        <v>0.01</v>
      </c>
      <c r="K146" s="46">
        <v>0.185</v>
      </c>
      <c r="L146" s="40">
        <v>0.04</v>
      </c>
      <c r="M146" s="44" t="s">
        <v>535</v>
      </c>
      <c r="N146" s="93">
        <v>0.24</v>
      </c>
      <c r="O146" s="44" t="s">
        <v>535</v>
      </c>
    </row>
    <row r="147">
      <c r="A147" s="35" t="s">
        <v>57</v>
      </c>
      <c r="B147" s="44" t="s">
        <v>627</v>
      </c>
      <c r="C147" s="38">
        <v>1002.0</v>
      </c>
      <c r="D147" s="40">
        <v>0.34</v>
      </c>
      <c r="E147" s="40">
        <v>0.01</v>
      </c>
      <c r="F147" s="46">
        <v>0.015</v>
      </c>
      <c r="G147" s="46">
        <v>0.185</v>
      </c>
      <c r="H147" s="40">
        <v>0.08</v>
      </c>
      <c r="I147" s="41">
        <v>0.24</v>
      </c>
      <c r="J147" s="46">
        <v>0.005</v>
      </c>
      <c r="K147" s="40">
        <v>0.18</v>
      </c>
      <c r="L147" s="46">
        <v>0.035</v>
      </c>
      <c r="M147" s="40">
        <v>0.01</v>
      </c>
      <c r="N147" s="93">
        <v>0.24</v>
      </c>
      <c r="O147" s="44" t="s">
        <v>535</v>
      </c>
    </row>
    <row r="148">
      <c r="A148" s="35" t="s">
        <v>83</v>
      </c>
      <c r="B148" s="44" t="s">
        <v>627</v>
      </c>
      <c r="C148" s="38">
        <v>1565.0</v>
      </c>
      <c r="D148" s="44" t="s">
        <v>48</v>
      </c>
      <c r="E148" s="40">
        <v>0.0</v>
      </c>
      <c r="F148" s="40">
        <v>0.02</v>
      </c>
      <c r="G148" s="40">
        <v>0.18</v>
      </c>
      <c r="H148" s="40">
        <v>0.09</v>
      </c>
      <c r="I148" s="99">
        <v>0.23</v>
      </c>
      <c r="J148" s="40">
        <v>0.01</v>
      </c>
      <c r="K148" s="40">
        <v>0.19</v>
      </c>
      <c r="L148" s="40">
        <v>0.03</v>
      </c>
      <c r="M148" s="40">
        <v>0.01</v>
      </c>
      <c r="N148" s="93">
        <v>0.24</v>
      </c>
      <c r="O148" s="40">
        <v>0.0</v>
      </c>
    </row>
    <row r="149">
      <c r="A149" s="35" t="s">
        <v>591</v>
      </c>
      <c r="B149" s="44" t="s">
        <v>632</v>
      </c>
      <c r="C149" s="38">
        <v>1845.0</v>
      </c>
      <c r="D149" s="40">
        <v>0.32</v>
      </c>
      <c r="E149" s="40">
        <v>0.01</v>
      </c>
      <c r="F149" s="40">
        <v>0.02</v>
      </c>
      <c r="G149" s="40">
        <v>0.19</v>
      </c>
      <c r="H149" s="40">
        <v>0.08</v>
      </c>
      <c r="I149" s="99">
        <v>0.23</v>
      </c>
      <c r="J149" s="40">
        <v>0.01</v>
      </c>
      <c r="K149" s="46">
        <v>0.185</v>
      </c>
      <c r="L149" s="46">
        <v>0.035</v>
      </c>
      <c r="M149" s="40">
        <v>0.0</v>
      </c>
      <c r="N149" s="93">
        <v>0.24</v>
      </c>
      <c r="O149" s="40">
        <v>0.0</v>
      </c>
    </row>
  </sheetData>
  <mergeCells count="26">
    <mergeCell ref="G58:I58"/>
    <mergeCell ref="G59:I59"/>
    <mergeCell ref="I60:I61"/>
    <mergeCell ref="L60:L61"/>
    <mergeCell ref="B58:B61"/>
    <mergeCell ref="C58:C61"/>
    <mergeCell ref="D59:F59"/>
    <mergeCell ref="D58:F58"/>
    <mergeCell ref="F60:F61"/>
    <mergeCell ref="A58:A61"/>
    <mergeCell ref="J58:L58"/>
    <mergeCell ref="J59:L59"/>
    <mergeCell ref="A103:A105"/>
    <mergeCell ref="B103:B105"/>
    <mergeCell ref="C103:C105"/>
    <mergeCell ref="D103:D105"/>
    <mergeCell ref="A106:O106"/>
    <mergeCell ref="A108:O108"/>
    <mergeCell ref="B10:B12"/>
    <mergeCell ref="C10:C12"/>
    <mergeCell ref="D10:D12"/>
    <mergeCell ref="A13:F13"/>
    <mergeCell ref="A15:F15"/>
    <mergeCell ref="A54:F54"/>
    <mergeCell ref="A56:F56"/>
    <mergeCell ref="A10:A12"/>
  </mergeCells>
  <hyperlinks>
    <hyperlink r:id="rId1" ref="B1"/>
    <hyperlink r:id="rId2" ref="A5"/>
    <hyperlink r:id="rId3" ref="E10"/>
    <hyperlink r:id="rId4" ref="F10"/>
    <hyperlink r:id="rId5" ref="A14"/>
    <hyperlink r:id="rId6" ref="A16"/>
    <hyperlink r:id="rId7" ref="A17"/>
    <hyperlink r:id="rId8" ref="A18"/>
    <hyperlink r:id="rId9" ref="A19"/>
    <hyperlink r:id="rId10" ref="A20"/>
    <hyperlink r:id="rId11" ref="A21"/>
    <hyperlink r:id="rId12" ref="A22"/>
    <hyperlink r:id="rId13" ref="A23"/>
    <hyperlink r:id="rId14" ref="A24"/>
    <hyperlink r:id="rId15" ref="A25"/>
    <hyperlink r:id="rId16" ref="A26"/>
    <hyperlink r:id="rId17" ref="A27"/>
    <hyperlink r:id="rId18" ref="A28"/>
    <hyperlink r:id="rId19" ref="A29"/>
    <hyperlink r:id="rId20" ref="A30"/>
    <hyperlink r:id="rId21" ref="A31"/>
    <hyperlink r:id="rId22" ref="A32"/>
    <hyperlink r:id="rId23" ref="A33"/>
    <hyperlink r:id="rId24" ref="A34"/>
    <hyperlink r:id="rId25" ref="A35"/>
    <hyperlink r:id="rId26" ref="A36"/>
    <hyperlink r:id="rId27" ref="A37"/>
    <hyperlink r:id="rId28" ref="A38"/>
    <hyperlink r:id="rId29" ref="A39"/>
    <hyperlink r:id="rId30" ref="A40"/>
    <hyperlink r:id="rId31" ref="A41"/>
    <hyperlink r:id="rId32" ref="A42"/>
    <hyperlink r:id="rId33" ref="A43"/>
    <hyperlink r:id="rId34" ref="A44"/>
    <hyperlink r:id="rId35" ref="A45"/>
    <hyperlink r:id="rId36" ref="A46"/>
    <hyperlink r:id="rId37" ref="A47"/>
    <hyperlink r:id="rId38" ref="A48"/>
    <hyperlink r:id="rId39" ref="A49"/>
    <hyperlink r:id="rId40" ref="A50"/>
    <hyperlink r:id="rId41" ref="A51"/>
    <hyperlink r:id="rId42" ref="A52"/>
    <hyperlink r:id="rId43" ref="A53"/>
    <hyperlink r:id="rId44" ref="A55"/>
    <hyperlink r:id="rId45" ref="D58"/>
    <hyperlink r:id="rId46" ref="G58"/>
    <hyperlink r:id="rId47" ref="J58"/>
    <hyperlink r:id="rId48" ref="D60"/>
    <hyperlink r:id="rId49" ref="E60"/>
    <hyperlink r:id="rId50" ref="G60"/>
    <hyperlink r:id="rId51" ref="H60"/>
    <hyperlink r:id="rId52" ref="J60"/>
    <hyperlink r:id="rId53" ref="K60"/>
    <hyperlink r:id="rId54" ref="A62"/>
    <hyperlink r:id="rId55" ref="A63"/>
    <hyperlink r:id="rId56" ref="A64"/>
    <hyperlink r:id="rId57" ref="A65"/>
    <hyperlink r:id="rId58" ref="A66"/>
    <hyperlink r:id="rId59" ref="A67"/>
    <hyperlink r:id="rId60" ref="A68"/>
    <hyperlink r:id="rId61" ref="A69"/>
    <hyperlink r:id="rId62" ref="A70"/>
    <hyperlink r:id="rId63" ref="A71"/>
    <hyperlink r:id="rId64" ref="A72"/>
    <hyperlink r:id="rId65" ref="A73"/>
    <hyperlink r:id="rId66" ref="A74"/>
    <hyperlink r:id="rId67" ref="A75"/>
    <hyperlink r:id="rId68" ref="A76"/>
    <hyperlink r:id="rId69" ref="A77"/>
    <hyperlink r:id="rId70" ref="A78"/>
    <hyperlink r:id="rId71" ref="A79"/>
    <hyperlink r:id="rId72" ref="A80"/>
    <hyperlink r:id="rId73" ref="A81"/>
    <hyperlink r:id="rId74" ref="A82"/>
    <hyperlink r:id="rId75" ref="A83"/>
    <hyperlink r:id="rId76" ref="A84"/>
    <hyperlink r:id="rId77" ref="A85"/>
    <hyperlink r:id="rId78" ref="A86"/>
    <hyperlink r:id="rId79" ref="A87"/>
    <hyperlink r:id="rId80" ref="A88"/>
    <hyperlink r:id="rId81" ref="A89"/>
    <hyperlink r:id="rId82" ref="A90"/>
    <hyperlink r:id="rId83" ref="A91"/>
    <hyperlink r:id="rId84" ref="A92"/>
    <hyperlink r:id="rId85" ref="A93"/>
    <hyperlink r:id="rId86" ref="A94"/>
    <hyperlink r:id="rId87" ref="A95"/>
    <hyperlink r:id="rId88" ref="A96"/>
    <hyperlink r:id="rId89" ref="A97"/>
    <hyperlink r:id="rId90" ref="A99"/>
    <hyperlink r:id="rId91" ref="E103"/>
    <hyperlink r:id="rId92" ref="F103"/>
    <hyperlink r:id="rId93" ref="G103"/>
    <hyperlink r:id="rId94" ref="H103"/>
    <hyperlink r:id="rId95" ref="I103"/>
    <hyperlink r:id="rId96" ref="J103"/>
    <hyperlink r:id="rId97" ref="K103"/>
    <hyperlink r:id="rId98" ref="L103"/>
    <hyperlink r:id="rId99" ref="M103"/>
    <hyperlink r:id="rId100" ref="N103"/>
    <hyperlink r:id="rId101" ref="O103"/>
    <hyperlink r:id="rId102" ref="J105"/>
    <hyperlink r:id="rId103" ref="A107"/>
    <hyperlink r:id="rId104" ref="A109"/>
    <hyperlink r:id="rId105" ref="A110"/>
    <hyperlink r:id="rId106" ref="A111"/>
    <hyperlink r:id="rId107" ref="A112"/>
    <hyperlink r:id="rId108" ref="A113"/>
    <hyperlink r:id="rId109" ref="A114"/>
    <hyperlink r:id="rId110" ref="A115"/>
    <hyperlink r:id="rId111" ref="A116"/>
    <hyperlink r:id="rId112" ref="A117"/>
    <hyperlink r:id="rId113" ref="A118"/>
    <hyperlink r:id="rId114" ref="A119"/>
    <hyperlink r:id="rId115" ref="A120"/>
    <hyperlink r:id="rId116" ref="A121"/>
    <hyperlink r:id="rId117" ref="A122"/>
    <hyperlink r:id="rId118" ref="A123"/>
    <hyperlink r:id="rId119" ref="A124"/>
    <hyperlink r:id="rId120" ref="A125"/>
    <hyperlink r:id="rId121" ref="A126"/>
    <hyperlink r:id="rId122" ref="A127"/>
    <hyperlink r:id="rId123" ref="A128"/>
    <hyperlink r:id="rId124" ref="A129"/>
    <hyperlink r:id="rId125" ref="A130"/>
    <hyperlink r:id="rId126" ref="A131"/>
    <hyperlink r:id="rId127" ref="A132"/>
    <hyperlink r:id="rId128" ref="A133"/>
    <hyperlink r:id="rId129" ref="A134"/>
    <hyperlink r:id="rId130" ref="A135"/>
    <hyperlink r:id="rId131" ref="A136"/>
    <hyperlink r:id="rId132" ref="A137"/>
    <hyperlink r:id="rId133" ref="A138"/>
    <hyperlink r:id="rId134" ref="A139"/>
    <hyperlink r:id="rId135" ref="A140"/>
    <hyperlink r:id="rId136" ref="A141"/>
    <hyperlink r:id="rId137" ref="A142"/>
    <hyperlink r:id="rId138" ref="A143"/>
    <hyperlink r:id="rId139" ref="A144"/>
    <hyperlink r:id="rId140" ref="A145"/>
    <hyperlink r:id="rId141" ref="A146"/>
    <hyperlink r:id="rId142" ref="A147"/>
    <hyperlink r:id="rId143" ref="A148"/>
    <hyperlink r:id="rId144" ref="A149"/>
  </hyperlinks>
  <drawing r:id="rId14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6">
      <c r="A6" s="8" t="s">
        <v>614</v>
      </c>
    </row>
    <row r="7">
      <c r="A7" s="101" t="s">
        <v>616</v>
      </c>
    </row>
    <row r="8">
      <c r="A8" s="102" t="s">
        <v>619</v>
      </c>
    </row>
    <row r="9">
      <c r="A9" s="102" t="s">
        <v>621</v>
      </c>
    </row>
    <row r="10">
      <c r="A10" s="102" t="s">
        <v>622</v>
      </c>
    </row>
    <row r="11">
      <c r="A11" s="102" t="s">
        <v>623</v>
      </c>
    </row>
    <row r="12">
      <c r="A12" s="103" t="s">
        <v>625</v>
      </c>
      <c r="C12" s="103" t="s">
        <v>628</v>
      </c>
      <c r="E12" s="104" t="s">
        <v>629</v>
      </c>
      <c r="G12" s="104" t="s">
        <v>631</v>
      </c>
    </row>
    <row r="13">
      <c r="E13" s="104" t="s">
        <v>633</v>
      </c>
      <c r="F13" s="104" t="s">
        <v>30</v>
      </c>
      <c r="G13" s="104" t="s">
        <v>633</v>
      </c>
      <c r="H13" s="104" t="s">
        <v>30</v>
      </c>
    </row>
    <row r="14">
      <c r="A14" s="105"/>
      <c r="B14" s="106" t="s">
        <v>619</v>
      </c>
      <c r="C14" s="106" t="s">
        <v>635</v>
      </c>
      <c r="D14" s="107" t="s">
        <v>637</v>
      </c>
      <c r="E14" s="108">
        <v>8656346.0</v>
      </c>
      <c r="F14" s="109">
        <v>0.2401</v>
      </c>
      <c r="G14" s="108">
        <v>2.0743128E7</v>
      </c>
      <c r="H14" s="109">
        <v>0.661</v>
      </c>
    </row>
    <row r="15">
      <c r="A15" s="110"/>
      <c r="B15" s="111" t="s">
        <v>621</v>
      </c>
      <c r="C15" s="111" t="s">
        <v>646</v>
      </c>
      <c r="D15" s="112" t="s">
        <v>648</v>
      </c>
      <c r="E15" s="108">
        <v>7678491.0</v>
      </c>
      <c r="F15" s="109">
        <v>0.213</v>
      </c>
      <c r="G15" s="113">
        <v>1.0638475E7</v>
      </c>
      <c r="H15" s="114">
        <v>0.339</v>
      </c>
    </row>
    <row r="16">
      <c r="A16" s="115"/>
      <c r="B16" s="111" t="s">
        <v>622</v>
      </c>
      <c r="C16" s="111" t="s">
        <v>652</v>
      </c>
      <c r="D16" s="112" t="s">
        <v>653</v>
      </c>
      <c r="E16" s="113">
        <v>7212995.0</v>
      </c>
      <c r="F16" s="114">
        <v>0.2001</v>
      </c>
    </row>
    <row r="17">
      <c r="A17" s="117"/>
      <c r="B17" s="111" t="s">
        <v>623</v>
      </c>
      <c r="C17" s="111" t="s">
        <v>654</v>
      </c>
      <c r="D17" s="112" t="s">
        <v>656</v>
      </c>
      <c r="E17" s="113">
        <v>7059951.0</v>
      </c>
      <c r="F17" s="114">
        <v>0.1958</v>
      </c>
    </row>
    <row r="18">
      <c r="A18" s="119"/>
      <c r="B18" s="111" t="s">
        <v>657</v>
      </c>
      <c r="C18" s="111" t="s">
        <v>659</v>
      </c>
      <c r="D18" s="112" t="s">
        <v>660</v>
      </c>
      <c r="E18" s="113">
        <v>2291288.0</v>
      </c>
      <c r="F18" s="114">
        <v>0.0636</v>
      </c>
    </row>
    <row r="19">
      <c r="A19" s="120"/>
      <c r="B19" s="111" t="s">
        <v>667</v>
      </c>
      <c r="C19" s="111" t="s">
        <v>669</v>
      </c>
      <c r="D19" s="112" t="s">
        <v>671</v>
      </c>
      <c r="E19" s="113">
        <v>1695000.0</v>
      </c>
      <c r="F19" s="114">
        <v>0.047</v>
      </c>
    </row>
    <row r="20">
      <c r="A20" s="121"/>
      <c r="B20" s="111" t="s">
        <v>674</v>
      </c>
      <c r="C20" s="111" t="s">
        <v>676</v>
      </c>
      <c r="E20" s="113">
        <v>435301.0</v>
      </c>
      <c r="F20" s="114">
        <v>0.0121</v>
      </c>
    </row>
    <row r="21">
      <c r="A21" s="123"/>
      <c r="B21" s="111" t="s">
        <v>678</v>
      </c>
      <c r="C21" s="111" t="s">
        <v>679</v>
      </c>
      <c r="D21" s="112" t="s">
        <v>680</v>
      </c>
      <c r="E21" s="113">
        <v>394505.0</v>
      </c>
      <c r="F21" s="114">
        <v>0.0109</v>
      </c>
    </row>
    <row r="22">
      <c r="A22" s="126"/>
      <c r="B22" s="111" t="s">
        <v>685</v>
      </c>
      <c r="C22" s="111" t="s">
        <v>687</v>
      </c>
      <c r="D22" s="112" t="s">
        <v>688</v>
      </c>
      <c r="E22" s="113">
        <v>332547.0</v>
      </c>
      <c r="F22" s="114">
        <v>0.0092</v>
      </c>
    </row>
    <row r="23">
      <c r="A23" s="127"/>
      <c r="B23" s="111" t="s">
        <v>692</v>
      </c>
      <c r="C23" s="111" t="s">
        <v>694</v>
      </c>
      <c r="D23" s="112" t="s">
        <v>695</v>
      </c>
      <c r="E23" s="113">
        <v>232384.0</v>
      </c>
      <c r="F23" s="114">
        <v>0.0064</v>
      </c>
    </row>
    <row r="24">
      <c r="A24" s="128"/>
      <c r="B24" s="111" t="s">
        <v>699</v>
      </c>
      <c r="C24" s="111" t="s">
        <v>700</v>
      </c>
      <c r="D24" s="112" t="s">
        <v>702</v>
      </c>
      <c r="E24" s="113">
        <v>65586.0</v>
      </c>
      <c r="F24" s="114">
        <v>0.0018</v>
      </c>
    </row>
    <row r="26">
      <c r="A26" s="129" t="s">
        <v>18</v>
      </c>
      <c r="E26" s="108">
        <v>3.6054394E7</v>
      </c>
      <c r="F26" s="131">
        <v>1.0</v>
      </c>
      <c r="G26" s="108">
        <v>3.1381603E7</v>
      </c>
      <c r="H26" s="131">
        <v>1.0</v>
      </c>
    </row>
    <row r="28">
      <c r="A28" s="132" t="s">
        <v>709</v>
      </c>
      <c r="E28" s="113">
        <v>3.6054394E7</v>
      </c>
      <c r="F28" s="114">
        <v>0.9743</v>
      </c>
      <c r="G28" s="113">
        <v>3.1381603E7</v>
      </c>
      <c r="H28" s="114">
        <v>0.8848</v>
      </c>
    </row>
    <row r="29">
      <c r="A29" s="132" t="s">
        <v>713</v>
      </c>
      <c r="E29" s="113">
        <v>659997.0</v>
      </c>
      <c r="F29" s="114">
        <v>0.0178</v>
      </c>
      <c r="G29" s="113">
        <v>3021499.0</v>
      </c>
      <c r="H29" s="114">
        <v>0.0852</v>
      </c>
    </row>
    <row r="30">
      <c r="A30" s="132" t="s">
        <v>714</v>
      </c>
      <c r="E30" s="113">
        <v>289337.0</v>
      </c>
      <c r="F30" s="114">
        <v>0.0078</v>
      </c>
      <c r="G30" s="113">
        <v>1064225.0</v>
      </c>
      <c r="H30" s="114">
        <v>0.03</v>
      </c>
    </row>
    <row r="31">
      <c r="A31" s="132" t="s">
        <v>716</v>
      </c>
      <c r="E31" s="113">
        <v>3.7003728E7</v>
      </c>
      <c r="F31" s="114">
        <v>0.7777</v>
      </c>
      <c r="G31" s="113">
        <v>3.5467327E7</v>
      </c>
      <c r="H31" s="114">
        <v>0.7456</v>
      </c>
    </row>
    <row r="32">
      <c r="A32" s="132" t="s">
        <v>718</v>
      </c>
      <c r="E32" s="113">
        <v>1.0578455E7</v>
      </c>
      <c r="F32" s="114">
        <v>0.2223</v>
      </c>
      <c r="G32" s="113">
        <v>1.2101366E7</v>
      </c>
      <c r="H32" s="114">
        <v>0.2544</v>
      </c>
    </row>
    <row r="33">
      <c r="A33" s="132" t="s">
        <v>721</v>
      </c>
      <c r="E33" s="113">
        <v>4.7582183E7</v>
      </c>
      <c r="F33" s="133"/>
      <c r="G33" s="113">
        <v>4.7568693E7</v>
      </c>
      <c r="H33" s="133"/>
    </row>
    <row r="35">
      <c r="A35" s="134" t="s">
        <v>730</v>
      </c>
    </row>
  </sheetData>
  <mergeCells count="16">
    <mergeCell ref="A26:D26"/>
    <mergeCell ref="A12:B13"/>
    <mergeCell ref="C12:D13"/>
    <mergeCell ref="E12:F12"/>
    <mergeCell ref="G12:H12"/>
    <mergeCell ref="C20:D20"/>
    <mergeCell ref="A25:H25"/>
    <mergeCell ref="A33:D33"/>
    <mergeCell ref="A32:D32"/>
    <mergeCell ref="A34:H34"/>
    <mergeCell ref="A35:H35"/>
    <mergeCell ref="A27:H27"/>
    <mergeCell ref="A28:D28"/>
    <mergeCell ref="A29:D29"/>
    <mergeCell ref="A30:D30"/>
    <mergeCell ref="A31:D31"/>
  </mergeCells>
  <hyperlinks>
    <hyperlink r:id="rId1" ref="A6"/>
    <hyperlink r:id="rId2" ref="B14"/>
    <hyperlink r:id="rId3" ref="C14"/>
    <hyperlink r:id="rId4" ref="B15"/>
    <hyperlink r:id="rId5" ref="C15"/>
    <hyperlink r:id="rId6" ref="B16"/>
    <hyperlink r:id="rId7" ref="C16"/>
    <hyperlink r:id="rId8" ref="B17"/>
    <hyperlink r:id="rId9" ref="C17"/>
    <hyperlink r:id="rId10" ref="B18"/>
    <hyperlink r:id="rId11" ref="C18"/>
    <hyperlink r:id="rId12" ref="B19"/>
    <hyperlink r:id="rId13" ref="C19"/>
    <hyperlink r:id="rId14" ref="B20"/>
    <hyperlink r:id="rId15" ref="C20"/>
    <hyperlink r:id="rId16" ref="B21"/>
    <hyperlink r:id="rId17" ref="C21"/>
    <hyperlink r:id="rId18" ref="B22"/>
    <hyperlink r:id="rId19" ref="C22"/>
    <hyperlink r:id="rId20" ref="B23"/>
    <hyperlink r:id="rId21" ref="C23"/>
    <hyperlink r:id="rId22" ref="B24"/>
    <hyperlink r:id="rId23" ref="C24"/>
  </hyperlinks>
  <drawing r:id="rId2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B1" s="116" t="s">
        <v>651</v>
      </c>
    </row>
    <row r="2">
      <c r="B2" s="118">
        <v>42864.0</v>
      </c>
    </row>
    <row r="7">
      <c r="A7" s="8" t="s">
        <v>614</v>
      </c>
    </row>
    <row r="8">
      <c r="A8" s="6" t="s">
        <v>658</v>
      </c>
    </row>
    <row r="10">
      <c r="C10" s="6" t="s">
        <v>661</v>
      </c>
      <c r="E10" s="6" t="s">
        <v>663</v>
      </c>
      <c r="G10" s="6" t="s">
        <v>666</v>
      </c>
      <c r="I10" s="6" t="s">
        <v>668</v>
      </c>
      <c r="K10" s="6" t="s">
        <v>670</v>
      </c>
    </row>
    <row r="11">
      <c r="C11" s="6" t="s">
        <v>633</v>
      </c>
      <c r="D11" s="6" t="s">
        <v>30</v>
      </c>
      <c r="E11" s="6" t="s">
        <v>633</v>
      </c>
      <c r="F11" s="6" t="s">
        <v>30</v>
      </c>
      <c r="G11" s="6" t="s">
        <v>633</v>
      </c>
      <c r="H11" s="6" t="s">
        <v>30</v>
      </c>
      <c r="I11" s="6" t="s">
        <v>633</v>
      </c>
      <c r="J11" s="6" t="s">
        <v>30</v>
      </c>
      <c r="K11" s="6" t="s">
        <v>633</v>
      </c>
      <c r="L11" s="6" t="s">
        <v>30</v>
      </c>
    </row>
    <row r="12">
      <c r="A12" s="10" t="s">
        <v>673</v>
      </c>
      <c r="B12" s="10" t="s">
        <v>675</v>
      </c>
      <c r="C12" s="122">
        <v>2781345.0</v>
      </c>
      <c r="D12" s="42">
        <v>42.3</v>
      </c>
      <c r="E12" s="124">
        <v>1365285.0</v>
      </c>
      <c r="F12" s="125">
        <v>20.78</v>
      </c>
      <c r="G12" s="124">
        <v>1492767.0</v>
      </c>
      <c r="H12" s="125">
        <v>22.7</v>
      </c>
      <c r="I12" s="124">
        <v>476973.0</v>
      </c>
      <c r="J12" s="125">
        <v>7.26</v>
      </c>
      <c r="K12" s="124">
        <v>425459.0</v>
      </c>
      <c r="L12" s="125">
        <v>6.47</v>
      </c>
    </row>
    <row r="13">
      <c r="B13" s="10" t="s">
        <v>683</v>
      </c>
      <c r="C13" s="122">
        <v>747090.0</v>
      </c>
      <c r="D13" s="42">
        <v>41.2</v>
      </c>
      <c r="E13" s="124">
        <v>379191.0</v>
      </c>
      <c r="F13" s="125">
        <v>20.9</v>
      </c>
      <c r="G13" s="124">
        <v>428888.0</v>
      </c>
      <c r="H13" s="125">
        <v>23.7</v>
      </c>
      <c r="I13" s="124">
        <v>118691.0</v>
      </c>
      <c r="J13" s="125">
        <v>6.54</v>
      </c>
      <c r="K13" s="124">
        <v>129925.0</v>
      </c>
      <c r="L13" s="125">
        <v>7.16</v>
      </c>
    </row>
    <row r="14">
      <c r="B14" s="10" t="s">
        <v>686</v>
      </c>
      <c r="C14" s="122">
        <v>3319812.0</v>
      </c>
      <c r="D14" s="42">
        <v>42.1</v>
      </c>
      <c r="E14" s="124">
        <v>1637345.0</v>
      </c>
      <c r="F14" s="125">
        <v>20.8</v>
      </c>
      <c r="G14" s="124">
        <v>1807308.0</v>
      </c>
      <c r="H14" s="125">
        <v>22.9</v>
      </c>
      <c r="I14" s="124">
        <v>540023.0</v>
      </c>
      <c r="J14" s="125">
        <v>6.84</v>
      </c>
      <c r="K14" s="124">
        <v>546373.0</v>
      </c>
      <c r="L14" s="125">
        <v>6.92</v>
      </c>
    </row>
    <row r="15">
      <c r="A15" s="10" t="s">
        <v>690</v>
      </c>
      <c r="C15" s="122">
        <v>324768.0</v>
      </c>
      <c r="D15" s="42">
        <v>34.2</v>
      </c>
      <c r="E15" s="124">
        <v>284909.0</v>
      </c>
      <c r="F15" s="125">
        <v>30.0</v>
      </c>
      <c r="G15" s="124">
        <v>206840.0</v>
      </c>
      <c r="H15" s="125">
        <v>21.8</v>
      </c>
      <c r="I15" s="124">
        <v>65278.0</v>
      </c>
      <c r="J15" s="125">
        <v>6.86</v>
      </c>
      <c r="K15" s="124">
        <v>62389.0</v>
      </c>
      <c r="L15" s="125">
        <v>6.56</v>
      </c>
    </row>
    <row r="16">
      <c r="A16" s="10" t="s">
        <v>693</v>
      </c>
      <c r="B16" s="10" t="s">
        <v>696</v>
      </c>
      <c r="C16" s="122">
        <v>404545.0</v>
      </c>
      <c r="D16" s="42">
        <v>42.9</v>
      </c>
      <c r="E16" s="124">
        <v>191376.0</v>
      </c>
      <c r="F16" s="125">
        <v>20.3</v>
      </c>
      <c r="G16" s="124">
        <v>218769.0</v>
      </c>
      <c r="H16" s="125">
        <v>23.2</v>
      </c>
      <c r="I16" s="124">
        <v>59820.0</v>
      </c>
      <c r="J16" s="125">
        <v>6.34</v>
      </c>
      <c r="K16" s="124">
        <v>63669.0</v>
      </c>
      <c r="L16" s="125">
        <v>6.75</v>
      </c>
    </row>
    <row r="17">
      <c r="B17" s="10" t="s">
        <v>698</v>
      </c>
      <c r="C17" s="122">
        <v>374806.0</v>
      </c>
      <c r="D17" s="42">
        <v>38.6</v>
      </c>
      <c r="E17" s="124">
        <v>255502.0</v>
      </c>
      <c r="F17" s="125">
        <v>26.3</v>
      </c>
      <c r="G17" s="124">
        <v>211454.0</v>
      </c>
      <c r="H17" s="125">
        <v>21.8</v>
      </c>
      <c r="I17" s="124">
        <v>57282.0</v>
      </c>
      <c r="J17" s="125">
        <v>5.9</v>
      </c>
      <c r="K17" s="124">
        <v>65095.0</v>
      </c>
      <c r="L17" s="125">
        <v>6.7</v>
      </c>
    </row>
    <row r="18">
      <c r="B18" s="10" t="s">
        <v>701</v>
      </c>
      <c r="C18" s="122">
        <v>476661.0</v>
      </c>
      <c r="D18" s="42">
        <v>38.6</v>
      </c>
      <c r="E18" s="124">
        <v>306614.0</v>
      </c>
      <c r="F18" s="125">
        <v>24.8</v>
      </c>
      <c r="G18" s="124">
        <v>290216.0</v>
      </c>
      <c r="H18" s="125">
        <v>23.5</v>
      </c>
      <c r="I18" s="124">
        <v>68521.0</v>
      </c>
      <c r="J18" s="125">
        <v>5.55</v>
      </c>
      <c r="K18" s="124">
        <v>83868.0</v>
      </c>
      <c r="L18" s="125">
        <v>6.79</v>
      </c>
    </row>
    <row r="19">
      <c r="B19" s="10" t="s">
        <v>704</v>
      </c>
      <c r="C19" s="122">
        <v>77767.0</v>
      </c>
      <c r="D19" s="42">
        <v>51.1</v>
      </c>
      <c r="E19" s="124">
        <v>23211.0</v>
      </c>
      <c r="F19" s="125">
        <v>15.2</v>
      </c>
      <c r="G19" s="124">
        <v>32010.0</v>
      </c>
      <c r="H19" s="125">
        <v>21.0</v>
      </c>
      <c r="I19" s="124">
        <v>9192.0</v>
      </c>
      <c r="J19" s="125">
        <v>6.03</v>
      </c>
      <c r="K19" s="124">
        <v>9353.0</v>
      </c>
      <c r="L19" s="125">
        <v>6.14</v>
      </c>
    </row>
    <row r="20">
      <c r="A20" s="130" t="s">
        <v>705</v>
      </c>
      <c r="B20" s="10" t="s">
        <v>707</v>
      </c>
      <c r="C20" s="122">
        <v>583847.0</v>
      </c>
      <c r="D20" s="42">
        <v>61.1</v>
      </c>
      <c r="E20" s="124">
        <v>14882.0</v>
      </c>
      <c r="F20" s="125">
        <v>1.55</v>
      </c>
      <c r="G20" s="124">
        <v>287222.0</v>
      </c>
      <c r="H20" s="125">
        <v>30.1</v>
      </c>
      <c r="I20" s="124">
        <v>20862.0</v>
      </c>
      <c r="J20" s="125">
        <v>2.18</v>
      </c>
      <c r="K20" s="124">
        <v>43719.0</v>
      </c>
      <c r="L20" s="125">
        <v>4.6</v>
      </c>
    </row>
    <row r="21">
      <c r="B21" s="10" t="s">
        <v>710</v>
      </c>
      <c r="C21" s="122">
        <v>778747.0</v>
      </c>
      <c r="D21" s="42">
        <v>64.8</v>
      </c>
      <c r="E21" s="124">
        <v>40231.0</v>
      </c>
      <c r="F21" s="125">
        <v>3.34</v>
      </c>
      <c r="G21" s="124">
        <v>285467.0</v>
      </c>
      <c r="H21" s="125">
        <v>23.8</v>
      </c>
      <c r="I21" s="124">
        <v>60802.0</v>
      </c>
      <c r="J21" s="125">
        <v>2.56</v>
      </c>
      <c r="K21" s="124">
        <v>29296.0</v>
      </c>
      <c r="L21" s="125">
        <v>4.93</v>
      </c>
    </row>
    <row r="22">
      <c r="B22" s="10" t="s">
        <v>711</v>
      </c>
      <c r="C22" s="122">
        <v>737921.0</v>
      </c>
      <c r="D22" s="42">
        <v>59.9</v>
      </c>
      <c r="E22" s="124">
        <v>30221.0</v>
      </c>
      <c r="F22" s="125">
        <v>2.45</v>
      </c>
      <c r="G22" s="124">
        <v>378179.0</v>
      </c>
      <c r="H22" s="125">
        <v>30.7</v>
      </c>
      <c r="I22" s="124">
        <v>25819.0</v>
      </c>
      <c r="J22" s="125">
        <v>2.09</v>
      </c>
      <c r="K22" s="124">
        <v>49509.0</v>
      </c>
      <c r="L22" s="125">
        <v>4.01</v>
      </c>
    </row>
    <row r="23">
      <c r="A23" s="130" t="s">
        <v>715</v>
      </c>
      <c r="B23" s="10" t="s">
        <v>717</v>
      </c>
      <c r="C23" s="122">
        <v>872127.0</v>
      </c>
      <c r="D23" s="42">
        <v>38.7</v>
      </c>
      <c r="E23" s="124">
        <v>720484.0</v>
      </c>
      <c r="F23" s="125">
        <v>32.0</v>
      </c>
      <c r="G23" s="124">
        <v>378907.0</v>
      </c>
      <c r="H23" s="125">
        <v>16.8</v>
      </c>
      <c r="I23" s="124">
        <v>162480.0</v>
      </c>
      <c r="J23" s="125">
        <v>7.21</v>
      </c>
      <c r="K23" s="124">
        <v>94329.0</v>
      </c>
      <c r="L23" s="125">
        <v>4.85</v>
      </c>
    </row>
    <row r="24">
      <c r="B24" s="10" t="s">
        <v>719</v>
      </c>
      <c r="C24" s="122">
        <v>282794.0</v>
      </c>
      <c r="D24" s="42">
        <v>38.1</v>
      </c>
      <c r="E24" s="124">
        <v>203602.0</v>
      </c>
      <c r="F24" s="125">
        <v>27.5</v>
      </c>
      <c r="G24" s="124">
        <v>128520.0</v>
      </c>
      <c r="H24" s="125">
        <v>17.3</v>
      </c>
      <c r="I24" s="124">
        <v>60289.0</v>
      </c>
      <c r="J24" s="125">
        <v>8.13</v>
      </c>
      <c r="K24" s="124">
        <v>62187.0</v>
      </c>
      <c r="L24" s="125">
        <v>8.38</v>
      </c>
    </row>
    <row r="25">
      <c r="B25" s="10" t="s">
        <v>724</v>
      </c>
      <c r="C25" s="124">
        <v>342620.0</v>
      </c>
      <c r="D25" s="125">
        <v>21.8</v>
      </c>
      <c r="E25" s="122">
        <v>714205.0</v>
      </c>
      <c r="F25" s="42">
        <v>45.4</v>
      </c>
      <c r="G25" s="124">
        <v>235757.0</v>
      </c>
      <c r="H25" s="125">
        <v>15.0</v>
      </c>
      <c r="I25" s="124">
        <v>198459.0</v>
      </c>
      <c r="J25" s="125">
        <v>12.6</v>
      </c>
      <c r="K25" s="124">
        <v>74440.0</v>
      </c>
      <c r="L25" s="125">
        <v>4.72</v>
      </c>
    </row>
    <row r="26">
      <c r="B26" s="10" t="s">
        <v>727</v>
      </c>
      <c r="C26" s="124">
        <v>369726.0</v>
      </c>
      <c r="D26" s="125">
        <v>21.7</v>
      </c>
      <c r="E26" s="122">
        <v>827237.0</v>
      </c>
      <c r="F26" s="42">
        <v>48.6</v>
      </c>
      <c r="G26" s="124">
        <v>253905.0</v>
      </c>
      <c r="H26" s="125">
        <v>14.9</v>
      </c>
      <c r="I26" s="124">
        <v>149017.0</v>
      </c>
      <c r="J26" s="125">
        <v>8.75</v>
      </c>
      <c r="K26" s="124">
        <v>88080.0</v>
      </c>
      <c r="L26" s="125">
        <v>5.17</v>
      </c>
    </row>
    <row r="27">
      <c r="B27" s="10" t="s">
        <v>728</v>
      </c>
      <c r="C27" s="124">
        <v>779731.0</v>
      </c>
      <c r="D27" s="125">
        <v>36.7</v>
      </c>
      <c r="E27" s="122">
        <v>790491.0</v>
      </c>
      <c r="F27" s="42">
        <v>37.2</v>
      </c>
      <c r="G27" s="124">
        <v>284272.0</v>
      </c>
      <c r="H27" s="125">
        <v>13.4</v>
      </c>
      <c r="I27" s="124">
        <v>142479.0</v>
      </c>
      <c r="J27" s="125">
        <v>6.71</v>
      </c>
      <c r="K27" s="124">
        <v>113051.0</v>
      </c>
      <c r="L27" s="125">
        <v>5.32</v>
      </c>
    </row>
    <row r="28">
      <c r="A28" s="10" t="s">
        <v>729</v>
      </c>
      <c r="C28" s="122">
        <v>169493.0</v>
      </c>
      <c r="D28" s="42">
        <v>45.5</v>
      </c>
      <c r="E28" s="124">
        <v>68063.0</v>
      </c>
      <c r="F28" s="125">
        <v>18.3</v>
      </c>
      <c r="G28" s="124">
        <v>77861.0</v>
      </c>
      <c r="H28" s="125">
        <v>20.9</v>
      </c>
      <c r="I28" s="124">
        <v>22784.0</v>
      </c>
      <c r="J28" s="125">
        <v>6.11</v>
      </c>
      <c r="K28" s="124">
        <v>31716.0</v>
      </c>
      <c r="L28" s="125">
        <v>8.51</v>
      </c>
    </row>
    <row r="29">
      <c r="A29" s="6" t="s">
        <v>18</v>
      </c>
      <c r="C29" s="122">
        <v>1.34238E7</v>
      </c>
      <c r="D29" s="135">
        <v>0.4108</v>
      </c>
      <c r="E29" s="124">
        <v>7852849.0</v>
      </c>
      <c r="F29" s="19">
        <v>0.2403</v>
      </c>
      <c r="G29" s="124">
        <v>6998342.0</v>
      </c>
      <c r="H29" s="19">
        <v>0.2141</v>
      </c>
      <c r="I29" s="124">
        <v>2208771.0</v>
      </c>
      <c r="J29" s="19">
        <v>0.0676</v>
      </c>
      <c r="K29" s="124">
        <v>2017458.0</v>
      </c>
      <c r="L29" s="19">
        <v>0.0617</v>
      </c>
    </row>
  </sheetData>
  <mergeCells count="23">
    <mergeCell ref="C8:D8"/>
    <mergeCell ref="E8:F8"/>
    <mergeCell ref="G8:H8"/>
    <mergeCell ref="I8:J8"/>
    <mergeCell ref="G9:H9"/>
    <mergeCell ref="I9:J9"/>
    <mergeCell ref="K9:L9"/>
    <mergeCell ref="G10:H10"/>
    <mergeCell ref="I10:J10"/>
    <mergeCell ref="A8:B11"/>
    <mergeCell ref="K8:L8"/>
    <mergeCell ref="K10:L10"/>
    <mergeCell ref="A12:A14"/>
    <mergeCell ref="A16:A19"/>
    <mergeCell ref="A20:A22"/>
    <mergeCell ref="A23:A27"/>
    <mergeCell ref="E9:F9"/>
    <mergeCell ref="C9:D9"/>
    <mergeCell ref="A28:B28"/>
    <mergeCell ref="A29:B29"/>
    <mergeCell ref="C10:D10"/>
    <mergeCell ref="E10:F10"/>
    <mergeCell ref="A15:B15"/>
  </mergeCells>
  <hyperlinks>
    <hyperlink r:id="rId1" location="Opinion_polling" ref="B1"/>
    <hyperlink r:id="rId2" ref="A7"/>
    <hyperlink r:id="rId3" ref="A12"/>
    <hyperlink r:id="rId4" ref="B12"/>
    <hyperlink r:id="rId5" ref="B13"/>
    <hyperlink r:id="rId6" ref="B14"/>
    <hyperlink r:id="rId7" ref="A15"/>
    <hyperlink r:id="rId8" ref="A16"/>
    <hyperlink r:id="rId9" ref="B16"/>
    <hyperlink r:id="rId10" ref="B17"/>
    <hyperlink r:id="rId11" ref="B18"/>
    <hyperlink r:id="rId12" ref="B19"/>
    <hyperlink r:id="rId13" ref="B20"/>
    <hyperlink r:id="rId14" ref="B21"/>
    <hyperlink r:id="rId15" ref="B22"/>
    <hyperlink r:id="rId16" ref="B23"/>
    <hyperlink r:id="rId17" ref="B24"/>
    <hyperlink r:id="rId18" ref="B25"/>
    <hyperlink r:id="rId19" ref="B26"/>
    <hyperlink r:id="rId20" ref="B27"/>
    <hyperlink r:id="rId21" ref="A28"/>
  </hyperlinks>
  <drawing r:id="rId2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5">
      <c r="A5" s="136" t="s">
        <v>736</v>
      </c>
    </row>
    <row r="7">
      <c r="A7" s="6" t="s">
        <v>738</v>
      </c>
      <c r="B7" s="6" t="s">
        <v>35</v>
      </c>
      <c r="C7" s="6" t="s">
        <v>77</v>
      </c>
      <c r="D7" s="10" t="s">
        <v>740</v>
      </c>
      <c r="E7" s="10" t="s">
        <v>743</v>
      </c>
      <c r="F7" s="10" t="s">
        <v>746</v>
      </c>
      <c r="G7" s="10" t="s">
        <v>748</v>
      </c>
      <c r="H7" s="10" t="s">
        <v>750</v>
      </c>
    </row>
    <row r="8">
      <c r="D8" s="138"/>
      <c r="E8" s="141"/>
      <c r="F8" s="144"/>
      <c r="G8" s="145"/>
      <c r="H8" s="146"/>
    </row>
    <row r="9">
      <c r="D9" s="66" t="s">
        <v>765</v>
      </c>
      <c r="E9" s="66" t="s">
        <v>766</v>
      </c>
      <c r="F9" s="66" t="s">
        <v>767</v>
      </c>
      <c r="G9" s="66" t="s">
        <v>768</v>
      </c>
      <c r="H9" s="66" t="s">
        <v>770</v>
      </c>
    </row>
    <row r="10">
      <c r="A10" s="43"/>
      <c r="B10" s="125" t="s">
        <v>771</v>
      </c>
      <c r="C10" s="42" t="s">
        <v>772</v>
      </c>
    </row>
    <row r="11">
      <c r="A11" s="43"/>
      <c r="B11" s="125" t="s">
        <v>773</v>
      </c>
      <c r="C11" s="42" t="s">
        <v>774</v>
      </c>
    </row>
    <row r="12">
      <c r="A12" s="43"/>
      <c r="B12" s="125" t="s">
        <v>776</v>
      </c>
      <c r="C12" s="42" t="s">
        <v>777</v>
      </c>
    </row>
    <row r="13">
      <c r="A13" s="15" t="s">
        <v>778</v>
      </c>
      <c r="B13" s="125" t="s">
        <v>779</v>
      </c>
      <c r="C13" s="38">
        <v>2058.0</v>
      </c>
      <c r="D13" s="19">
        <v>0.072</v>
      </c>
      <c r="E13" s="151">
        <v>0.406</v>
      </c>
      <c r="F13" s="19">
        <v>0.178</v>
      </c>
      <c r="G13" s="19">
        <v>0.042</v>
      </c>
      <c r="H13" s="19">
        <v>0.196</v>
      </c>
    </row>
    <row r="14">
      <c r="A14" s="15" t="s">
        <v>780</v>
      </c>
      <c r="B14" s="125" t="s">
        <v>781</v>
      </c>
      <c r="C14" s="38">
        <v>1011.0</v>
      </c>
      <c r="D14" s="19">
        <v>0.056</v>
      </c>
      <c r="E14" s="151">
        <v>0.397</v>
      </c>
      <c r="F14" s="19">
        <v>0.189</v>
      </c>
      <c r="G14" s="19">
        <v>0.046</v>
      </c>
      <c r="H14" s="19">
        <v>0.137</v>
      </c>
    </row>
    <row r="15">
      <c r="A15" s="15" t="s">
        <v>782</v>
      </c>
      <c r="B15" s="125" t="s">
        <v>781</v>
      </c>
      <c r="C15" s="38">
        <v>1147.0</v>
      </c>
      <c r="D15" s="19">
        <v>0.068</v>
      </c>
      <c r="E15" s="151">
        <v>0.385</v>
      </c>
      <c r="F15" s="19">
        <v>0.157</v>
      </c>
      <c r="G15" s="19">
        <v>0.038</v>
      </c>
      <c r="H15" s="19">
        <v>0.168</v>
      </c>
    </row>
    <row r="16">
      <c r="A16" s="15" t="s">
        <v>783</v>
      </c>
      <c r="B16" s="125" t="s">
        <v>781</v>
      </c>
      <c r="C16" s="38">
        <v>1000.0</v>
      </c>
      <c r="D16" s="19">
        <v>0.112</v>
      </c>
      <c r="E16" s="151">
        <v>0.38</v>
      </c>
      <c r="F16" s="19">
        <v>0.21</v>
      </c>
      <c r="G16" s="19">
        <v>0.04</v>
      </c>
      <c r="H16" s="19">
        <v>0.168</v>
      </c>
    </row>
    <row r="17">
      <c r="A17" s="15" t="s">
        <v>785</v>
      </c>
      <c r="B17" s="125" t="s">
        <v>781</v>
      </c>
      <c r="C17" s="38">
        <v>1035.0</v>
      </c>
      <c r="D17" s="19">
        <v>0.087</v>
      </c>
      <c r="E17" s="151">
        <v>0.361</v>
      </c>
      <c r="F17" s="19">
        <v>0.223</v>
      </c>
      <c r="G17" s="19">
        <v>0.036</v>
      </c>
      <c r="H17" s="19">
        <v>0.169</v>
      </c>
    </row>
    <row r="18">
      <c r="A18" s="15" t="s">
        <v>786</v>
      </c>
      <c r="B18" s="125" t="s">
        <v>781</v>
      </c>
      <c r="C18" s="38">
        <v>1058.0</v>
      </c>
      <c r="D18" s="19">
        <v>0.081</v>
      </c>
      <c r="E18" s="151">
        <v>0.402</v>
      </c>
      <c r="F18" s="19">
        <v>0.199</v>
      </c>
      <c r="G18" s="19">
        <v>0.057</v>
      </c>
      <c r="H18" s="19">
        <v>0.177</v>
      </c>
    </row>
    <row r="19">
      <c r="A19" s="15" t="s">
        <v>787</v>
      </c>
      <c r="B19" s="125" t="s">
        <v>781</v>
      </c>
      <c r="C19" s="38">
        <v>1015.0</v>
      </c>
      <c r="D19" s="53">
        <v>0.08</v>
      </c>
      <c r="E19" s="156">
        <v>0.38</v>
      </c>
      <c r="F19" s="53">
        <v>0.2</v>
      </c>
      <c r="G19" s="53">
        <v>0.06</v>
      </c>
      <c r="H19" s="53">
        <v>0.16</v>
      </c>
    </row>
    <row r="20">
      <c r="A20" s="15" t="s">
        <v>789</v>
      </c>
      <c r="B20" s="125" t="s">
        <v>781</v>
      </c>
      <c r="C20" s="38">
        <v>2182.0</v>
      </c>
      <c r="D20" s="19">
        <v>0.064</v>
      </c>
      <c r="E20" s="151">
        <v>0.394</v>
      </c>
      <c r="F20" s="19">
        <v>0.201</v>
      </c>
      <c r="G20" s="19">
        <v>0.045</v>
      </c>
      <c r="H20" s="19">
        <v>0.249</v>
      </c>
    </row>
    <row r="21">
      <c r="A21" s="15" t="s">
        <v>790</v>
      </c>
      <c r="B21" s="125" t="s">
        <v>781</v>
      </c>
      <c r="C21" s="38">
        <v>1016.0</v>
      </c>
      <c r="D21" s="19">
        <v>0.073</v>
      </c>
      <c r="E21" s="151">
        <v>0.424</v>
      </c>
      <c r="F21" s="19">
        <v>0.186</v>
      </c>
      <c r="G21" s="19">
        <v>0.049</v>
      </c>
      <c r="H21" s="19">
        <v>0.186</v>
      </c>
    </row>
    <row r="22">
      <c r="A22" s="15" t="s">
        <v>783</v>
      </c>
      <c r="B22" s="125" t="s">
        <v>781</v>
      </c>
      <c r="C22" s="38">
        <v>1000.0</v>
      </c>
      <c r="D22" s="19">
        <v>0.084</v>
      </c>
      <c r="E22" s="151">
        <v>0.402</v>
      </c>
      <c r="F22" s="19">
        <v>0.197</v>
      </c>
      <c r="G22" s="19">
        <v>0.051</v>
      </c>
      <c r="H22" s="19">
        <v>0.162</v>
      </c>
    </row>
    <row r="23">
      <c r="A23" s="15" t="s">
        <v>794</v>
      </c>
      <c r="B23" s="125" t="s">
        <v>795</v>
      </c>
      <c r="C23" s="38">
        <v>2053.0</v>
      </c>
      <c r="D23" s="19">
        <v>0.08</v>
      </c>
      <c r="E23" s="151">
        <v>0.432</v>
      </c>
      <c r="F23" s="19">
        <v>0.211</v>
      </c>
      <c r="G23" s="19">
        <v>0.048</v>
      </c>
      <c r="H23" s="19">
        <v>0.201</v>
      </c>
    </row>
    <row r="24">
      <c r="A24" s="15" t="s">
        <v>797</v>
      </c>
      <c r="B24" s="125" t="s">
        <v>795</v>
      </c>
      <c r="C24" s="38">
        <v>1500.0</v>
      </c>
      <c r="D24" s="19">
        <v>0.091</v>
      </c>
      <c r="E24" s="151">
        <v>0.392</v>
      </c>
      <c r="F24" s="19">
        <v>0.215</v>
      </c>
      <c r="G24" s="19">
        <v>0.043</v>
      </c>
      <c r="H24" s="19">
        <v>0.167</v>
      </c>
    </row>
    <row r="25">
      <c r="A25" s="15" t="s">
        <v>778</v>
      </c>
      <c r="B25" s="125" t="s">
        <v>798</v>
      </c>
      <c r="C25" s="38">
        <v>1018.0</v>
      </c>
      <c r="D25" s="19">
        <v>0.09</v>
      </c>
      <c r="E25" s="151">
        <v>0.386</v>
      </c>
      <c r="F25" s="19">
        <v>0.226</v>
      </c>
      <c r="G25" s="19">
        <v>0.037</v>
      </c>
      <c r="H25" s="19">
        <v>0.183</v>
      </c>
    </row>
    <row r="26">
      <c r="A26" s="15" t="s">
        <v>785</v>
      </c>
      <c r="B26" s="125" t="s">
        <v>801</v>
      </c>
      <c r="C26" s="38">
        <v>1046.0</v>
      </c>
      <c r="D26" s="19">
        <v>0.087</v>
      </c>
      <c r="E26" s="151">
        <v>0.395</v>
      </c>
      <c r="F26" s="19">
        <v>0.239</v>
      </c>
      <c r="G26" s="19">
        <v>0.035</v>
      </c>
      <c r="H26" s="19">
        <v>0.184</v>
      </c>
    </row>
    <row r="27">
      <c r="A27" s="15" t="s">
        <v>802</v>
      </c>
      <c r="B27" s="125" t="s">
        <v>801</v>
      </c>
      <c r="C27" s="38">
        <v>1961.0</v>
      </c>
      <c r="D27" s="19">
        <v>0.087</v>
      </c>
      <c r="E27" s="151">
        <v>0.418</v>
      </c>
      <c r="F27" s="19">
        <v>0.194</v>
      </c>
      <c r="G27" s="19">
        <v>0.039</v>
      </c>
      <c r="H27" s="19">
        <v>0.212</v>
      </c>
    </row>
    <row r="28">
      <c r="A28" s="15" t="s">
        <v>786</v>
      </c>
      <c r="B28" s="125" t="s">
        <v>801</v>
      </c>
      <c r="C28" s="38">
        <v>1027.0</v>
      </c>
      <c r="D28" s="19">
        <v>0.098</v>
      </c>
      <c r="E28" s="151">
        <v>0.397</v>
      </c>
      <c r="F28" s="19">
        <v>0.202</v>
      </c>
      <c r="G28" s="19">
        <v>0.051</v>
      </c>
      <c r="H28" s="19">
        <v>0.164</v>
      </c>
    </row>
    <row r="29">
      <c r="A29" s="15" t="s">
        <v>804</v>
      </c>
      <c r="B29" s="125" t="s">
        <v>801</v>
      </c>
      <c r="C29" s="38">
        <v>2000.0</v>
      </c>
      <c r="D29" s="19">
        <v>0.092</v>
      </c>
      <c r="E29" s="151">
        <v>0.393</v>
      </c>
      <c r="F29" s="19">
        <v>0.218</v>
      </c>
      <c r="G29" s="19">
        <v>0.049</v>
      </c>
      <c r="H29" s="19">
        <v>0.165</v>
      </c>
    </row>
    <row r="30">
      <c r="A30" s="15" t="s">
        <v>787</v>
      </c>
      <c r="B30" s="125" t="s">
        <v>801</v>
      </c>
      <c r="C30" s="38">
        <v>3077.0</v>
      </c>
      <c r="D30" s="19">
        <v>0.084</v>
      </c>
      <c r="E30" s="151">
        <v>0.377</v>
      </c>
      <c r="F30" s="19">
        <v>0.191</v>
      </c>
      <c r="G30" s="19">
        <v>0.036</v>
      </c>
      <c r="H30" s="19">
        <v>0.149</v>
      </c>
    </row>
    <row r="31">
      <c r="A31" s="15" t="s">
        <v>805</v>
      </c>
      <c r="B31" s="125" t="s">
        <v>806</v>
      </c>
      <c r="C31" s="38">
        <v>1004.0</v>
      </c>
      <c r="D31" s="19">
        <v>0.081</v>
      </c>
      <c r="E31" s="151">
        <v>0.394</v>
      </c>
      <c r="F31" s="19">
        <v>0.208</v>
      </c>
      <c r="G31" s="19">
        <v>0.048</v>
      </c>
      <c r="H31" s="19">
        <v>0.162</v>
      </c>
    </row>
    <row r="32">
      <c r="A32" s="15" t="s">
        <v>783</v>
      </c>
      <c r="B32" s="125" t="s">
        <v>806</v>
      </c>
      <c r="C32" s="38">
        <v>1000.0</v>
      </c>
      <c r="D32" s="19">
        <v>0.114</v>
      </c>
      <c r="E32" s="151">
        <v>0.387</v>
      </c>
      <c r="F32" s="19">
        <v>0.234</v>
      </c>
      <c r="G32" s="19">
        <v>0.057</v>
      </c>
      <c r="H32" s="19">
        <v>0.144</v>
      </c>
    </row>
    <row r="33">
      <c r="A33" s="15" t="s">
        <v>810</v>
      </c>
      <c r="B33" s="125" t="s">
        <v>806</v>
      </c>
      <c r="C33" s="38">
        <v>1000.0</v>
      </c>
      <c r="D33" s="19">
        <v>0.069</v>
      </c>
      <c r="E33" s="151">
        <v>0.373</v>
      </c>
      <c r="F33" s="19">
        <v>0.205</v>
      </c>
      <c r="G33" s="19">
        <v>0.049</v>
      </c>
      <c r="H33" s="19">
        <v>0.158</v>
      </c>
    </row>
    <row r="34">
      <c r="A34" s="15" t="s">
        <v>811</v>
      </c>
      <c r="B34" s="125" t="s">
        <v>806</v>
      </c>
      <c r="C34" s="38">
        <v>1000.0</v>
      </c>
      <c r="D34" s="19">
        <v>0.082</v>
      </c>
      <c r="E34" s="151">
        <v>0.46</v>
      </c>
      <c r="F34" s="19">
        <v>0.192</v>
      </c>
      <c r="G34" s="19">
        <v>0.048</v>
      </c>
      <c r="H34" s="19">
        <v>0.174</v>
      </c>
    </row>
    <row r="35">
      <c r="A35" s="15" t="s">
        <v>814</v>
      </c>
      <c r="B35" s="125" t="s">
        <v>816</v>
      </c>
      <c r="C35" s="38">
        <v>1023.0</v>
      </c>
      <c r="D35" s="19">
        <v>0.076</v>
      </c>
      <c r="E35" s="151">
        <v>0.411</v>
      </c>
      <c r="F35" s="19">
        <v>0.215</v>
      </c>
      <c r="G35" s="19">
        <v>0.043</v>
      </c>
      <c r="H35" s="19">
        <v>0.208</v>
      </c>
    </row>
    <row r="36">
      <c r="A36" s="15" t="s">
        <v>797</v>
      </c>
      <c r="B36" s="125" t="s">
        <v>817</v>
      </c>
      <c r="C36" s="38">
        <v>1000.0</v>
      </c>
      <c r="D36" s="19">
        <v>0.072</v>
      </c>
      <c r="E36" s="151">
        <v>0.398</v>
      </c>
      <c r="F36" s="19">
        <v>0.21</v>
      </c>
      <c r="G36" s="19">
        <v>0.041</v>
      </c>
      <c r="H36" s="19">
        <v>0.154</v>
      </c>
    </row>
    <row r="37">
      <c r="A37" s="15" t="s">
        <v>819</v>
      </c>
      <c r="B37" s="125" t="s">
        <v>817</v>
      </c>
      <c r="C37" s="38">
        <v>1000.0</v>
      </c>
      <c r="D37" s="19">
        <v>0.086</v>
      </c>
      <c r="E37" s="151">
        <v>0.414</v>
      </c>
      <c r="F37" s="19">
        <v>0.221</v>
      </c>
      <c r="G37" s="19">
        <v>0.063</v>
      </c>
      <c r="H37" s="19">
        <v>0.166</v>
      </c>
    </row>
    <row r="38">
      <c r="A38" s="15" t="s">
        <v>790</v>
      </c>
      <c r="B38" s="125" t="s">
        <v>824</v>
      </c>
      <c r="C38" s="38">
        <v>1523.0</v>
      </c>
      <c r="D38" s="19">
        <v>0.076</v>
      </c>
      <c r="E38" s="151">
        <v>0.426</v>
      </c>
      <c r="F38" s="19">
        <v>0.209</v>
      </c>
      <c r="G38" s="19">
        <v>0.052</v>
      </c>
      <c r="H38" s="19">
        <v>0.167</v>
      </c>
    </row>
    <row r="39">
      <c r="A39" s="15" t="s">
        <v>787</v>
      </c>
      <c r="B39" s="125" t="s">
        <v>826</v>
      </c>
      <c r="C39" s="38">
        <v>1006.0</v>
      </c>
      <c r="D39" s="53">
        <v>0.07</v>
      </c>
      <c r="E39" s="156">
        <v>0.4</v>
      </c>
      <c r="F39" s="53">
        <v>0.24</v>
      </c>
      <c r="G39" s="53">
        <v>0.04</v>
      </c>
      <c r="H39" s="53">
        <v>0.12</v>
      </c>
    </row>
    <row r="40">
      <c r="A40" s="15" t="s">
        <v>794</v>
      </c>
      <c r="B40" s="125" t="s">
        <v>826</v>
      </c>
      <c r="C40" s="38">
        <v>1418.0</v>
      </c>
      <c r="D40" s="19">
        <v>0.068</v>
      </c>
      <c r="E40" s="151">
        <v>0.455</v>
      </c>
      <c r="F40" s="19">
        <v>0.237</v>
      </c>
      <c r="G40" s="19">
        <v>0.039</v>
      </c>
      <c r="H40" s="19">
        <v>0.153</v>
      </c>
    </row>
    <row r="41">
      <c r="A41" s="15" t="s">
        <v>783</v>
      </c>
      <c r="B41" s="125" t="s">
        <v>833</v>
      </c>
      <c r="C41" s="38">
        <v>2000.0</v>
      </c>
      <c r="D41" s="19">
        <v>0.075</v>
      </c>
      <c r="E41" s="151">
        <v>0.385</v>
      </c>
      <c r="F41" s="19">
        <v>0.252</v>
      </c>
      <c r="G41" s="19">
        <v>0.049</v>
      </c>
      <c r="H41" s="19">
        <v>0.123</v>
      </c>
    </row>
    <row r="42">
      <c r="A42" s="15" t="s">
        <v>790</v>
      </c>
      <c r="B42" s="125" t="s">
        <v>837</v>
      </c>
      <c r="C42" s="38">
        <v>1520.0</v>
      </c>
      <c r="D42" s="19">
        <v>0.075</v>
      </c>
      <c r="E42" s="151">
        <v>0.444</v>
      </c>
      <c r="F42" s="19">
        <v>0.228</v>
      </c>
      <c r="G42" s="19">
        <v>0.054</v>
      </c>
      <c r="H42" s="19">
        <v>0.13</v>
      </c>
    </row>
    <row r="43">
      <c r="A43" s="15" t="s">
        <v>783</v>
      </c>
      <c r="B43" s="125" t="s">
        <v>838</v>
      </c>
      <c r="C43" s="38">
        <v>1000.0</v>
      </c>
      <c r="D43" s="19">
        <v>0.08</v>
      </c>
      <c r="E43" s="151">
        <v>0.404</v>
      </c>
      <c r="F43" s="19">
        <v>0.264</v>
      </c>
      <c r="G43" s="19">
        <v>0.051</v>
      </c>
      <c r="H43" s="19">
        <v>0.108</v>
      </c>
    </row>
    <row r="44">
      <c r="A44" s="15" t="s">
        <v>802</v>
      </c>
      <c r="B44" s="125" t="s">
        <v>841</v>
      </c>
      <c r="C44" s="38">
        <v>1772.0</v>
      </c>
      <c r="D44" s="19">
        <v>0.043</v>
      </c>
      <c r="E44" s="151">
        <v>0.443</v>
      </c>
      <c r="F44" s="19">
        <v>0.261</v>
      </c>
      <c r="G44" s="19">
        <v>0.046</v>
      </c>
      <c r="H44" s="19">
        <v>0.148</v>
      </c>
    </row>
    <row r="45">
      <c r="A45" s="15" t="s">
        <v>797</v>
      </c>
      <c r="B45" s="125" t="s">
        <v>845</v>
      </c>
      <c r="C45" s="38">
        <v>1500.0</v>
      </c>
      <c r="D45" s="19">
        <v>0.047</v>
      </c>
      <c r="E45" s="151">
        <v>0.403</v>
      </c>
      <c r="F45" s="19">
        <v>0.296</v>
      </c>
      <c r="G45" s="19">
        <v>0.034</v>
      </c>
      <c r="H45" s="19">
        <v>0.097</v>
      </c>
    </row>
    <row r="46">
      <c r="A46" s="15" t="s">
        <v>804</v>
      </c>
      <c r="B46" s="125" t="s">
        <v>845</v>
      </c>
      <c r="C46" s="38">
        <v>2000.0</v>
      </c>
      <c r="D46" s="19">
        <v>0.05</v>
      </c>
      <c r="E46" s="151">
        <v>0.398</v>
      </c>
      <c r="F46" s="19">
        <v>0.294</v>
      </c>
      <c r="G46" s="19">
        <v>0.044</v>
      </c>
      <c r="H46" s="19">
        <v>0.117</v>
      </c>
    </row>
    <row r="47">
      <c r="A47" s="15" t="s">
        <v>785</v>
      </c>
      <c r="B47" s="125" t="s">
        <v>850</v>
      </c>
      <c r="C47" s="38">
        <v>1010.0</v>
      </c>
      <c r="D47" s="19">
        <v>0.038</v>
      </c>
      <c r="E47" s="151">
        <v>0.394</v>
      </c>
      <c r="F47" s="19">
        <v>0.311</v>
      </c>
      <c r="G47" s="19">
        <v>0.042</v>
      </c>
      <c r="H47" s="19">
        <v>0.139</v>
      </c>
    </row>
    <row r="48">
      <c r="A48" s="15" t="s">
        <v>782</v>
      </c>
      <c r="B48" s="125" t="s">
        <v>854</v>
      </c>
      <c r="C48" s="38">
        <v>1030.0</v>
      </c>
      <c r="D48" s="19">
        <v>0.033</v>
      </c>
      <c r="E48" s="151">
        <v>0.375</v>
      </c>
      <c r="F48" s="19">
        <v>0.264</v>
      </c>
      <c r="G48" s="19">
        <v>0.029</v>
      </c>
      <c r="H48" s="19">
        <v>0.076</v>
      </c>
    </row>
    <row r="49">
      <c r="A49" s="15" t="s">
        <v>819</v>
      </c>
      <c r="B49" s="125" t="s">
        <v>854</v>
      </c>
      <c r="C49" s="38">
        <v>1021.0</v>
      </c>
      <c r="D49" s="19">
        <v>0.051</v>
      </c>
      <c r="E49" s="151">
        <v>0.425</v>
      </c>
      <c r="F49" s="19">
        <v>0.304</v>
      </c>
      <c r="G49" s="19">
        <v>0.057</v>
      </c>
      <c r="H49" s="19">
        <v>0.089</v>
      </c>
    </row>
    <row r="50">
      <c r="A50" s="15" t="s">
        <v>786</v>
      </c>
      <c r="B50" s="125" t="s">
        <v>854</v>
      </c>
      <c r="C50" s="38">
        <v>1514.0</v>
      </c>
      <c r="D50" s="19">
        <v>0.041</v>
      </c>
      <c r="E50" s="151">
        <v>0.391</v>
      </c>
      <c r="F50" s="19">
        <v>0.301</v>
      </c>
      <c r="G50" s="19">
        <v>0.038</v>
      </c>
      <c r="H50" s="19">
        <v>0.095</v>
      </c>
    </row>
    <row r="51">
      <c r="A51" s="15" t="s">
        <v>794</v>
      </c>
      <c r="B51" s="125" t="s">
        <v>856</v>
      </c>
      <c r="C51" s="38">
        <v>2004.0</v>
      </c>
      <c r="D51" s="19">
        <v>0.05</v>
      </c>
      <c r="E51" s="151">
        <v>0.433</v>
      </c>
      <c r="F51" s="19">
        <v>0.313</v>
      </c>
      <c r="G51" s="19">
        <v>0.038</v>
      </c>
      <c r="H51" s="19">
        <v>0.114</v>
      </c>
    </row>
    <row r="52">
      <c r="A52" s="15" t="s">
        <v>787</v>
      </c>
      <c r="B52" s="125" t="s">
        <v>856</v>
      </c>
      <c r="C52" s="38">
        <v>1004.0</v>
      </c>
      <c r="D52" s="53">
        <v>0.04</v>
      </c>
      <c r="E52" s="156">
        <v>0.41</v>
      </c>
      <c r="F52" s="53">
        <v>0.3</v>
      </c>
      <c r="G52" s="53">
        <v>0.03</v>
      </c>
      <c r="H52" s="53">
        <v>0.09</v>
      </c>
    </row>
    <row r="53">
      <c r="A53" s="15" t="s">
        <v>786</v>
      </c>
      <c r="B53" s="125" t="s">
        <v>859</v>
      </c>
      <c r="C53" s="38">
        <v>1009.0</v>
      </c>
      <c r="D53" s="19">
        <v>0.047</v>
      </c>
      <c r="E53" s="151">
        <v>0.4</v>
      </c>
      <c r="F53" s="19">
        <v>0.301</v>
      </c>
      <c r="G53" s="19">
        <v>0.025</v>
      </c>
      <c r="H53" s="19">
        <v>0.102</v>
      </c>
    </row>
    <row r="54">
      <c r="A54" s="15" t="s">
        <v>862</v>
      </c>
      <c r="B54" s="125" t="s">
        <v>859</v>
      </c>
      <c r="C54" s="38">
        <v>1054.0</v>
      </c>
      <c r="D54" s="19">
        <v>0.028</v>
      </c>
      <c r="E54" s="151">
        <v>0.409</v>
      </c>
      <c r="F54" s="19">
        <v>0.344</v>
      </c>
      <c r="G54" s="19">
        <v>0.027</v>
      </c>
      <c r="H54" s="19">
        <v>0.095</v>
      </c>
    </row>
    <row r="55">
      <c r="A55" s="15" t="s">
        <v>783</v>
      </c>
      <c r="B55" s="125" t="s">
        <v>859</v>
      </c>
      <c r="C55" s="38">
        <v>1200.0</v>
      </c>
      <c r="D55" s="19">
        <v>0.036</v>
      </c>
      <c r="E55" s="151">
        <v>0.42</v>
      </c>
      <c r="F55" s="19">
        <v>0.318</v>
      </c>
      <c r="G55" s="19">
        <v>0.039</v>
      </c>
      <c r="H55" s="19">
        <v>0.085</v>
      </c>
    </row>
    <row r="56">
      <c r="A56" s="15" t="s">
        <v>790</v>
      </c>
      <c r="B56" s="125" t="s">
        <v>866</v>
      </c>
      <c r="C56" s="38">
        <v>1012.0</v>
      </c>
      <c r="D56" s="19">
        <v>0.042</v>
      </c>
      <c r="E56" s="151">
        <v>0.438</v>
      </c>
      <c r="F56" s="19">
        <v>0.323</v>
      </c>
      <c r="G56" s="19">
        <v>0.032</v>
      </c>
      <c r="H56" s="19">
        <v>0.102</v>
      </c>
    </row>
    <row r="57">
      <c r="A57" s="15" t="s">
        <v>862</v>
      </c>
      <c r="B57" s="125" t="s">
        <v>869</v>
      </c>
      <c r="C57" s="38">
        <v>1049.0</v>
      </c>
      <c r="D57" s="19">
        <v>0.035</v>
      </c>
      <c r="E57" s="151">
        <v>0.377</v>
      </c>
      <c r="F57" s="19">
        <v>0.346</v>
      </c>
      <c r="G57" s="19">
        <v>0.034</v>
      </c>
      <c r="H57" s="19">
        <v>0.085</v>
      </c>
    </row>
    <row r="58">
      <c r="A58" s="15" t="s">
        <v>785</v>
      </c>
      <c r="B58" s="125" t="s">
        <v>870</v>
      </c>
      <c r="C58" s="38">
        <v>1063.0</v>
      </c>
      <c r="D58" s="19">
        <v>0.032</v>
      </c>
      <c r="E58" s="151">
        <v>0.397</v>
      </c>
      <c r="F58" s="19">
        <v>0.328</v>
      </c>
      <c r="G58" s="19">
        <v>0.047</v>
      </c>
      <c r="H58" s="19">
        <v>0.131</v>
      </c>
    </row>
    <row r="59">
      <c r="A59" s="15" t="s">
        <v>804</v>
      </c>
      <c r="B59" s="125" t="s">
        <v>870</v>
      </c>
      <c r="C59" s="38">
        <v>2000.0</v>
      </c>
      <c r="D59" s="19">
        <v>0.037</v>
      </c>
      <c r="E59" s="151">
        <v>0.385</v>
      </c>
      <c r="F59" s="19">
        <v>0.373</v>
      </c>
      <c r="G59" s="19">
        <v>0.039</v>
      </c>
      <c r="H59" s="19">
        <v>0.074</v>
      </c>
    </row>
    <row r="60">
      <c r="A60" s="15" t="s">
        <v>783</v>
      </c>
      <c r="B60" s="125" t="s">
        <v>870</v>
      </c>
      <c r="C60" s="38">
        <v>1000.0</v>
      </c>
      <c r="D60" s="19">
        <v>0.039</v>
      </c>
      <c r="E60" s="151">
        <v>0.426</v>
      </c>
      <c r="F60" s="19">
        <v>0.356</v>
      </c>
      <c r="G60" s="19">
        <v>0.027</v>
      </c>
      <c r="H60" s="19">
        <v>0.073</v>
      </c>
    </row>
    <row r="61">
      <c r="A61" s="15" t="s">
        <v>782</v>
      </c>
      <c r="B61" s="125" t="s">
        <v>875</v>
      </c>
      <c r="C61" s="38">
        <v>1039.0</v>
      </c>
      <c r="D61" s="19">
        <v>0.028</v>
      </c>
      <c r="E61" s="151">
        <v>0.358</v>
      </c>
      <c r="F61" s="19">
        <v>0.302</v>
      </c>
      <c r="G61" s="19">
        <v>0.028</v>
      </c>
      <c r="H61" s="19">
        <v>0.084</v>
      </c>
    </row>
    <row r="62">
      <c r="A62" s="15" t="s">
        <v>819</v>
      </c>
      <c r="B62" s="125" t="s">
        <v>875</v>
      </c>
      <c r="C62" s="38">
        <v>1015.0</v>
      </c>
      <c r="D62" s="19">
        <v>0.029</v>
      </c>
      <c r="E62" s="151">
        <v>0.469</v>
      </c>
      <c r="F62" s="19">
        <v>0.344</v>
      </c>
      <c r="G62" s="19">
        <v>0.034</v>
      </c>
      <c r="H62" s="19">
        <v>0.068</v>
      </c>
    </row>
    <row r="63">
      <c r="A63" s="15" t="s">
        <v>790</v>
      </c>
      <c r="B63" s="125" t="s">
        <v>876</v>
      </c>
      <c r="C63" s="38">
        <v>1011.0</v>
      </c>
      <c r="D63" s="19">
        <v>0.045</v>
      </c>
      <c r="E63" s="151">
        <v>0.454</v>
      </c>
      <c r="F63" s="19">
        <v>0.307</v>
      </c>
      <c r="G63" s="19">
        <v>0.038</v>
      </c>
      <c r="H63" s="19">
        <v>0.089</v>
      </c>
    </row>
    <row r="64">
      <c r="A64" s="15" t="s">
        <v>794</v>
      </c>
      <c r="B64" s="125" t="s">
        <v>879</v>
      </c>
      <c r="C64" s="38">
        <v>1253.0</v>
      </c>
      <c r="D64" s="19">
        <v>0.03</v>
      </c>
      <c r="E64" s="151">
        <v>0.46</v>
      </c>
      <c r="F64" s="19">
        <v>0.365</v>
      </c>
      <c r="G64" s="19">
        <v>0.024</v>
      </c>
      <c r="H64" s="19">
        <v>0.088</v>
      </c>
    </row>
    <row r="65">
      <c r="A65" s="15" t="s">
        <v>787</v>
      </c>
      <c r="B65" s="125" t="s">
        <v>880</v>
      </c>
      <c r="C65" s="38">
        <v>1010.0</v>
      </c>
      <c r="D65" s="53">
        <v>0.03</v>
      </c>
      <c r="E65" s="156">
        <v>0.4</v>
      </c>
      <c r="F65" s="53">
        <v>0.37</v>
      </c>
      <c r="G65" s="53">
        <v>0.03</v>
      </c>
      <c r="H65" s="53">
        <v>0.07</v>
      </c>
    </row>
    <row r="66">
      <c r="A66" s="15" t="s">
        <v>783</v>
      </c>
      <c r="B66" s="125" t="s">
        <v>883</v>
      </c>
      <c r="C66" s="38">
        <v>1000.0</v>
      </c>
      <c r="D66" s="19">
        <v>0.027</v>
      </c>
      <c r="E66" s="19">
        <v>0.38</v>
      </c>
      <c r="F66" s="174">
        <v>0.383</v>
      </c>
      <c r="G66" s="19">
        <v>0.021</v>
      </c>
      <c r="H66" s="19">
        <v>0.065</v>
      </c>
    </row>
    <row r="67">
      <c r="A67" s="15" t="s">
        <v>790</v>
      </c>
      <c r="B67" s="125" t="s">
        <v>888</v>
      </c>
      <c r="C67" s="38">
        <v>1525.0</v>
      </c>
      <c r="D67" s="19">
        <v>0.028</v>
      </c>
      <c r="E67" s="151">
        <v>0.448</v>
      </c>
      <c r="F67" s="19">
        <v>0.365</v>
      </c>
      <c r="G67" s="19">
        <v>0.017</v>
      </c>
      <c r="H67" s="19">
        <v>0.081</v>
      </c>
    </row>
    <row r="68">
      <c r="A68" s="15" t="s">
        <v>802</v>
      </c>
      <c r="B68" s="125" t="s">
        <v>889</v>
      </c>
      <c r="C68" s="38">
        <v>1997.0</v>
      </c>
      <c r="D68" s="19">
        <v>0.036</v>
      </c>
      <c r="E68" s="151">
        <v>0.423</v>
      </c>
      <c r="F68" s="19">
        <v>0.37</v>
      </c>
      <c r="G68" s="19">
        <v>0.02</v>
      </c>
      <c r="H68" s="19">
        <v>0.091</v>
      </c>
    </row>
  </sheetData>
  <mergeCells count="6">
    <mergeCell ref="C10:M10"/>
    <mergeCell ref="C11:M11"/>
    <mergeCell ref="A7:A9"/>
    <mergeCell ref="B7:B9"/>
    <mergeCell ref="C7:C9"/>
    <mergeCell ref="C12:M12"/>
  </mergeCells>
  <hyperlinks>
    <hyperlink r:id="rId1" ref="D7"/>
    <hyperlink r:id="rId2" ref="E7"/>
    <hyperlink r:id="rId3" ref="F7"/>
    <hyperlink r:id="rId4" ref="G7"/>
    <hyperlink r:id="rId5" ref="H7"/>
    <hyperlink r:id="rId6" ref="D9"/>
    <hyperlink r:id="rId7" ref="E9"/>
    <hyperlink r:id="rId8" ref="F9"/>
    <hyperlink r:id="rId9" ref="G9"/>
    <hyperlink r:id="rId10" ref="H9"/>
    <hyperlink r:id="rId11" ref="A13"/>
    <hyperlink r:id="rId12" ref="A14"/>
    <hyperlink r:id="rId13" ref="A15"/>
    <hyperlink r:id="rId14" ref="A16"/>
    <hyperlink r:id="rId15" ref="A17"/>
    <hyperlink r:id="rId16" ref="A18"/>
    <hyperlink r:id="rId17" ref="A19"/>
    <hyperlink r:id="rId18" ref="A20"/>
    <hyperlink r:id="rId19" ref="A21"/>
    <hyperlink r:id="rId20" ref="A22"/>
    <hyperlink r:id="rId21" ref="A23"/>
    <hyperlink r:id="rId22" ref="A24"/>
    <hyperlink r:id="rId23" ref="A25"/>
    <hyperlink r:id="rId24" ref="A26"/>
    <hyperlink r:id="rId25" ref="A27"/>
    <hyperlink r:id="rId26" ref="A28"/>
    <hyperlink r:id="rId27" ref="A29"/>
    <hyperlink r:id="rId28" ref="A30"/>
    <hyperlink r:id="rId29" ref="A31"/>
    <hyperlink r:id="rId30" ref="A32"/>
    <hyperlink r:id="rId31" ref="A33"/>
    <hyperlink r:id="rId32" ref="A34"/>
    <hyperlink r:id="rId33" ref="A35"/>
    <hyperlink r:id="rId34" ref="A36"/>
    <hyperlink r:id="rId35" ref="A37"/>
    <hyperlink r:id="rId36" ref="A38"/>
    <hyperlink r:id="rId37" ref="A39"/>
    <hyperlink r:id="rId38" ref="A40"/>
    <hyperlink r:id="rId39" ref="A41"/>
    <hyperlink r:id="rId40" ref="A42"/>
    <hyperlink r:id="rId41" ref="A43"/>
    <hyperlink r:id="rId42" ref="A44"/>
    <hyperlink r:id="rId43" ref="A45"/>
    <hyperlink r:id="rId44" ref="A46"/>
    <hyperlink r:id="rId45" ref="A47"/>
    <hyperlink r:id="rId46" ref="A48"/>
    <hyperlink r:id="rId47" ref="A49"/>
    <hyperlink r:id="rId48" ref="A50"/>
    <hyperlink r:id="rId49" ref="A51"/>
    <hyperlink r:id="rId50" ref="A52"/>
    <hyperlink r:id="rId51" ref="A53"/>
    <hyperlink r:id="rId52" ref="A54"/>
    <hyperlink r:id="rId53" ref="A55"/>
    <hyperlink r:id="rId54" ref="A56"/>
    <hyperlink r:id="rId55" ref="A57"/>
    <hyperlink r:id="rId56" ref="A58"/>
    <hyperlink r:id="rId57" ref="A59"/>
    <hyperlink r:id="rId58" ref="A60"/>
    <hyperlink r:id="rId59" ref="A61"/>
    <hyperlink r:id="rId60" ref="A62"/>
    <hyperlink r:id="rId61" ref="A63"/>
    <hyperlink r:id="rId62" ref="A64"/>
    <hyperlink r:id="rId63" ref="A65"/>
    <hyperlink r:id="rId64" ref="A66"/>
    <hyperlink r:id="rId65" ref="A67"/>
    <hyperlink r:id="rId66" ref="A68"/>
  </hyperlinks>
  <drawing r:id="rId6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B1" s="116" t="s">
        <v>737</v>
      </c>
    </row>
    <row r="2">
      <c r="B2" s="137">
        <v>42296.0</v>
      </c>
    </row>
    <row r="4">
      <c r="A4" s="6" t="s">
        <v>741</v>
      </c>
      <c r="B4" s="6" t="s">
        <v>742</v>
      </c>
      <c r="C4" s="6" t="s">
        <v>744</v>
      </c>
      <c r="D4" s="10" t="s">
        <v>745</v>
      </c>
      <c r="E4" s="10" t="s">
        <v>747</v>
      </c>
      <c r="F4" s="10" t="s">
        <v>749</v>
      </c>
      <c r="G4" s="10" t="s">
        <v>751</v>
      </c>
      <c r="H4" s="10" t="s">
        <v>753</v>
      </c>
      <c r="I4" s="12" t="s">
        <v>754</v>
      </c>
      <c r="J4" s="12" t="s">
        <v>756</v>
      </c>
      <c r="K4" s="12" t="s">
        <v>757</v>
      </c>
      <c r="L4" s="6" t="s">
        <v>758</v>
      </c>
    </row>
    <row r="5">
      <c r="A5" s="140"/>
      <c r="B5" s="140"/>
      <c r="C5" s="140"/>
      <c r="D5" s="140"/>
      <c r="E5" s="140"/>
      <c r="F5" s="140"/>
      <c r="G5" s="140"/>
      <c r="H5" s="140"/>
      <c r="I5" s="140"/>
      <c r="J5" s="140"/>
      <c r="K5" s="140"/>
      <c r="L5" s="140"/>
    </row>
    <row r="6">
      <c r="A6" s="143" t="s">
        <v>763</v>
      </c>
      <c r="B6" s="148">
        <v>42296.0</v>
      </c>
      <c r="C6" s="150" t="s">
        <v>775</v>
      </c>
      <c r="D6" s="152">
        <v>31.9</v>
      </c>
      <c r="E6" s="152">
        <v>19.7</v>
      </c>
      <c r="F6" s="154">
        <v>39.5</v>
      </c>
      <c r="G6" s="152">
        <v>4.7</v>
      </c>
      <c r="H6" s="152">
        <v>3.4</v>
      </c>
      <c r="I6" s="158"/>
      <c r="J6" s="158"/>
      <c r="K6" s="158"/>
      <c r="L6" s="154">
        <v>7.6</v>
      </c>
    </row>
    <row r="7">
      <c r="A7" s="140"/>
      <c r="B7" s="140"/>
      <c r="C7" s="140"/>
      <c r="D7" s="140"/>
      <c r="E7" s="140"/>
      <c r="F7" s="140"/>
      <c r="G7" s="140"/>
      <c r="H7" s="140"/>
      <c r="I7" s="140"/>
      <c r="J7" s="140"/>
      <c r="K7" s="140"/>
      <c r="L7" s="140"/>
    </row>
    <row r="8">
      <c r="A8" s="160" t="s">
        <v>796</v>
      </c>
      <c r="B8" s="161">
        <v>42295.0</v>
      </c>
      <c r="C8" s="163" t="s">
        <v>803</v>
      </c>
      <c r="D8" s="51">
        <v>30.5</v>
      </c>
      <c r="E8" s="51">
        <v>19.7</v>
      </c>
      <c r="F8" s="164">
        <v>39.1</v>
      </c>
      <c r="G8" s="51">
        <v>5.5</v>
      </c>
      <c r="H8" s="51">
        <v>4.6</v>
      </c>
      <c r="I8" s="51" t="s">
        <v>807</v>
      </c>
      <c r="J8" s="51">
        <v>800.0</v>
      </c>
      <c r="K8" s="51" t="s">
        <v>808</v>
      </c>
      <c r="L8" s="164">
        <v>8.6</v>
      </c>
    </row>
    <row r="9">
      <c r="A9" s="160" t="s">
        <v>809</v>
      </c>
      <c r="B9" s="161">
        <v>42295.0</v>
      </c>
      <c r="C9" s="163" t="s">
        <v>803</v>
      </c>
      <c r="D9" s="51">
        <v>30.0</v>
      </c>
      <c r="E9" s="51">
        <v>20.0</v>
      </c>
      <c r="F9" s="164">
        <v>40.0</v>
      </c>
      <c r="G9" s="51">
        <v>6.0</v>
      </c>
      <c r="H9" s="51">
        <v>3.0</v>
      </c>
      <c r="I9" s="51" t="s">
        <v>812</v>
      </c>
      <c r="J9" s="54">
        <v>1373.0</v>
      </c>
      <c r="K9" s="51" t="s">
        <v>813</v>
      </c>
      <c r="L9" s="164">
        <v>10.0</v>
      </c>
    </row>
    <row r="10">
      <c r="A10" s="160" t="s">
        <v>815</v>
      </c>
      <c r="B10" s="161">
        <v>42295.0</v>
      </c>
      <c r="C10" s="163" t="s">
        <v>775</v>
      </c>
      <c r="D10" s="51">
        <v>32.0</v>
      </c>
      <c r="E10" s="51">
        <v>21.0</v>
      </c>
      <c r="F10" s="164">
        <v>39.0</v>
      </c>
      <c r="G10" s="51">
        <v>3.0</v>
      </c>
      <c r="H10" s="51">
        <v>5.0</v>
      </c>
      <c r="I10" s="51" t="s">
        <v>818</v>
      </c>
      <c r="J10" s="54">
        <v>5063.0</v>
      </c>
      <c r="K10" s="51" t="s">
        <v>813</v>
      </c>
      <c r="L10" s="164">
        <v>7.0</v>
      </c>
    </row>
    <row r="11">
      <c r="A11" s="160" t="s">
        <v>820</v>
      </c>
      <c r="B11" s="161">
        <v>42295.0</v>
      </c>
      <c r="C11" s="163" t="s">
        <v>803</v>
      </c>
      <c r="D11" s="51">
        <v>31.9</v>
      </c>
      <c r="E11" s="51">
        <v>20.4</v>
      </c>
      <c r="F11" s="164">
        <v>35.8</v>
      </c>
      <c r="G11" s="51">
        <v>4.9</v>
      </c>
      <c r="H11" s="51">
        <v>5.6</v>
      </c>
      <c r="I11" s="51" t="s">
        <v>823</v>
      </c>
      <c r="J11" s="54">
        <v>2122.0</v>
      </c>
      <c r="K11" s="51" t="s">
        <v>825</v>
      </c>
      <c r="L11" s="164">
        <v>3.9</v>
      </c>
    </row>
    <row r="12">
      <c r="A12" s="160" t="s">
        <v>820</v>
      </c>
      <c r="B12" s="161">
        <v>42294.0</v>
      </c>
      <c r="C12" s="163" t="s">
        <v>803</v>
      </c>
      <c r="D12" s="51">
        <v>32.6</v>
      </c>
      <c r="E12" s="51">
        <v>21.0</v>
      </c>
      <c r="F12" s="164">
        <v>34.3</v>
      </c>
      <c r="G12" s="51">
        <v>5.4</v>
      </c>
      <c r="H12" s="51">
        <v>5.4</v>
      </c>
      <c r="I12" s="51" t="s">
        <v>828</v>
      </c>
      <c r="J12" s="54">
        <v>1621.0</v>
      </c>
      <c r="K12" s="51" t="s">
        <v>830</v>
      </c>
      <c r="L12" s="164">
        <v>1.7</v>
      </c>
    </row>
    <row r="13">
      <c r="A13" s="160" t="s">
        <v>831</v>
      </c>
      <c r="B13" s="161">
        <v>42294.0</v>
      </c>
      <c r="C13" s="163" t="s">
        <v>775</v>
      </c>
      <c r="D13" s="51">
        <v>31.0</v>
      </c>
      <c r="E13" s="51">
        <v>22.0</v>
      </c>
      <c r="F13" s="164">
        <v>38.0</v>
      </c>
      <c r="G13" s="51">
        <v>4.0</v>
      </c>
      <c r="H13" s="51">
        <v>4.0</v>
      </c>
      <c r="I13" s="51" t="s">
        <v>835</v>
      </c>
      <c r="J13" s="54">
        <v>2503.0</v>
      </c>
      <c r="K13" s="51" t="s">
        <v>836</v>
      </c>
      <c r="L13" s="164">
        <v>7.0</v>
      </c>
    </row>
    <row r="14">
      <c r="A14" s="160" t="s">
        <v>796</v>
      </c>
      <c r="B14" s="161">
        <v>42294.0</v>
      </c>
      <c r="C14" s="163" t="s">
        <v>803</v>
      </c>
      <c r="D14" s="51">
        <v>30.5</v>
      </c>
      <c r="E14" s="51">
        <v>22.1</v>
      </c>
      <c r="F14" s="164">
        <v>37.3</v>
      </c>
      <c r="G14" s="51">
        <v>4.6</v>
      </c>
      <c r="H14" s="51">
        <v>4.7</v>
      </c>
      <c r="I14" s="51" t="s">
        <v>835</v>
      </c>
      <c r="J14" s="54">
        <v>2000.0</v>
      </c>
      <c r="K14" s="51" t="s">
        <v>839</v>
      </c>
      <c r="L14" s="164">
        <v>6.8</v>
      </c>
    </row>
    <row r="15">
      <c r="A15" s="160" t="s">
        <v>820</v>
      </c>
      <c r="B15" s="161">
        <v>42293.0</v>
      </c>
      <c r="C15" s="163" t="s">
        <v>803</v>
      </c>
      <c r="D15" s="51">
        <v>33.3</v>
      </c>
      <c r="E15" s="51">
        <v>21.9</v>
      </c>
      <c r="F15" s="164">
        <v>33.7</v>
      </c>
      <c r="G15" s="51">
        <v>4.7</v>
      </c>
      <c r="H15" s="51">
        <v>4.1</v>
      </c>
      <c r="I15" s="51" t="s">
        <v>844</v>
      </c>
      <c r="J15" s="54">
        <v>1537.0</v>
      </c>
      <c r="K15" s="51" t="s">
        <v>830</v>
      </c>
      <c r="L15" s="164">
        <v>0.4</v>
      </c>
    </row>
    <row r="16">
      <c r="A16" s="160" t="s">
        <v>796</v>
      </c>
      <c r="B16" s="161">
        <v>42293.0</v>
      </c>
      <c r="C16" s="163" t="s">
        <v>803</v>
      </c>
      <c r="D16" s="51">
        <v>30.7</v>
      </c>
      <c r="E16" s="51">
        <v>22.6</v>
      </c>
      <c r="F16" s="164">
        <v>37.0</v>
      </c>
      <c r="G16" s="51">
        <v>4.4</v>
      </c>
      <c r="H16" s="51">
        <v>4.7</v>
      </c>
      <c r="I16" s="51" t="s">
        <v>844</v>
      </c>
      <c r="J16" s="54">
        <v>1600.0</v>
      </c>
      <c r="K16" s="51" t="s">
        <v>847</v>
      </c>
      <c r="L16" s="164">
        <v>6.3</v>
      </c>
    </row>
    <row r="17">
      <c r="A17" s="160" t="s">
        <v>848</v>
      </c>
      <c r="B17" s="161">
        <v>42293.0</v>
      </c>
      <c r="C17" s="163" t="s">
        <v>803</v>
      </c>
      <c r="D17" s="51">
        <v>30.0</v>
      </c>
      <c r="E17" s="51">
        <v>22.0</v>
      </c>
      <c r="F17" s="164">
        <v>38.0</v>
      </c>
      <c r="G17" s="51">
        <v>6.0</v>
      </c>
      <c r="H17" s="51">
        <v>4.0</v>
      </c>
      <c r="I17" s="51" t="s">
        <v>823</v>
      </c>
      <c r="J17" s="54">
        <v>2086.0</v>
      </c>
      <c r="K17" s="51" t="s">
        <v>852</v>
      </c>
      <c r="L17" s="164">
        <v>8.0</v>
      </c>
    </row>
    <row r="18">
      <c r="A18" s="160" t="s">
        <v>853</v>
      </c>
      <c r="B18" s="161">
        <v>42293.0</v>
      </c>
      <c r="C18" s="163" t="s">
        <v>803</v>
      </c>
      <c r="D18" s="51">
        <v>31.0</v>
      </c>
      <c r="E18" s="51">
        <v>22.0</v>
      </c>
      <c r="F18" s="164">
        <v>35.0</v>
      </c>
      <c r="G18" s="51">
        <v>5.0</v>
      </c>
      <c r="H18" s="51">
        <v>5.0</v>
      </c>
      <c r="I18" s="51" t="s">
        <v>835</v>
      </c>
      <c r="J18" s="54">
        <v>2022.0</v>
      </c>
      <c r="K18" s="51" t="s">
        <v>852</v>
      </c>
      <c r="L18" s="164">
        <v>4.0</v>
      </c>
    </row>
    <row r="19">
      <c r="A19" s="51" t="s">
        <v>815</v>
      </c>
      <c r="B19" s="161">
        <v>42292.0</v>
      </c>
      <c r="C19" s="163" t="s">
        <v>775</v>
      </c>
      <c r="D19" s="51">
        <v>33.0</v>
      </c>
      <c r="E19" s="51">
        <v>21.0</v>
      </c>
      <c r="F19" s="164">
        <v>38.0</v>
      </c>
      <c r="G19" s="51">
        <v>4.0</v>
      </c>
      <c r="H19" s="51">
        <v>5.0</v>
      </c>
      <c r="I19" s="51" t="s">
        <v>818</v>
      </c>
      <c r="J19" s="54">
        <v>5546.0</v>
      </c>
      <c r="K19" s="51" t="s">
        <v>813</v>
      </c>
      <c r="L19" s="164">
        <v>5.0</v>
      </c>
    </row>
    <row r="20">
      <c r="A20" s="160" t="s">
        <v>820</v>
      </c>
      <c r="B20" s="161">
        <v>42292.0</v>
      </c>
      <c r="C20" s="163" t="s">
        <v>803</v>
      </c>
      <c r="D20" s="51">
        <v>32.8</v>
      </c>
      <c r="E20" s="51">
        <v>22.7</v>
      </c>
      <c r="F20" s="164">
        <v>34.0</v>
      </c>
      <c r="G20" s="51">
        <v>3.4</v>
      </c>
      <c r="H20" s="51">
        <v>5.1</v>
      </c>
      <c r="I20" s="51" t="s">
        <v>857</v>
      </c>
      <c r="J20" s="54">
        <v>1813.0</v>
      </c>
      <c r="K20" s="51" t="s">
        <v>825</v>
      </c>
      <c r="L20" s="164">
        <v>1.2</v>
      </c>
    </row>
    <row r="21">
      <c r="A21" s="160" t="s">
        <v>796</v>
      </c>
      <c r="B21" s="161">
        <v>42292.0</v>
      </c>
      <c r="C21" s="163" t="s">
        <v>803</v>
      </c>
      <c r="D21" s="51">
        <v>30.6</v>
      </c>
      <c r="E21" s="51">
        <v>23.5</v>
      </c>
      <c r="F21" s="164">
        <v>36.5</v>
      </c>
      <c r="G21" s="51">
        <v>4.3</v>
      </c>
      <c r="H21" s="51">
        <v>4.7</v>
      </c>
      <c r="I21" s="51" t="s">
        <v>860</v>
      </c>
      <c r="J21" s="54">
        <v>1200.0</v>
      </c>
      <c r="K21" s="51" t="s">
        <v>863</v>
      </c>
      <c r="L21" s="164">
        <v>5.9</v>
      </c>
    </row>
    <row r="22">
      <c r="A22" s="160" t="s">
        <v>809</v>
      </c>
      <c r="B22" s="161">
        <v>42291.0</v>
      </c>
      <c r="C22" s="163" t="s">
        <v>803</v>
      </c>
      <c r="D22" s="51">
        <v>31.0</v>
      </c>
      <c r="E22" s="51">
        <v>24.0</v>
      </c>
      <c r="F22" s="164">
        <v>37.0</v>
      </c>
      <c r="G22" s="51">
        <v>6.0</v>
      </c>
      <c r="H22" s="51">
        <v>2.0</v>
      </c>
      <c r="I22" s="51" t="s">
        <v>812</v>
      </c>
      <c r="J22" s="54">
        <v>1438.0</v>
      </c>
      <c r="K22" s="51" t="s">
        <v>813</v>
      </c>
      <c r="L22" s="164">
        <v>6.0</v>
      </c>
    </row>
    <row r="23">
      <c r="A23" s="160" t="s">
        <v>820</v>
      </c>
      <c r="B23" s="161">
        <v>42291.0</v>
      </c>
      <c r="C23" s="163" t="s">
        <v>803</v>
      </c>
      <c r="D23" s="51">
        <v>32.6</v>
      </c>
      <c r="E23" s="51">
        <v>22.9</v>
      </c>
      <c r="F23" s="164">
        <v>33.5</v>
      </c>
      <c r="G23" s="51">
        <v>3.4</v>
      </c>
      <c r="H23" s="51">
        <v>5.6</v>
      </c>
      <c r="I23" s="51" t="s">
        <v>867</v>
      </c>
      <c r="J23" s="54">
        <v>1438.0</v>
      </c>
      <c r="K23" s="51" t="s">
        <v>825</v>
      </c>
      <c r="L23" s="164">
        <v>0.9</v>
      </c>
    </row>
    <row r="24">
      <c r="A24" s="160" t="s">
        <v>796</v>
      </c>
      <c r="B24" s="161">
        <v>42291.0</v>
      </c>
      <c r="C24" s="163" t="s">
        <v>803</v>
      </c>
      <c r="D24" s="51">
        <v>29.4</v>
      </c>
      <c r="E24" s="51">
        <v>23.7</v>
      </c>
      <c r="F24" s="164">
        <v>37.1</v>
      </c>
      <c r="G24" s="51">
        <v>5.0</v>
      </c>
      <c r="H24" s="51">
        <v>4.3</v>
      </c>
      <c r="I24" s="51" t="s">
        <v>860</v>
      </c>
      <c r="J24" s="54">
        <v>1200.0</v>
      </c>
      <c r="K24" s="51" t="s">
        <v>863</v>
      </c>
      <c r="L24" s="164">
        <v>7.7</v>
      </c>
    </row>
    <row r="25">
      <c r="A25" s="160" t="s">
        <v>820</v>
      </c>
      <c r="B25" s="161">
        <v>42290.0</v>
      </c>
      <c r="C25" s="163" t="s">
        <v>803</v>
      </c>
      <c r="D25" s="51">
        <v>29.9</v>
      </c>
      <c r="E25" s="51">
        <v>24.1</v>
      </c>
      <c r="F25" s="164">
        <v>34.1</v>
      </c>
      <c r="G25" s="51">
        <v>3.8</v>
      </c>
      <c r="H25" s="51">
        <v>6.4</v>
      </c>
      <c r="I25" s="51" t="s">
        <v>872</v>
      </c>
      <c r="J25" s="54">
        <v>1179.0</v>
      </c>
      <c r="K25" s="51" t="s">
        <v>825</v>
      </c>
      <c r="L25" s="164">
        <v>4.2</v>
      </c>
    </row>
    <row r="26">
      <c r="A26" s="160" t="s">
        <v>796</v>
      </c>
      <c r="B26" s="161">
        <v>42290.0</v>
      </c>
      <c r="C26" s="163" t="s">
        <v>803</v>
      </c>
      <c r="D26" s="51">
        <v>29.2</v>
      </c>
      <c r="E26" s="51">
        <v>24.5</v>
      </c>
      <c r="F26" s="164">
        <v>36.1</v>
      </c>
      <c r="G26" s="51">
        <v>5.2</v>
      </c>
      <c r="H26" s="51">
        <v>4.3</v>
      </c>
      <c r="I26" s="51" t="s">
        <v>860</v>
      </c>
      <c r="J26" s="54">
        <v>1200.0</v>
      </c>
      <c r="K26" s="51" t="s">
        <v>863</v>
      </c>
      <c r="L26" s="164">
        <v>6.9</v>
      </c>
    </row>
    <row r="27">
      <c r="A27" s="160" t="s">
        <v>831</v>
      </c>
      <c r="B27" s="161">
        <v>42290.0</v>
      </c>
      <c r="C27" s="163" t="s">
        <v>775</v>
      </c>
      <c r="D27" s="51">
        <v>31.0</v>
      </c>
      <c r="E27" s="51">
        <v>24.0</v>
      </c>
      <c r="F27" s="164">
        <v>37.0</v>
      </c>
      <c r="G27" s="51">
        <v>5.0</v>
      </c>
      <c r="H27" s="51">
        <v>2.0</v>
      </c>
      <c r="I27" s="51" t="s">
        <v>877</v>
      </c>
      <c r="J27" s="54">
        <v>1349.0</v>
      </c>
      <c r="K27" s="51" t="s">
        <v>852</v>
      </c>
      <c r="L27" s="164">
        <v>6.0</v>
      </c>
    </row>
    <row r="28">
      <c r="A28" s="160" t="s">
        <v>820</v>
      </c>
      <c r="B28" s="161">
        <v>42289.0</v>
      </c>
      <c r="C28" s="163" t="s">
        <v>803</v>
      </c>
      <c r="D28" s="51">
        <v>31.1</v>
      </c>
      <c r="E28" s="51">
        <v>20.6</v>
      </c>
      <c r="F28" s="164">
        <v>35.6</v>
      </c>
      <c r="G28" s="51">
        <v>3.2</v>
      </c>
      <c r="H28" s="51">
        <v>7.5</v>
      </c>
      <c r="I28" s="51" t="s">
        <v>872</v>
      </c>
      <c r="J28" s="54">
        <v>1115.0</v>
      </c>
      <c r="K28" s="51" t="s">
        <v>881</v>
      </c>
      <c r="L28" s="164">
        <v>4.5</v>
      </c>
    </row>
    <row r="29">
      <c r="A29" s="160" t="s">
        <v>796</v>
      </c>
      <c r="B29" s="161">
        <v>42288.0</v>
      </c>
      <c r="C29" s="163" t="s">
        <v>803</v>
      </c>
      <c r="D29" s="51">
        <v>28.9</v>
      </c>
      <c r="E29" s="51">
        <v>24.3</v>
      </c>
      <c r="F29" s="164">
        <v>35.7</v>
      </c>
      <c r="G29" s="51">
        <v>5.7</v>
      </c>
      <c r="H29" s="51">
        <v>4.8</v>
      </c>
      <c r="I29" s="51" t="s">
        <v>860</v>
      </c>
      <c r="J29" s="54">
        <v>1200.0</v>
      </c>
      <c r="K29" s="51" t="s">
        <v>863</v>
      </c>
      <c r="L29" s="164">
        <v>6.8</v>
      </c>
    </row>
    <row r="30">
      <c r="A30" s="51" t="s">
        <v>886</v>
      </c>
      <c r="B30" s="161">
        <v>42288.0</v>
      </c>
      <c r="C30" s="163" t="s">
        <v>803</v>
      </c>
      <c r="D30" s="51">
        <v>30.0</v>
      </c>
      <c r="E30" s="51">
        <v>22.0</v>
      </c>
      <c r="F30" s="164">
        <v>38.0</v>
      </c>
      <c r="G30" s="51">
        <v>3.0</v>
      </c>
      <c r="H30" s="51">
        <v>6.0</v>
      </c>
      <c r="I30" s="51" t="s">
        <v>887</v>
      </c>
      <c r="J30" s="54">
        <v>1143.0</v>
      </c>
      <c r="K30" s="51" t="s">
        <v>808</v>
      </c>
      <c r="L30" s="164">
        <v>8.0</v>
      </c>
    </row>
    <row r="31">
      <c r="A31" s="160" t="s">
        <v>820</v>
      </c>
      <c r="B31" s="161">
        <v>42287.0</v>
      </c>
      <c r="C31" s="163" t="s">
        <v>803</v>
      </c>
      <c r="D31" s="176">
        <v>35.5</v>
      </c>
      <c r="E31" s="51">
        <v>19.0</v>
      </c>
      <c r="F31" s="51">
        <v>33.1</v>
      </c>
      <c r="G31" s="51">
        <v>3.3</v>
      </c>
      <c r="H31" s="51">
        <v>7.4</v>
      </c>
      <c r="I31" s="51" t="s">
        <v>867</v>
      </c>
      <c r="J31" s="54">
        <v>1428.0</v>
      </c>
      <c r="K31" s="51" t="s">
        <v>881</v>
      </c>
      <c r="L31" s="176">
        <v>2.4</v>
      </c>
    </row>
    <row r="32">
      <c r="A32" s="160" t="s">
        <v>796</v>
      </c>
      <c r="B32" s="161">
        <v>42287.0</v>
      </c>
      <c r="C32" s="163" t="s">
        <v>803</v>
      </c>
      <c r="D32" s="51">
        <v>29.0</v>
      </c>
      <c r="E32" s="51">
        <v>25.0</v>
      </c>
      <c r="F32" s="164">
        <v>35.1</v>
      </c>
      <c r="G32" s="51">
        <v>5.2</v>
      </c>
      <c r="H32" s="51">
        <v>5.1</v>
      </c>
      <c r="I32" s="51" t="s">
        <v>860</v>
      </c>
      <c r="J32" s="54">
        <v>1200.0</v>
      </c>
      <c r="K32" s="51" t="s">
        <v>863</v>
      </c>
      <c r="L32" s="164">
        <v>6.1</v>
      </c>
    </row>
    <row r="33">
      <c r="A33" s="160" t="s">
        <v>809</v>
      </c>
      <c r="B33" s="161">
        <v>42286.0</v>
      </c>
      <c r="C33" s="163" t="s">
        <v>803</v>
      </c>
      <c r="D33" s="51">
        <v>31.0</v>
      </c>
      <c r="E33" s="51">
        <v>23.0</v>
      </c>
      <c r="F33" s="164">
        <v>37.0</v>
      </c>
      <c r="G33" s="51">
        <v>5.0</v>
      </c>
      <c r="H33" s="51">
        <v>3.0</v>
      </c>
      <c r="I33" s="51" t="s">
        <v>812</v>
      </c>
      <c r="J33" s="54">
        <v>1427.0</v>
      </c>
      <c r="K33" s="51" t="s">
        <v>813</v>
      </c>
      <c r="L33" s="164">
        <v>6.0</v>
      </c>
    </row>
    <row r="34">
      <c r="A34" s="160" t="s">
        <v>796</v>
      </c>
      <c r="B34" s="161">
        <v>42286.0</v>
      </c>
      <c r="C34" s="163" t="s">
        <v>803</v>
      </c>
      <c r="D34" s="51">
        <v>28.6</v>
      </c>
      <c r="E34" s="51">
        <v>24.9</v>
      </c>
      <c r="F34" s="164">
        <v>34.8</v>
      </c>
      <c r="G34" s="51">
        <v>5.5</v>
      </c>
      <c r="H34" s="51">
        <v>5.4</v>
      </c>
      <c r="I34" s="51" t="s">
        <v>860</v>
      </c>
      <c r="J34" s="54">
        <v>1200.0</v>
      </c>
      <c r="K34" s="51" t="s">
        <v>863</v>
      </c>
      <c r="L34" s="164">
        <v>6.2</v>
      </c>
    </row>
    <row r="35">
      <c r="A35" s="160" t="s">
        <v>853</v>
      </c>
      <c r="B35" s="161">
        <v>42286.0</v>
      </c>
      <c r="C35" s="163" t="s">
        <v>803</v>
      </c>
      <c r="D35" s="176">
        <v>33.0</v>
      </c>
      <c r="E35" s="51">
        <v>25.0</v>
      </c>
      <c r="F35" s="51">
        <v>31.0</v>
      </c>
      <c r="G35" s="51">
        <v>6.0</v>
      </c>
      <c r="H35" s="51">
        <v>3.0</v>
      </c>
      <c r="I35" s="51" t="s">
        <v>812</v>
      </c>
      <c r="J35" s="54">
        <v>1083.0</v>
      </c>
      <c r="K35" s="51" t="s">
        <v>852</v>
      </c>
      <c r="L35" s="176">
        <v>2.0</v>
      </c>
    </row>
    <row r="36">
      <c r="A36" s="160" t="s">
        <v>820</v>
      </c>
      <c r="B36" s="161">
        <v>42285.0</v>
      </c>
      <c r="C36" s="163" t="s">
        <v>803</v>
      </c>
      <c r="D36" s="51">
        <v>33.7</v>
      </c>
      <c r="E36" s="51">
        <v>20.4</v>
      </c>
      <c r="F36" s="164">
        <v>33.8</v>
      </c>
      <c r="G36" s="51">
        <v>3.5</v>
      </c>
      <c r="H36" s="51">
        <v>7.2</v>
      </c>
      <c r="I36" s="51" t="s">
        <v>828</v>
      </c>
      <c r="J36" s="54">
        <v>1618.0</v>
      </c>
      <c r="K36" s="51" t="s">
        <v>825</v>
      </c>
      <c r="L36" s="164">
        <v>0.1</v>
      </c>
    </row>
    <row r="37">
      <c r="A37" s="160" t="s">
        <v>796</v>
      </c>
      <c r="B37" s="161">
        <v>42285.0</v>
      </c>
      <c r="C37" s="163" t="s">
        <v>803</v>
      </c>
      <c r="D37" s="51">
        <v>31.0</v>
      </c>
      <c r="E37" s="51">
        <v>25.0</v>
      </c>
      <c r="F37" s="164">
        <v>34.0</v>
      </c>
      <c r="G37" s="51">
        <v>5.3</v>
      </c>
      <c r="H37" s="51">
        <v>4.2</v>
      </c>
      <c r="I37" s="51" t="s">
        <v>860</v>
      </c>
      <c r="J37" s="54">
        <v>1200.0</v>
      </c>
      <c r="K37" s="51" t="s">
        <v>863</v>
      </c>
      <c r="L37" s="164">
        <v>3.0</v>
      </c>
    </row>
    <row r="38">
      <c r="A38" s="51" t="s">
        <v>886</v>
      </c>
      <c r="B38" s="161">
        <v>42285.0</v>
      </c>
      <c r="C38" s="163" t="s">
        <v>803</v>
      </c>
      <c r="D38" s="51">
        <v>30.0</v>
      </c>
      <c r="E38" s="51">
        <v>24.0</v>
      </c>
      <c r="F38" s="164">
        <v>35.0</v>
      </c>
      <c r="G38" s="51">
        <v>5.0</v>
      </c>
      <c r="H38" s="51">
        <v>5.0</v>
      </c>
      <c r="I38" s="51" t="s">
        <v>903</v>
      </c>
      <c r="J38" s="54">
        <v>3417.0</v>
      </c>
      <c r="K38" s="51" t="s">
        <v>852</v>
      </c>
      <c r="L38" s="164">
        <v>5.0</v>
      </c>
    </row>
    <row r="39">
      <c r="A39" s="160" t="s">
        <v>815</v>
      </c>
      <c r="B39" s="161">
        <v>42284.0</v>
      </c>
      <c r="C39" s="163" t="s">
        <v>775</v>
      </c>
      <c r="D39" s="176">
        <v>36.0</v>
      </c>
      <c r="E39" s="51">
        <v>20.0</v>
      </c>
      <c r="F39" s="51">
        <v>35.0</v>
      </c>
      <c r="G39" s="51">
        <v>4.0</v>
      </c>
      <c r="H39" s="51">
        <v>5.0</v>
      </c>
      <c r="I39" s="51" t="s">
        <v>906</v>
      </c>
      <c r="J39" s="54">
        <v>5630.0</v>
      </c>
      <c r="K39" s="51" t="s">
        <v>813</v>
      </c>
      <c r="L39" s="176">
        <v>1.0</v>
      </c>
    </row>
    <row r="40">
      <c r="A40" s="160" t="s">
        <v>848</v>
      </c>
      <c r="B40" s="161">
        <v>42284.0</v>
      </c>
      <c r="C40" s="163" t="s">
        <v>803</v>
      </c>
      <c r="D40" s="51">
        <v>30.0</v>
      </c>
      <c r="E40" s="51">
        <v>25.0</v>
      </c>
      <c r="F40" s="164">
        <v>34.0</v>
      </c>
      <c r="G40" s="51">
        <v>6.0</v>
      </c>
      <c r="H40" s="51">
        <v>4.0</v>
      </c>
      <c r="I40" s="51" t="s">
        <v>823</v>
      </c>
      <c r="J40" s="54">
        <v>2087.0</v>
      </c>
      <c r="K40" s="51" t="s">
        <v>852</v>
      </c>
      <c r="L40" s="164">
        <v>4.0</v>
      </c>
    </row>
    <row r="41">
      <c r="A41" s="160" t="s">
        <v>820</v>
      </c>
      <c r="B41" s="161">
        <v>42284.0</v>
      </c>
      <c r="C41" s="163" t="s">
        <v>803</v>
      </c>
      <c r="D41" s="51">
        <v>32.5</v>
      </c>
      <c r="E41" s="51">
        <v>21.1</v>
      </c>
      <c r="F41" s="164">
        <v>34.1</v>
      </c>
      <c r="G41" s="51">
        <v>3.6</v>
      </c>
      <c r="H41" s="51">
        <v>7.3</v>
      </c>
      <c r="I41" s="51" t="s">
        <v>857</v>
      </c>
      <c r="J41" s="54">
        <v>1753.0</v>
      </c>
      <c r="K41" s="51" t="s">
        <v>825</v>
      </c>
      <c r="L41" s="164">
        <v>1.6</v>
      </c>
    </row>
    <row r="42">
      <c r="A42" s="160" t="s">
        <v>796</v>
      </c>
      <c r="B42" s="161">
        <v>42284.0</v>
      </c>
      <c r="C42" s="163" t="s">
        <v>803</v>
      </c>
      <c r="D42" s="51">
        <v>31.6</v>
      </c>
      <c r="E42" s="51">
        <v>24.2</v>
      </c>
      <c r="F42" s="164">
        <v>33.5</v>
      </c>
      <c r="G42" s="51">
        <v>5.6</v>
      </c>
      <c r="H42" s="51">
        <v>4.6</v>
      </c>
      <c r="I42" s="51" t="s">
        <v>860</v>
      </c>
      <c r="J42" s="54">
        <v>1200.0</v>
      </c>
      <c r="K42" s="51" t="s">
        <v>863</v>
      </c>
      <c r="L42" s="164">
        <v>1.9</v>
      </c>
    </row>
    <row r="43">
      <c r="A43" s="160" t="s">
        <v>809</v>
      </c>
      <c r="B43" s="161">
        <v>42283.0</v>
      </c>
      <c r="C43" s="163" t="s">
        <v>803</v>
      </c>
      <c r="D43" s="51">
        <v>31.0</v>
      </c>
      <c r="E43" s="51">
        <v>26.0</v>
      </c>
      <c r="F43" s="164">
        <v>35.0</v>
      </c>
      <c r="G43" s="51">
        <v>4.0</v>
      </c>
      <c r="H43" s="51">
        <v>3.0</v>
      </c>
      <c r="I43" s="51" t="s">
        <v>812</v>
      </c>
      <c r="J43" s="54">
        <v>1447.0</v>
      </c>
      <c r="K43" s="51" t="s">
        <v>813</v>
      </c>
      <c r="L43" s="164">
        <v>4.0</v>
      </c>
    </row>
    <row r="44">
      <c r="A44" s="160" t="s">
        <v>923</v>
      </c>
      <c r="B44" s="161">
        <v>42283.0</v>
      </c>
      <c r="C44" s="163" t="s">
        <v>803</v>
      </c>
      <c r="D44" s="176">
        <v>33.0</v>
      </c>
      <c r="E44" s="51">
        <v>24.0</v>
      </c>
      <c r="F44" s="51">
        <v>32.0</v>
      </c>
      <c r="G44" s="51">
        <v>4.0</v>
      </c>
      <c r="H44" s="51">
        <v>5.0</v>
      </c>
      <c r="I44" s="51" t="s">
        <v>835</v>
      </c>
      <c r="J44" s="54">
        <v>2000.0</v>
      </c>
      <c r="K44" s="51" t="s">
        <v>852</v>
      </c>
      <c r="L44" s="176">
        <v>1.0</v>
      </c>
    </row>
    <row r="45">
      <c r="A45" s="160" t="s">
        <v>820</v>
      </c>
      <c r="B45" s="161">
        <v>42283.0</v>
      </c>
      <c r="C45" s="163" t="s">
        <v>803</v>
      </c>
      <c r="D45" s="176">
        <v>34.1</v>
      </c>
      <c r="E45" s="51">
        <v>21.4</v>
      </c>
      <c r="F45" s="51">
        <v>32.3</v>
      </c>
      <c r="G45" s="51">
        <v>4.0</v>
      </c>
      <c r="H45" s="51">
        <v>6.9</v>
      </c>
      <c r="I45" s="51" t="s">
        <v>857</v>
      </c>
      <c r="J45" s="54">
        <v>1788.0</v>
      </c>
      <c r="K45" s="51" t="s">
        <v>825</v>
      </c>
      <c r="L45" s="176">
        <v>1.8</v>
      </c>
    </row>
    <row r="46">
      <c r="A46" s="160" t="s">
        <v>796</v>
      </c>
      <c r="B46" s="161">
        <v>42283.0</v>
      </c>
      <c r="C46" s="163" t="s">
        <v>803</v>
      </c>
      <c r="D46" s="51">
        <v>32.1</v>
      </c>
      <c r="E46" s="51">
        <v>23.0</v>
      </c>
      <c r="F46" s="164">
        <v>34.3</v>
      </c>
      <c r="G46" s="51">
        <v>5.1</v>
      </c>
      <c r="H46" s="51">
        <v>4.6</v>
      </c>
      <c r="I46" s="51" t="s">
        <v>860</v>
      </c>
      <c r="J46" s="54">
        <v>1200.0</v>
      </c>
      <c r="K46" s="51" t="s">
        <v>863</v>
      </c>
      <c r="L46" s="164">
        <v>2.2</v>
      </c>
    </row>
    <row r="47">
      <c r="A47" s="160" t="s">
        <v>820</v>
      </c>
      <c r="B47" s="161">
        <v>42282.0</v>
      </c>
      <c r="C47" s="163" t="s">
        <v>803</v>
      </c>
      <c r="D47" s="176">
        <v>35.1</v>
      </c>
      <c r="E47" s="51">
        <v>22.2</v>
      </c>
      <c r="F47" s="51">
        <v>30.9</v>
      </c>
      <c r="G47" s="51">
        <v>4.0</v>
      </c>
      <c r="H47" s="51">
        <v>6.6</v>
      </c>
      <c r="I47" s="51" t="s">
        <v>828</v>
      </c>
      <c r="J47" s="54">
        <v>1658.0</v>
      </c>
      <c r="K47" s="51" t="s">
        <v>925</v>
      </c>
      <c r="L47" s="176">
        <v>4.2</v>
      </c>
    </row>
    <row r="48">
      <c r="A48" s="160" t="s">
        <v>796</v>
      </c>
      <c r="B48" s="161">
        <v>42282.0</v>
      </c>
      <c r="C48" s="163" t="s">
        <v>803</v>
      </c>
      <c r="D48" s="51">
        <v>31.5</v>
      </c>
      <c r="E48" s="51">
        <v>23.1</v>
      </c>
      <c r="F48" s="164">
        <v>35.0</v>
      </c>
      <c r="G48" s="51">
        <v>4.9</v>
      </c>
      <c r="H48" s="51">
        <v>4.6</v>
      </c>
      <c r="I48" s="51" t="s">
        <v>860</v>
      </c>
      <c r="J48" s="54">
        <v>1200.0</v>
      </c>
      <c r="K48" s="51" t="s">
        <v>863</v>
      </c>
      <c r="L48" s="164">
        <v>3.5</v>
      </c>
    </row>
    <row r="49">
      <c r="A49" s="160" t="s">
        <v>831</v>
      </c>
      <c r="B49" s="161">
        <v>42282.0</v>
      </c>
      <c r="C49" s="163" t="s">
        <v>775</v>
      </c>
      <c r="D49" s="176">
        <v>33.0</v>
      </c>
      <c r="E49" s="51">
        <v>26.0</v>
      </c>
      <c r="F49" s="51">
        <v>32.0</v>
      </c>
      <c r="G49" s="51">
        <v>5.0</v>
      </c>
      <c r="H49" s="51">
        <v>3.0</v>
      </c>
      <c r="I49" s="51" t="s">
        <v>872</v>
      </c>
      <c r="J49" s="54">
        <v>1441.0</v>
      </c>
      <c r="K49" s="51" t="s">
        <v>852</v>
      </c>
      <c r="L49" s="176">
        <v>1.0</v>
      </c>
    </row>
    <row r="50">
      <c r="A50" s="160" t="s">
        <v>796</v>
      </c>
      <c r="B50" s="161">
        <v>42281.0</v>
      </c>
      <c r="C50" s="163" t="s">
        <v>803</v>
      </c>
      <c r="D50" s="51">
        <v>31.0</v>
      </c>
      <c r="E50" s="51">
        <v>22.8</v>
      </c>
      <c r="F50" s="164">
        <v>35.6</v>
      </c>
      <c r="G50" s="51">
        <v>4.8</v>
      </c>
      <c r="H50" s="51">
        <v>4.7</v>
      </c>
      <c r="I50" s="51" t="s">
        <v>860</v>
      </c>
      <c r="J50" s="54">
        <v>1200.0</v>
      </c>
      <c r="K50" s="51" t="s">
        <v>863</v>
      </c>
      <c r="L50" s="164">
        <v>4.6</v>
      </c>
    </row>
    <row r="51">
      <c r="A51" s="160" t="s">
        <v>796</v>
      </c>
      <c r="B51" s="161">
        <v>42280.0</v>
      </c>
      <c r="C51" s="163" t="s">
        <v>803</v>
      </c>
      <c r="D51" s="51">
        <v>31.0</v>
      </c>
      <c r="E51" s="51">
        <v>24.3</v>
      </c>
      <c r="F51" s="164">
        <v>35.3</v>
      </c>
      <c r="G51" s="51">
        <v>4.3</v>
      </c>
      <c r="H51" s="51">
        <v>4.5</v>
      </c>
      <c r="I51" s="51" t="s">
        <v>860</v>
      </c>
      <c r="J51" s="54">
        <v>1200.0</v>
      </c>
      <c r="K51" s="51" t="s">
        <v>863</v>
      </c>
      <c r="L51" s="164">
        <v>4.3</v>
      </c>
    </row>
    <row r="52">
      <c r="A52" s="160" t="s">
        <v>796</v>
      </c>
      <c r="B52" s="161">
        <v>42279.0</v>
      </c>
      <c r="C52" s="163" t="s">
        <v>803</v>
      </c>
      <c r="D52" s="51">
        <v>30.5</v>
      </c>
      <c r="E52" s="51">
        <v>25.1</v>
      </c>
      <c r="F52" s="164">
        <v>34.6</v>
      </c>
      <c r="G52" s="51">
        <v>4.5</v>
      </c>
      <c r="H52" s="51">
        <v>4.8</v>
      </c>
      <c r="I52" s="51" t="s">
        <v>860</v>
      </c>
      <c r="J52" s="54">
        <v>1200.0</v>
      </c>
      <c r="K52" s="51" t="s">
        <v>863</v>
      </c>
      <c r="L52" s="164">
        <v>4.1</v>
      </c>
    </row>
    <row r="53">
      <c r="A53" s="160" t="s">
        <v>815</v>
      </c>
      <c r="B53" s="161">
        <v>42278.0</v>
      </c>
      <c r="C53" s="163" t="s">
        <v>775</v>
      </c>
      <c r="D53" s="176">
        <v>37.0</v>
      </c>
      <c r="E53" s="51">
        <v>24.0</v>
      </c>
      <c r="F53" s="51">
        <v>29.0</v>
      </c>
      <c r="G53" s="51">
        <v>4.0</v>
      </c>
      <c r="H53" s="51">
        <v>7.0</v>
      </c>
      <c r="I53" s="51" t="s">
        <v>818</v>
      </c>
      <c r="J53" s="54">
        <v>5197.0</v>
      </c>
      <c r="K53" s="51" t="s">
        <v>813</v>
      </c>
      <c r="L53" s="176">
        <v>8.0</v>
      </c>
    </row>
    <row r="54">
      <c r="A54" s="51" t="s">
        <v>886</v>
      </c>
      <c r="B54" s="161">
        <v>42278.0</v>
      </c>
      <c r="C54" s="163" t="s">
        <v>803</v>
      </c>
      <c r="D54" s="51">
        <v>29.0</v>
      </c>
      <c r="E54" s="51">
        <v>29.0</v>
      </c>
      <c r="F54" s="164">
        <v>31.0</v>
      </c>
      <c r="G54" s="51">
        <v>5.0</v>
      </c>
      <c r="H54" s="51">
        <v>6.0</v>
      </c>
      <c r="I54" s="51" t="s">
        <v>903</v>
      </c>
      <c r="J54" s="54">
        <v>1562.0</v>
      </c>
      <c r="K54" s="51" t="s">
        <v>852</v>
      </c>
      <c r="L54" s="164">
        <v>2.0</v>
      </c>
    </row>
    <row r="55">
      <c r="A55" s="160" t="s">
        <v>796</v>
      </c>
      <c r="B55" s="161">
        <v>42278.0</v>
      </c>
      <c r="C55" s="163" t="s">
        <v>803</v>
      </c>
      <c r="D55" s="51">
        <v>31.9</v>
      </c>
      <c r="E55" s="51">
        <v>25.9</v>
      </c>
      <c r="F55" s="164">
        <v>33.5</v>
      </c>
      <c r="G55" s="51">
        <v>4.3</v>
      </c>
      <c r="H55" s="51">
        <v>3.9</v>
      </c>
      <c r="I55" s="51" t="s">
        <v>860</v>
      </c>
      <c r="J55" s="54">
        <v>1200.0</v>
      </c>
      <c r="K55" s="51" t="s">
        <v>863</v>
      </c>
      <c r="L55" s="164">
        <v>1.6</v>
      </c>
    </row>
    <row r="56">
      <c r="A56" s="160" t="s">
        <v>848</v>
      </c>
      <c r="B56" s="161">
        <v>42277.0</v>
      </c>
      <c r="C56" s="163" t="s">
        <v>803</v>
      </c>
      <c r="D56" s="51">
        <v>30.0</v>
      </c>
      <c r="E56" s="51">
        <v>26.0</v>
      </c>
      <c r="F56" s="164">
        <v>32.0</v>
      </c>
      <c r="G56" s="51">
        <v>6.0</v>
      </c>
      <c r="H56" s="51">
        <v>6.0</v>
      </c>
      <c r="I56" s="51" t="s">
        <v>823</v>
      </c>
      <c r="J56" s="54">
        <v>2107.0</v>
      </c>
      <c r="K56" s="51" t="s">
        <v>852</v>
      </c>
      <c r="L56" s="164">
        <v>2.0</v>
      </c>
    </row>
    <row r="57">
      <c r="A57" s="160" t="s">
        <v>853</v>
      </c>
      <c r="B57" s="161">
        <v>42277.0</v>
      </c>
      <c r="C57" s="163" t="s">
        <v>803</v>
      </c>
      <c r="D57" s="176">
        <v>34.0</v>
      </c>
      <c r="E57" s="51">
        <v>27.0</v>
      </c>
      <c r="F57" s="51">
        <v>27.0</v>
      </c>
      <c r="G57" s="51">
        <v>6.0</v>
      </c>
      <c r="H57" s="51">
        <v>5.0</v>
      </c>
      <c r="I57" s="51" t="s">
        <v>844</v>
      </c>
      <c r="J57" s="54">
        <v>2021.0</v>
      </c>
      <c r="K57" s="51" t="s">
        <v>852</v>
      </c>
      <c r="L57" s="176">
        <v>7.0</v>
      </c>
    </row>
    <row r="58">
      <c r="A58" s="160" t="s">
        <v>796</v>
      </c>
      <c r="B58" s="161">
        <v>42277.0</v>
      </c>
      <c r="C58" s="163" t="s">
        <v>803</v>
      </c>
      <c r="D58" s="176">
        <v>32.8</v>
      </c>
      <c r="E58" s="51">
        <v>26.1</v>
      </c>
      <c r="F58" s="51">
        <v>31.7</v>
      </c>
      <c r="G58" s="51">
        <v>4.8</v>
      </c>
      <c r="H58" s="51">
        <v>4.1</v>
      </c>
      <c r="I58" s="51" t="s">
        <v>860</v>
      </c>
      <c r="J58" s="54">
        <v>1200.0</v>
      </c>
      <c r="K58" s="51" t="s">
        <v>863</v>
      </c>
      <c r="L58" s="176">
        <v>1.1</v>
      </c>
    </row>
    <row r="59">
      <c r="A59" s="160" t="s">
        <v>809</v>
      </c>
      <c r="B59" s="161">
        <v>42276.0</v>
      </c>
      <c r="C59" s="163" t="s">
        <v>803</v>
      </c>
      <c r="D59" s="176">
        <v>34.0</v>
      </c>
      <c r="E59" s="51">
        <v>28.0</v>
      </c>
      <c r="F59" s="51">
        <v>27.0</v>
      </c>
      <c r="G59" s="51">
        <v>5.0</v>
      </c>
      <c r="H59" s="51">
        <v>5.0</v>
      </c>
      <c r="I59" s="51" t="s">
        <v>812</v>
      </c>
      <c r="J59" s="54">
        <v>1499.0</v>
      </c>
      <c r="K59" s="51" t="s">
        <v>813</v>
      </c>
      <c r="L59" s="176">
        <v>6.0</v>
      </c>
    </row>
    <row r="60">
      <c r="A60" s="160" t="s">
        <v>796</v>
      </c>
      <c r="B60" s="161">
        <v>42276.0</v>
      </c>
      <c r="C60" s="163" t="s">
        <v>803</v>
      </c>
      <c r="D60" s="51">
        <v>32.1</v>
      </c>
      <c r="E60" s="51">
        <v>26.3</v>
      </c>
      <c r="F60" s="164">
        <v>32.2</v>
      </c>
      <c r="G60" s="51">
        <v>4.6</v>
      </c>
      <c r="H60" s="51">
        <v>4.4</v>
      </c>
      <c r="I60" s="51" t="s">
        <v>860</v>
      </c>
      <c r="J60" s="54">
        <v>1200.0</v>
      </c>
      <c r="K60" s="51" t="s">
        <v>863</v>
      </c>
      <c r="L60" s="164">
        <v>0.1</v>
      </c>
    </row>
    <row r="61">
      <c r="A61" s="160" t="s">
        <v>820</v>
      </c>
      <c r="B61" s="161">
        <v>42276.0</v>
      </c>
      <c r="C61" s="163" t="s">
        <v>803</v>
      </c>
      <c r="D61" s="176">
        <v>33.4</v>
      </c>
      <c r="E61" s="51">
        <v>25.6</v>
      </c>
      <c r="F61" s="51">
        <v>26.7</v>
      </c>
      <c r="G61" s="51">
        <v>5.3</v>
      </c>
      <c r="H61" s="51">
        <v>7.8</v>
      </c>
      <c r="I61" s="51" t="s">
        <v>940</v>
      </c>
      <c r="J61" s="54">
        <v>2609.0</v>
      </c>
      <c r="K61" s="51" t="s">
        <v>813</v>
      </c>
      <c r="L61" s="176">
        <v>6.7</v>
      </c>
    </row>
    <row r="62">
      <c r="A62" s="160" t="s">
        <v>796</v>
      </c>
      <c r="B62" s="161">
        <v>42275.0</v>
      </c>
      <c r="C62" s="163" t="s">
        <v>803</v>
      </c>
      <c r="D62" s="176">
        <v>32.6</v>
      </c>
      <c r="E62" s="51">
        <v>27.0</v>
      </c>
      <c r="F62" s="51">
        <v>31.4</v>
      </c>
      <c r="G62" s="51">
        <v>4.4</v>
      </c>
      <c r="H62" s="51">
        <v>4.0</v>
      </c>
      <c r="I62" s="51" t="s">
        <v>860</v>
      </c>
      <c r="J62" s="54">
        <v>1200.0</v>
      </c>
      <c r="K62" s="51" t="s">
        <v>863</v>
      </c>
      <c r="L62" s="176">
        <v>1.2</v>
      </c>
    </row>
    <row r="63">
      <c r="A63" s="160" t="s">
        <v>831</v>
      </c>
      <c r="B63" s="161">
        <v>42275.0</v>
      </c>
      <c r="C63" s="163" t="s">
        <v>775</v>
      </c>
      <c r="D63" s="51">
        <v>32.0</v>
      </c>
      <c r="E63" s="51">
        <v>27.0</v>
      </c>
      <c r="F63" s="164">
        <v>33.0</v>
      </c>
      <c r="G63" s="51">
        <v>4.0</v>
      </c>
      <c r="H63" s="51">
        <v>4.0</v>
      </c>
      <c r="I63" s="51" t="s">
        <v>877</v>
      </c>
      <c r="J63" s="54">
        <v>1354.0</v>
      </c>
      <c r="K63" s="51" t="s">
        <v>852</v>
      </c>
      <c r="L63" s="164">
        <v>1.0</v>
      </c>
    </row>
    <row r="64">
      <c r="A64" s="160" t="s">
        <v>796</v>
      </c>
      <c r="B64" s="161">
        <v>42274.0</v>
      </c>
      <c r="C64" s="163" t="s">
        <v>803</v>
      </c>
      <c r="D64" s="176">
        <v>33.0</v>
      </c>
      <c r="E64" s="51">
        <v>26.9</v>
      </c>
      <c r="F64" s="51">
        <v>31.6</v>
      </c>
      <c r="G64" s="51">
        <v>4.2</v>
      </c>
      <c r="H64" s="51">
        <v>3.6</v>
      </c>
      <c r="I64" s="51" t="s">
        <v>860</v>
      </c>
      <c r="J64" s="54">
        <v>1200.0</v>
      </c>
      <c r="K64" s="51" t="s">
        <v>863</v>
      </c>
      <c r="L64" s="176">
        <v>1.4</v>
      </c>
    </row>
    <row r="65">
      <c r="A65" s="160" t="s">
        <v>923</v>
      </c>
      <c r="B65" s="161">
        <v>42274.0</v>
      </c>
      <c r="C65" s="163" t="s">
        <v>803</v>
      </c>
      <c r="D65" s="176">
        <v>32.0</v>
      </c>
      <c r="E65" s="51">
        <v>27.0</v>
      </c>
      <c r="F65" s="51">
        <v>29.0</v>
      </c>
      <c r="G65" s="51">
        <v>5.0</v>
      </c>
      <c r="H65" s="51">
        <v>5.0</v>
      </c>
      <c r="I65" s="51" t="s">
        <v>946</v>
      </c>
      <c r="J65" s="54">
        <v>3814.0</v>
      </c>
      <c r="K65" s="51" t="s">
        <v>852</v>
      </c>
      <c r="L65" s="176">
        <v>3.0</v>
      </c>
    </row>
    <row r="66">
      <c r="A66" s="160" t="s">
        <v>796</v>
      </c>
      <c r="B66" s="161">
        <v>42273.0</v>
      </c>
      <c r="C66" s="163" t="s">
        <v>803</v>
      </c>
      <c r="D66" s="51">
        <v>31.5</v>
      </c>
      <c r="E66" s="51">
        <v>27.6</v>
      </c>
      <c r="F66" s="164">
        <v>32.5</v>
      </c>
      <c r="G66" s="51">
        <v>4.0</v>
      </c>
      <c r="H66" s="51">
        <v>3.7</v>
      </c>
      <c r="I66" s="51" t="s">
        <v>860</v>
      </c>
      <c r="J66" s="54">
        <v>1200.0</v>
      </c>
      <c r="K66" s="51" t="s">
        <v>863</v>
      </c>
      <c r="L66" s="164">
        <v>1.0</v>
      </c>
    </row>
    <row r="67">
      <c r="A67" s="160" t="s">
        <v>796</v>
      </c>
      <c r="B67" s="161">
        <v>42272.0</v>
      </c>
      <c r="C67" s="163" t="s">
        <v>803</v>
      </c>
      <c r="D67" s="51">
        <v>29.6</v>
      </c>
      <c r="E67" s="51">
        <v>30.3</v>
      </c>
      <c r="F67" s="164">
        <v>31.8</v>
      </c>
      <c r="G67" s="51">
        <v>3.1</v>
      </c>
      <c r="H67" s="51">
        <v>4.5</v>
      </c>
      <c r="I67" s="51" t="s">
        <v>860</v>
      </c>
      <c r="J67" s="54">
        <v>1200.0</v>
      </c>
      <c r="K67" s="51" t="s">
        <v>863</v>
      </c>
      <c r="L67" s="164">
        <v>1.5</v>
      </c>
    </row>
    <row r="68">
      <c r="A68" s="160" t="s">
        <v>796</v>
      </c>
      <c r="B68" s="161">
        <v>42271.0</v>
      </c>
      <c r="C68" s="163" t="s">
        <v>803</v>
      </c>
      <c r="D68" s="51">
        <v>28.9</v>
      </c>
      <c r="E68" s="51">
        <v>31.1</v>
      </c>
      <c r="F68" s="164">
        <v>32.3</v>
      </c>
      <c r="G68" s="51">
        <v>2.5</v>
      </c>
      <c r="H68" s="51">
        <v>4.2</v>
      </c>
      <c r="I68" s="51" t="s">
        <v>860</v>
      </c>
      <c r="J68" s="54">
        <v>1200.0</v>
      </c>
      <c r="K68" s="51" t="s">
        <v>863</v>
      </c>
      <c r="L68" s="164">
        <v>1.2</v>
      </c>
    </row>
    <row r="69">
      <c r="A69" s="51" t="s">
        <v>886</v>
      </c>
      <c r="B69" s="161">
        <v>42271.0</v>
      </c>
      <c r="C69" s="163" t="s">
        <v>803</v>
      </c>
      <c r="D69" s="176">
        <v>31.0</v>
      </c>
      <c r="E69" s="51">
        <v>29.0</v>
      </c>
      <c r="F69" s="51">
        <v>28.0</v>
      </c>
      <c r="G69" s="51">
        <v>3.0</v>
      </c>
      <c r="H69" s="51">
        <v>8.0</v>
      </c>
      <c r="I69" s="51" t="s">
        <v>950</v>
      </c>
      <c r="J69" s="54">
        <v>2805.0</v>
      </c>
      <c r="K69" s="51" t="s">
        <v>852</v>
      </c>
      <c r="L69" s="176">
        <v>2.0</v>
      </c>
    </row>
    <row r="70">
      <c r="A70" s="160" t="s">
        <v>809</v>
      </c>
      <c r="B70" s="161">
        <v>42270.0</v>
      </c>
      <c r="C70" s="163" t="s">
        <v>803</v>
      </c>
      <c r="D70" s="176">
        <v>31.0</v>
      </c>
      <c r="E70" s="51">
        <v>28.0</v>
      </c>
      <c r="F70" s="164">
        <v>31.0</v>
      </c>
      <c r="G70" s="51">
        <v>4.0</v>
      </c>
      <c r="H70" s="51">
        <v>4.0</v>
      </c>
      <c r="I70" s="51" t="s">
        <v>812</v>
      </c>
      <c r="J70" s="54">
        <v>1557.0</v>
      </c>
      <c r="K70" s="51" t="s">
        <v>813</v>
      </c>
      <c r="L70" s="206" t="s">
        <v>952</v>
      </c>
    </row>
    <row r="71">
      <c r="A71" s="160" t="s">
        <v>796</v>
      </c>
      <c r="B71" s="161">
        <v>42270.0</v>
      </c>
      <c r="C71" s="163" t="s">
        <v>803</v>
      </c>
      <c r="D71" s="51">
        <v>30.5</v>
      </c>
      <c r="E71" s="51">
        <v>30.8</v>
      </c>
      <c r="F71" s="164">
        <v>31.5</v>
      </c>
      <c r="G71" s="51">
        <v>2.3</v>
      </c>
      <c r="H71" s="51">
        <v>3.7</v>
      </c>
      <c r="I71" s="51" t="s">
        <v>860</v>
      </c>
      <c r="J71" s="54">
        <v>1200.0</v>
      </c>
      <c r="K71" s="51" t="s">
        <v>863</v>
      </c>
      <c r="L71" s="164">
        <v>0.7</v>
      </c>
    </row>
    <row r="72">
      <c r="A72" s="160" t="s">
        <v>848</v>
      </c>
      <c r="B72" s="161">
        <v>42270.0</v>
      </c>
      <c r="C72" s="163" t="s">
        <v>803</v>
      </c>
      <c r="D72" s="176">
        <v>31.0</v>
      </c>
      <c r="E72" s="51">
        <v>29.0</v>
      </c>
      <c r="F72" s="164">
        <v>31.0</v>
      </c>
      <c r="G72" s="51">
        <v>5.0</v>
      </c>
      <c r="H72" s="51">
        <v>5.0</v>
      </c>
      <c r="I72" s="51" t="s">
        <v>823</v>
      </c>
      <c r="J72" s="54">
        <v>2115.0</v>
      </c>
      <c r="K72" s="51" t="s">
        <v>852</v>
      </c>
      <c r="L72" s="206" t="s">
        <v>952</v>
      </c>
    </row>
    <row r="73">
      <c r="A73" s="51" t="s">
        <v>886</v>
      </c>
      <c r="B73" s="161">
        <v>42270.0</v>
      </c>
      <c r="C73" s="163" t="s">
        <v>803</v>
      </c>
      <c r="D73" s="176">
        <v>32.0</v>
      </c>
      <c r="E73" s="51">
        <v>27.0</v>
      </c>
      <c r="F73" s="51">
        <v>30.0</v>
      </c>
      <c r="G73" s="51">
        <v>3.0</v>
      </c>
      <c r="H73" s="51">
        <v>7.0</v>
      </c>
      <c r="I73" s="51" t="s">
        <v>844</v>
      </c>
      <c r="J73" s="54">
        <v>1784.0</v>
      </c>
      <c r="K73" s="51" t="s">
        <v>808</v>
      </c>
      <c r="L73" s="176">
        <v>2.0</v>
      </c>
    </row>
    <row r="74">
      <c r="A74" s="160" t="s">
        <v>796</v>
      </c>
      <c r="B74" s="161">
        <v>42269.0</v>
      </c>
      <c r="C74" s="163" t="s">
        <v>803</v>
      </c>
      <c r="D74" s="51">
        <v>31.5</v>
      </c>
      <c r="E74" s="51">
        <v>29.1</v>
      </c>
      <c r="F74" s="164">
        <v>31.6</v>
      </c>
      <c r="G74" s="51">
        <v>2.6</v>
      </c>
      <c r="H74" s="51">
        <v>4.2</v>
      </c>
      <c r="I74" s="51" t="s">
        <v>860</v>
      </c>
      <c r="J74" s="54">
        <v>1200.0</v>
      </c>
      <c r="K74" s="51" t="s">
        <v>863</v>
      </c>
      <c r="L74" s="164">
        <v>0.1</v>
      </c>
    </row>
    <row r="75">
      <c r="A75" s="160" t="s">
        <v>820</v>
      </c>
      <c r="B75" s="161">
        <v>42269.0</v>
      </c>
      <c r="C75" s="163" t="s">
        <v>803</v>
      </c>
      <c r="D75" s="176">
        <v>35.4</v>
      </c>
      <c r="E75" s="51">
        <v>24.5</v>
      </c>
      <c r="F75" s="51">
        <v>26.3</v>
      </c>
      <c r="G75" s="51">
        <v>4.2</v>
      </c>
      <c r="H75" s="51">
        <v>7.7</v>
      </c>
      <c r="I75" s="51" t="s">
        <v>954</v>
      </c>
      <c r="J75" s="54">
        <v>2343.0</v>
      </c>
      <c r="K75" s="51" t="s">
        <v>813</v>
      </c>
      <c r="L75" s="176">
        <v>9.1</v>
      </c>
    </row>
    <row r="76">
      <c r="A76" s="160" t="s">
        <v>796</v>
      </c>
      <c r="B76" s="161">
        <v>42268.0</v>
      </c>
      <c r="C76" s="163" t="s">
        <v>803</v>
      </c>
      <c r="D76" s="176">
        <v>31.3</v>
      </c>
      <c r="E76" s="51">
        <v>29.4</v>
      </c>
      <c r="F76" s="51">
        <v>30.3</v>
      </c>
      <c r="G76" s="51">
        <v>3.4</v>
      </c>
      <c r="H76" s="51">
        <v>4.6</v>
      </c>
      <c r="I76" s="51" t="s">
        <v>860</v>
      </c>
      <c r="J76" s="54">
        <v>1200.0</v>
      </c>
      <c r="K76" s="51" t="s">
        <v>863</v>
      </c>
      <c r="L76" s="176">
        <v>1.0</v>
      </c>
    </row>
    <row r="77">
      <c r="A77" s="160" t="s">
        <v>831</v>
      </c>
      <c r="B77" s="161">
        <v>42268.0</v>
      </c>
      <c r="C77" s="163" t="s">
        <v>775</v>
      </c>
      <c r="D77" s="51">
        <v>27.0</v>
      </c>
      <c r="E77" s="51">
        <v>30.0</v>
      </c>
      <c r="F77" s="164">
        <v>33.0</v>
      </c>
      <c r="G77" s="51">
        <v>5.0</v>
      </c>
      <c r="H77" s="51">
        <v>4.0</v>
      </c>
      <c r="I77" s="51" t="s">
        <v>957</v>
      </c>
      <c r="J77" s="54">
        <v>1103.0</v>
      </c>
      <c r="K77" s="51" t="s">
        <v>852</v>
      </c>
      <c r="L77" s="164">
        <v>3.0</v>
      </c>
    </row>
    <row r="78">
      <c r="A78" s="160" t="s">
        <v>796</v>
      </c>
      <c r="B78" s="161">
        <v>42267.0</v>
      </c>
      <c r="C78" s="163" t="s">
        <v>803</v>
      </c>
      <c r="D78" s="176">
        <v>31.0</v>
      </c>
      <c r="E78" s="51">
        <v>29.1</v>
      </c>
      <c r="F78" s="51">
        <v>29.4</v>
      </c>
      <c r="G78" s="51">
        <v>3.8</v>
      </c>
      <c r="H78" s="51">
        <v>5.5</v>
      </c>
      <c r="I78" s="51" t="s">
        <v>860</v>
      </c>
      <c r="J78" s="54">
        <v>1200.0</v>
      </c>
      <c r="K78" s="51" t="s">
        <v>863</v>
      </c>
      <c r="L78" s="176">
        <v>1.6</v>
      </c>
    </row>
    <row r="79">
      <c r="A79" s="160" t="s">
        <v>796</v>
      </c>
      <c r="B79" s="161">
        <v>42266.0</v>
      </c>
      <c r="C79" s="163" t="s">
        <v>803</v>
      </c>
      <c r="D79" s="176">
        <v>30.8</v>
      </c>
      <c r="E79" s="51">
        <v>29.1</v>
      </c>
      <c r="F79" s="51">
        <v>30.3</v>
      </c>
      <c r="G79" s="51">
        <v>3.7</v>
      </c>
      <c r="H79" s="51">
        <v>5.1</v>
      </c>
      <c r="I79" s="51" t="s">
        <v>860</v>
      </c>
      <c r="J79" s="54">
        <v>1200.0</v>
      </c>
      <c r="K79" s="51" t="s">
        <v>863</v>
      </c>
      <c r="L79" s="176">
        <v>0.5</v>
      </c>
    </row>
  </sheetData>
  <hyperlinks>
    <hyperlink r:id="rId1" ref="B1"/>
    <hyperlink r:id="rId2" ref="D4"/>
    <hyperlink r:id="rId3" ref="E4"/>
    <hyperlink r:id="rId4" ref="F4"/>
    <hyperlink r:id="rId5" ref="G4"/>
    <hyperlink r:id="rId6" ref="H4"/>
    <hyperlink r:id="rId7" location="endnote_MOE1" ref="I4"/>
    <hyperlink r:id="rId8" location="endnote_sample2" ref="J4"/>
    <hyperlink r:id="rId9" location="endnote_method3" ref="K4"/>
    <hyperlink r:id="rId10" ref="A6"/>
    <hyperlink r:id="rId11" ref="C6"/>
    <hyperlink r:id="rId12" ref="A8"/>
    <hyperlink r:id="rId13" ref="C8"/>
    <hyperlink r:id="rId14" ref="A9"/>
    <hyperlink r:id="rId15" ref="C9"/>
    <hyperlink r:id="rId16" ref="A10"/>
    <hyperlink r:id="rId17" ref="C10"/>
    <hyperlink r:id="rId18" ref="A11"/>
    <hyperlink r:id="rId19" ref="C11"/>
    <hyperlink r:id="rId20" ref="A12"/>
    <hyperlink r:id="rId21" ref="C12"/>
    <hyperlink r:id="rId22" ref="A13"/>
    <hyperlink r:id="rId23" ref="C13"/>
    <hyperlink r:id="rId24" ref="A14"/>
    <hyperlink r:id="rId25" ref="C14"/>
    <hyperlink r:id="rId26" ref="A15"/>
    <hyperlink r:id="rId27" ref="C15"/>
    <hyperlink r:id="rId28" ref="A16"/>
    <hyperlink r:id="rId29" ref="C16"/>
    <hyperlink r:id="rId30" ref="A17"/>
    <hyperlink r:id="rId31" ref="C17"/>
    <hyperlink r:id="rId32" ref="A18"/>
    <hyperlink r:id="rId33" ref="C18"/>
    <hyperlink r:id="rId34" ref="C19"/>
    <hyperlink r:id="rId35" ref="A20"/>
    <hyperlink r:id="rId36" ref="C20"/>
    <hyperlink r:id="rId37" ref="A21"/>
    <hyperlink r:id="rId38" ref="C21"/>
    <hyperlink r:id="rId39" ref="A22"/>
    <hyperlink r:id="rId40" ref="C22"/>
    <hyperlink r:id="rId41" ref="A23"/>
    <hyperlink r:id="rId42" ref="C23"/>
    <hyperlink r:id="rId43" ref="A24"/>
    <hyperlink r:id="rId44" ref="C24"/>
    <hyperlink r:id="rId45" ref="A25"/>
    <hyperlink r:id="rId46" ref="C25"/>
    <hyperlink r:id="rId47" ref="A26"/>
    <hyperlink r:id="rId48" ref="C26"/>
    <hyperlink r:id="rId49" ref="A27"/>
    <hyperlink r:id="rId50" ref="C27"/>
    <hyperlink r:id="rId51" ref="A28"/>
    <hyperlink r:id="rId52" ref="C28"/>
    <hyperlink r:id="rId53" ref="A29"/>
    <hyperlink r:id="rId54" ref="C29"/>
    <hyperlink r:id="rId55" ref="C30"/>
    <hyperlink r:id="rId56" ref="A31"/>
    <hyperlink r:id="rId57" ref="C31"/>
    <hyperlink r:id="rId58" ref="A32"/>
    <hyperlink r:id="rId59" ref="C32"/>
    <hyperlink r:id="rId60" ref="A33"/>
    <hyperlink r:id="rId61" ref="C33"/>
    <hyperlink r:id="rId62" ref="A34"/>
    <hyperlink r:id="rId63" ref="C34"/>
    <hyperlink r:id="rId64" ref="A35"/>
    <hyperlink r:id="rId65" ref="C35"/>
    <hyperlink r:id="rId66" ref="A36"/>
    <hyperlink r:id="rId67" ref="C36"/>
    <hyperlink r:id="rId68" ref="A37"/>
    <hyperlink r:id="rId69" ref="C37"/>
    <hyperlink r:id="rId70" ref="C38"/>
    <hyperlink r:id="rId71" ref="A39"/>
    <hyperlink r:id="rId72" ref="C39"/>
    <hyperlink r:id="rId73" ref="A40"/>
    <hyperlink r:id="rId74" ref="C40"/>
    <hyperlink r:id="rId75" ref="A41"/>
    <hyperlink r:id="rId76" ref="C41"/>
    <hyperlink r:id="rId77" ref="A42"/>
    <hyperlink r:id="rId78" ref="C42"/>
    <hyperlink r:id="rId79" ref="A43"/>
    <hyperlink r:id="rId80" ref="C43"/>
    <hyperlink r:id="rId81" ref="A44"/>
    <hyperlink r:id="rId82" ref="C44"/>
    <hyperlink r:id="rId83" ref="A45"/>
    <hyperlink r:id="rId84" ref="C45"/>
    <hyperlink r:id="rId85" ref="A46"/>
    <hyperlink r:id="rId86" ref="C46"/>
    <hyperlink r:id="rId87" ref="A47"/>
    <hyperlink r:id="rId88" ref="C47"/>
    <hyperlink r:id="rId89" ref="A48"/>
    <hyperlink r:id="rId90" ref="C48"/>
    <hyperlink r:id="rId91" ref="A49"/>
    <hyperlink r:id="rId92" ref="C49"/>
    <hyperlink r:id="rId93" ref="A50"/>
    <hyperlink r:id="rId94" ref="C50"/>
    <hyperlink r:id="rId95" ref="A51"/>
    <hyperlink r:id="rId96" ref="C51"/>
    <hyperlink r:id="rId97" ref="A52"/>
    <hyperlink r:id="rId98" ref="C52"/>
    <hyperlink r:id="rId99" ref="A53"/>
    <hyperlink r:id="rId100" ref="C53"/>
    <hyperlink r:id="rId101" ref="C54"/>
    <hyperlink r:id="rId102" ref="A55"/>
    <hyperlink r:id="rId103" ref="C55"/>
    <hyperlink r:id="rId104" ref="A56"/>
    <hyperlink r:id="rId105" ref="C56"/>
    <hyperlink r:id="rId106" ref="A57"/>
    <hyperlink r:id="rId107" ref="C57"/>
    <hyperlink r:id="rId108" ref="A58"/>
    <hyperlink r:id="rId109" ref="C58"/>
    <hyperlink r:id="rId110" ref="A59"/>
    <hyperlink r:id="rId111" ref="C59"/>
    <hyperlink r:id="rId112" ref="A60"/>
    <hyperlink r:id="rId113" ref="C60"/>
    <hyperlink r:id="rId114" ref="A61"/>
    <hyperlink r:id="rId115" ref="C61"/>
    <hyperlink r:id="rId116" ref="A62"/>
    <hyperlink r:id="rId117" ref="C62"/>
    <hyperlink r:id="rId118" ref="A63"/>
    <hyperlink r:id="rId119" ref="C63"/>
    <hyperlink r:id="rId120" ref="A64"/>
    <hyperlink r:id="rId121" ref="C64"/>
    <hyperlink r:id="rId122" ref="A65"/>
    <hyperlink r:id="rId123" ref="C65"/>
    <hyperlink r:id="rId124" ref="A66"/>
    <hyperlink r:id="rId125" ref="C66"/>
    <hyperlink r:id="rId126" ref="A67"/>
    <hyperlink r:id="rId127" ref="C67"/>
    <hyperlink r:id="rId128" ref="A68"/>
    <hyperlink r:id="rId129" ref="C68"/>
    <hyperlink r:id="rId130" ref="C69"/>
    <hyperlink r:id="rId131" ref="A70"/>
    <hyperlink r:id="rId132" ref="C70"/>
    <hyperlink r:id="rId133" ref="A71"/>
    <hyperlink r:id="rId134" ref="C71"/>
    <hyperlink r:id="rId135" ref="A72"/>
    <hyperlink r:id="rId136" ref="C72"/>
    <hyperlink r:id="rId137" ref="C73"/>
    <hyperlink r:id="rId138" ref="A74"/>
    <hyperlink r:id="rId139" ref="C74"/>
    <hyperlink r:id="rId140" ref="A75"/>
    <hyperlink r:id="rId141" ref="C75"/>
    <hyperlink r:id="rId142" ref="A76"/>
    <hyperlink r:id="rId143" ref="C76"/>
    <hyperlink r:id="rId144" ref="A77"/>
    <hyperlink r:id="rId145" ref="C77"/>
    <hyperlink r:id="rId146" ref="A78"/>
    <hyperlink r:id="rId147" ref="C78"/>
    <hyperlink r:id="rId148" ref="A79"/>
    <hyperlink r:id="rId149" ref="C79"/>
  </hyperlinks>
  <drawing r:id="rId150"/>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B1" s="116" t="s">
        <v>739</v>
      </c>
    </row>
    <row r="2">
      <c r="B2" s="137">
        <v>43027.0</v>
      </c>
    </row>
    <row r="5">
      <c r="A5" s="8" t="s">
        <v>752</v>
      </c>
    </row>
    <row r="6">
      <c r="A6" s="139" t="s">
        <v>755</v>
      </c>
    </row>
    <row r="7">
      <c r="A7" s="103" t="s">
        <v>628</v>
      </c>
      <c r="C7" s="103" t="s">
        <v>759</v>
      </c>
      <c r="D7" s="104" t="s">
        <v>760</v>
      </c>
      <c r="E7" s="104" t="s">
        <v>761</v>
      </c>
      <c r="K7" s="104" t="s">
        <v>762</v>
      </c>
    </row>
    <row r="8">
      <c r="E8" s="142">
        <v>2011.0</v>
      </c>
      <c r="F8" s="147" t="s">
        <v>764</v>
      </c>
      <c r="G8" s="149" t="s">
        <v>769</v>
      </c>
      <c r="H8" s="153">
        <v>2015.0</v>
      </c>
      <c r="I8" s="155" t="s">
        <v>784</v>
      </c>
      <c r="J8" s="157" t="s">
        <v>788</v>
      </c>
      <c r="K8" s="157" t="s">
        <v>25</v>
      </c>
      <c r="L8" s="155" t="s">
        <v>791</v>
      </c>
      <c r="M8" s="157" t="s">
        <v>30</v>
      </c>
      <c r="N8" s="147" t="s">
        <v>792</v>
      </c>
      <c r="O8" s="155" t="s">
        <v>793</v>
      </c>
    </row>
    <row r="9">
      <c r="A9" s="159"/>
      <c r="B9" s="111" t="s">
        <v>749</v>
      </c>
      <c r="C9" s="111" t="s">
        <v>799</v>
      </c>
      <c r="D9" s="162" t="s">
        <v>800</v>
      </c>
      <c r="E9" s="112">
        <v>34.0</v>
      </c>
      <c r="F9" s="112">
        <v>36.0</v>
      </c>
      <c r="G9" s="112">
        <v>36.0</v>
      </c>
      <c r="H9" s="112">
        <v>184.0</v>
      </c>
      <c r="I9" s="165">
        <f>+441.18%</f>
        <v>4.4118</v>
      </c>
      <c r="J9" s="114">
        <v>0.5444</v>
      </c>
      <c r="K9" s="113">
        <v>6943276.0</v>
      </c>
      <c r="L9" s="112" t="s">
        <v>821</v>
      </c>
      <c r="M9" s="114">
        <v>0.3947</v>
      </c>
      <c r="N9" s="112" t="s">
        <v>822</v>
      </c>
      <c r="O9" s="114">
        <v>0.3947</v>
      </c>
    </row>
    <row r="10">
      <c r="A10" s="166"/>
      <c r="B10" s="111" t="s">
        <v>827</v>
      </c>
      <c r="C10" s="111" t="s">
        <v>829</v>
      </c>
      <c r="D10" s="162" t="s">
        <v>832</v>
      </c>
      <c r="E10" s="112">
        <v>166.0</v>
      </c>
      <c r="F10" s="112">
        <v>159.0</v>
      </c>
      <c r="G10" s="112">
        <v>188.0</v>
      </c>
      <c r="H10" s="112">
        <v>99.0</v>
      </c>
      <c r="I10" s="114">
        <v>-0.4036</v>
      </c>
      <c r="J10" s="114">
        <v>0.2929</v>
      </c>
      <c r="K10" s="113">
        <v>5613614.0</v>
      </c>
      <c r="L10" s="113">
        <v>-218787.0</v>
      </c>
      <c r="M10" s="114">
        <v>0.3191</v>
      </c>
      <c r="N10" s="112" t="s">
        <v>834</v>
      </c>
      <c r="O10" s="114">
        <v>0.3191</v>
      </c>
    </row>
    <row r="11">
      <c r="A11" s="167"/>
      <c r="B11" s="111" t="s">
        <v>840</v>
      </c>
      <c r="C11" s="111" t="s">
        <v>842</v>
      </c>
      <c r="D11" s="112">
        <v>338.0</v>
      </c>
      <c r="E11" s="112">
        <v>103.0</v>
      </c>
      <c r="F11" s="162" t="s">
        <v>843</v>
      </c>
      <c r="G11" s="112">
        <v>109.0</v>
      </c>
      <c r="H11" s="112">
        <v>44.0</v>
      </c>
      <c r="I11" s="114">
        <v>-0.5728</v>
      </c>
      <c r="J11" s="114">
        <v>0.1302</v>
      </c>
      <c r="K11" s="113">
        <v>3470350.0</v>
      </c>
      <c r="L11" s="113">
        <v>-1038124.0</v>
      </c>
      <c r="M11" s="114">
        <v>0.1973</v>
      </c>
      <c r="N11" s="112" t="s">
        <v>846</v>
      </c>
      <c r="O11" s="114">
        <v>0.1973</v>
      </c>
    </row>
    <row r="12">
      <c r="A12" s="168"/>
      <c r="B12" s="111" t="s">
        <v>849</v>
      </c>
      <c r="C12" s="111" t="s">
        <v>851</v>
      </c>
      <c r="D12" s="112">
        <v>78.0</v>
      </c>
      <c r="E12" s="112">
        <v>4.0</v>
      </c>
      <c r="F12" s="112">
        <v>2.0</v>
      </c>
      <c r="G12" s="112">
        <v>4.0</v>
      </c>
      <c r="H12" s="112">
        <v>10.0</v>
      </c>
      <c r="I12" s="165">
        <f>+150%</f>
        <v>1.5</v>
      </c>
      <c r="J12" s="114">
        <v>0.0296</v>
      </c>
      <c r="K12" s="113">
        <v>821144.0</v>
      </c>
      <c r="L12" s="113">
        <v>-68644.0</v>
      </c>
      <c r="M12" s="114">
        <v>0.0467</v>
      </c>
      <c r="N12" s="112" t="s">
        <v>855</v>
      </c>
      <c r="O12" s="114">
        <v>0.1936</v>
      </c>
    </row>
    <row r="13">
      <c r="A13" s="169"/>
      <c r="B13" s="111" t="s">
        <v>753</v>
      </c>
      <c r="C13" s="111" t="s">
        <v>858</v>
      </c>
      <c r="D13" s="112">
        <v>336.0</v>
      </c>
      <c r="E13" s="112">
        <v>1.0</v>
      </c>
      <c r="F13" s="162" t="s">
        <v>861</v>
      </c>
      <c r="G13" s="112">
        <v>1.0</v>
      </c>
      <c r="H13" s="112">
        <v>1.0</v>
      </c>
      <c r="I13" s="170">
        <v>0.0</v>
      </c>
      <c r="J13" s="114">
        <v>0.003</v>
      </c>
      <c r="K13" s="113">
        <v>602944.0</v>
      </c>
      <c r="L13" s="112" t="s">
        <v>864</v>
      </c>
      <c r="M13" s="114">
        <v>0.0343</v>
      </c>
      <c r="N13" s="112" t="s">
        <v>865</v>
      </c>
      <c r="O13" s="114">
        <v>0.0344</v>
      </c>
    </row>
    <row r="14">
      <c r="A14" s="171"/>
      <c r="B14" s="111" t="s">
        <v>868</v>
      </c>
      <c r="D14" s="112">
        <v>80.0</v>
      </c>
      <c r="E14" s="112">
        <v>0.0</v>
      </c>
      <c r="F14" s="112">
        <v>8.0</v>
      </c>
      <c r="G14" s="112">
        <v>0.0</v>
      </c>
      <c r="H14" s="112">
        <v>0.0</v>
      </c>
      <c r="I14" s="112">
        <v>0.0</v>
      </c>
      <c r="J14" s="112">
        <v>0.0</v>
      </c>
      <c r="K14" s="113">
        <v>49616.0</v>
      </c>
      <c r="L14" s="113">
        <v>-23115.0</v>
      </c>
      <c r="M14" s="114">
        <v>0.0028</v>
      </c>
      <c r="N14" s="112" t="s">
        <v>871</v>
      </c>
      <c r="O14" s="114">
        <v>0.0118</v>
      </c>
    </row>
    <row r="15">
      <c r="A15" s="172"/>
      <c r="B15" s="111" t="s">
        <v>873</v>
      </c>
      <c r="C15" s="111" t="s">
        <v>874</v>
      </c>
      <c r="D15" s="112">
        <v>72.0</v>
      </c>
      <c r="E15" s="112">
        <v>0.0</v>
      </c>
      <c r="F15" s="112">
        <v>0.0</v>
      </c>
      <c r="G15" s="112">
        <v>0.0</v>
      </c>
      <c r="H15" s="112">
        <v>0.0</v>
      </c>
      <c r="I15" s="112">
        <v>0.0</v>
      </c>
      <c r="J15" s="112">
        <v>0.0</v>
      </c>
      <c r="K15" s="113">
        <v>36772.0</v>
      </c>
      <c r="L15" s="165" t="str">
        <f>+30,755</f>
        <v>#ERROR!</v>
      </c>
      <c r="M15" s="114">
        <v>0.0021</v>
      </c>
      <c r="N15" s="112" t="s">
        <v>878</v>
      </c>
      <c r="O15" s="114">
        <v>0.0093</v>
      </c>
    </row>
    <row r="16">
      <c r="A16" s="173"/>
      <c r="B16" s="111" t="s">
        <v>882</v>
      </c>
      <c r="C16" s="132" t="s">
        <v>884</v>
      </c>
      <c r="D16" s="112">
        <v>30.0</v>
      </c>
      <c r="E16" s="112">
        <v>0.0</v>
      </c>
      <c r="F16" s="112">
        <v>0.0</v>
      </c>
      <c r="G16" s="112">
        <v>0.0</v>
      </c>
      <c r="H16" s="112">
        <v>0.0</v>
      </c>
      <c r="I16" s="112">
        <v>0.0</v>
      </c>
      <c r="J16" s="112">
        <v>0.0</v>
      </c>
      <c r="K16" s="113">
        <v>15232.0</v>
      </c>
      <c r="L16" s="113">
        <v>-3986.0</v>
      </c>
      <c r="M16" s="114">
        <v>9.0E-4</v>
      </c>
      <c r="N16" s="112" t="s">
        <v>885</v>
      </c>
      <c r="O16" s="114">
        <v>0.0097</v>
      </c>
    </row>
    <row r="17">
      <c r="A17" s="175"/>
      <c r="B17" s="111" t="s">
        <v>890</v>
      </c>
      <c r="C17" s="132" t="s">
        <v>891</v>
      </c>
      <c r="D17" s="112">
        <v>70.0</v>
      </c>
      <c r="E17" s="112">
        <v>0.0</v>
      </c>
      <c r="F17" s="112">
        <v>0.0</v>
      </c>
      <c r="G17" s="112">
        <v>0.0</v>
      </c>
      <c r="H17" s="112">
        <v>0.0</v>
      </c>
      <c r="I17" s="112">
        <v>0.0</v>
      </c>
      <c r="J17" s="112">
        <v>0.0</v>
      </c>
      <c r="K17" s="113">
        <v>8838.0</v>
      </c>
      <c r="L17" s="113">
        <v>-1322.0</v>
      </c>
      <c r="M17" s="114">
        <v>5.0E-4</v>
      </c>
      <c r="N17" s="112" t="s">
        <v>892</v>
      </c>
      <c r="O17" s="114">
        <v>0.0023</v>
      </c>
    </row>
    <row r="18">
      <c r="A18" s="177"/>
      <c r="B18" s="111" t="s">
        <v>893</v>
      </c>
      <c r="C18" s="178" t="s">
        <v>894</v>
      </c>
      <c r="D18" s="112">
        <v>17.0</v>
      </c>
      <c r="E18" s="21" t="s">
        <v>40</v>
      </c>
      <c r="F18" s="162" t="s">
        <v>895</v>
      </c>
      <c r="G18" s="21" t="s">
        <v>40</v>
      </c>
      <c r="H18" s="112">
        <v>0.0</v>
      </c>
      <c r="I18" s="112">
        <v>0.0</v>
      </c>
      <c r="J18" s="112">
        <v>0.0</v>
      </c>
      <c r="K18" s="113">
        <v>8274.0</v>
      </c>
      <c r="L18" s="112" t="s">
        <v>896</v>
      </c>
      <c r="M18" s="114">
        <v>5.0E-4</v>
      </c>
      <c r="N18" s="112" t="s">
        <v>896</v>
      </c>
      <c r="O18" s="114">
        <v>0.009</v>
      </c>
    </row>
    <row r="19">
      <c r="A19" s="179"/>
      <c r="B19" s="111" t="s">
        <v>897</v>
      </c>
      <c r="C19" s="132" t="s">
        <v>898</v>
      </c>
      <c r="D19" s="112">
        <v>27.0</v>
      </c>
      <c r="E19" s="112">
        <v>0.0</v>
      </c>
      <c r="F19" s="112">
        <v>0.0</v>
      </c>
      <c r="G19" s="112">
        <v>0.0</v>
      </c>
      <c r="H19" s="112">
        <v>0.0</v>
      </c>
      <c r="I19" s="112">
        <v>0.0</v>
      </c>
      <c r="J19" s="112">
        <v>0.0</v>
      </c>
      <c r="K19" s="113">
        <v>7263.0</v>
      </c>
      <c r="L19" s="165" t="str">
        <f>+3,444</f>
        <v>#ERROR!</v>
      </c>
      <c r="M19" s="114">
        <v>4.0E-4</v>
      </c>
      <c r="N19" s="165" t="str">
        <f>+0.01pp</f>
        <v>#ERROR!</v>
      </c>
      <c r="O19" s="114">
        <v>0.0052</v>
      </c>
    </row>
    <row r="20">
      <c r="A20" s="180"/>
      <c r="B20" s="111" t="s">
        <v>901</v>
      </c>
      <c r="C20" s="111" t="s">
        <v>904</v>
      </c>
      <c r="D20" s="112">
        <v>8.0</v>
      </c>
      <c r="E20" s="112">
        <v>0.0</v>
      </c>
      <c r="F20" s="112">
        <v>0.0</v>
      </c>
      <c r="G20" s="112">
        <v>0.0</v>
      </c>
      <c r="H20" s="112">
        <v>0.0</v>
      </c>
      <c r="I20" s="112">
        <v>0.0</v>
      </c>
      <c r="J20" s="112">
        <v>0.0</v>
      </c>
      <c r="K20" s="113">
        <v>4476.0</v>
      </c>
      <c r="L20" s="113">
        <v>-1362.0</v>
      </c>
      <c r="M20" s="114">
        <v>3.0E-4</v>
      </c>
      <c r="N20" s="112" t="s">
        <v>905</v>
      </c>
      <c r="O20" s="114">
        <v>0.0103</v>
      </c>
    </row>
    <row r="21">
      <c r="A21" s="182"/>
      <c r="B21" s="111" t="s">
        <v>909</v>
      </c>
      <c r="C21" s="111" t="s">
        <v>912</v>
      </c>
      <c r="D21" s="112">
        <v>26.0</v>
      </c>
      <c r="E21" s="112">
        <v>0.0</v>
      </c>
      <c r="F21" s="112">
        <v>0.0</v>
      </c>
      <c r="G21" s="112">
        <v>0.0</v>
      </c>
      <c r="H21" s="112">
        <v>0.0</v>
      </c>
      <c r="I21" s="112">
        <v>0.0</v>
      </c>
      <c r="J21" s="112">
        <v>0.0</v>
      </c>
      <c r="K21" s="113">
        <v>4393.0</v>
      </c>
      <c r="L21" s="165" t="str">
        <f>+1,468</f>
        <v>#ERROR!</v>
      </c>
      <c r="M21" s="114">
        <v>2.0E-4</v>
      </c>
      <c r="N21" s="112" t="s">
        <v>918</v>
      </c>
      <c r="O21" s="114">
        <v>0.0032</v>
      </c>
    </row>
    <row r="22">
      <c r="A22" s="183"/>
      <c r="B22" s="111" t="s">
        <v>922</v>
      </c>
      <c r="C22" s="111" t="s">
        <v>924</v>
      </c>
      <c r="D22" s="112">
        <v>8.0</v>
      </c>
      <c r="E22" s="112">
        <v>0.0</v>
      </c>
      <c r="F22" s="112">
        <v>0.0</v>
      </c>
      <c r="G22" s="112">
        <v>0.0</v>
      </c>
      <c r="H22" s="112">
        <v>0.0</v>
      </c>
      <c r="I22" s="112">
        <v>0.0</v>
      </c>
      <c r="J22" s="112">
        <v>0.0</v>
      </c>
      <c r="K22" s="113">
        <v>1699.0</v>
      </c>
      <c r="L22" s="165">
        <f>+248</f>
        <v>248</v>
      </c>
      <c r="M22" s="114">
        <v>1.0E-4</v>
      </c>
      <c r="N22" s="112" t="s">
        <v>918</v>
      </c>
      <c r="O22" s="114">
        <v>0.0036</v>
      </c>
    </row>
    <row r="23">
      <c r="A23" s="190"/>
      <c r="B23" s="111" t="s">
        <v>926</v>
      </c>
      <c r="C23" s="111" t="s">
        <v>927</v>
      </c>
      <c r="D23" s="112">
        <v>8.0</v>
      </c>
      <c r="E23" s="112">
        <v>0.0</v>
      </c>
      <c r="F23" s="112">
        <v>0.0</v>
      </c>
      <c r="G23" s="112">
        <v>0.0</v>
      </c>
      <c r="H23" s="112">
        <v>0.0</v>
      </c>
      <c r="I23" s="112">
        <v>0.0</v>
      </c>
      <c r="J23" s="112">
        <v>0.0</v>
      </c>
      <c r="K23" s="113">
        <v>1557.0</v>
      </c>
      <c r="L23" s="112">
        <v>-307.0</v>
      </c>
      <c r="M23" s="114">
        <v>1.0E-4</v>
      </c>
      <c r="N23" s="112" t="s">
        <v>918</v>
      </c>
      <c r="O23" s="114">
        <v>0.0034</v>
      </c>
    </row>
    <row r="24">
      <c r="A24" s="171"/>
      <c r="B24" s="132" t="s">
        <v>928</v>
      </c>
      <c r="C24" s="132" t="s">
        <v>929</v>
      </c>
      <c r="D24" s="112">
        <v>4.0</v>
      </c>
      <c r="E24" s="21" t="s">
        <v>40</v>
      </c>
      <c r="F24" s="112">
        <v>0.0</v>
      </c>
      <c r="G24" s="21" t="s">
        <v>40</v>
      </c>
      <c r="H24" s="112">
        <v>0.0</v>
      </c>
      <c r="I24" s="112">
        <v>0.0</v>
      </c>
      <c r="J24" s="112">
        <v>0.0</v>
      </c>
      <c r="K24" s="113">
        <v>1187.0</v>
      </c>
      <c r="L24" s="112" t="s">
        <v>896</v>
      </c>
      <c r="M24" s="114">
        <v>1.0E-4</v>
      </c>
      <c r="N24" s="112" t="s">
        <v>896</v>
      </c>
      <c r="O24" s="114">
        <v>0.0062</v>
      </c>
    </row>
    <row r="25">
      <c r="A25" s="192"/>
      <c r="B25" s="111" t="s">
        <v>930</v>
      </c>
      <c r="C25" s="132" t="s">
        <v>931</v>
      </c>
      <c r="D25" s="112">
        <v>5.0</v>
      </c>
      <c r="E25" s="112">
        <v>0.0</v>
      </c>
      <c r="F25" s="112">
        <v>0.0</v>
      </c>
      <c r="G25" s="112">
        <v>0.0</v>
      </c>
      <c r="H25" s="112">
        <v>0.0</v>
      </c>
      <c r="I25" s="112">
        <v>0.0</v>
      </c>
      <c r="J25" s="112">
        <v>0.0</v>
      </c>
      <c r="K25" s="112">
        <v>908.0</v>
      </c>
      <c r="L25" s="113">
        <v>-2290.0</v>
      </c>
      <c r="M25" s="114">
        <v>1.0E-4</v>
      </c>
      <c r="N25" s="112" t="s">
        <v>905</v>
      </c>
      <c r="O25" s="114">
        <v>0.0032</v>
      </c>
    </row>
    <row r="26">
      <c r="A26" s="194"/>
      <c r="B26" s="111" t="s">
        <v>932</v>
      </c>
      <c r="C26" s="132" t="s">
        <v>933</v>
      </c>
      <c r="D26" s="112">
        <v>3.0</v>
      </c>
      <c r="E26" s="112">
        <v>0.0</v>
      </c>
      <c r="F26" s="112">
        <v>0.0</v>
      </c>
      <c r="G26" s="112">
        <v>0.0</v>
      </c>
      <c r="H26" s="112">
        <v>0.0</v>
      </c>
      <c r="I26" s="112">
        <v>0.0</v>
      </c>
      <c r="J26" s="112">
        <v>0.0</v>
      </c>
      <c r="K26" s="112">
        <v>401.0</v>
      </c>
      <c r="L26" s="113">
        <v>-1629.0</v>
      </c>
      <c r="M26" s="114">
        <v>0.0</v>
      </c>
      <c r="N26" s="112" t="s">
        <v>905</v>
      </c>
      <c r="O26" s="114">
        <v>0.0024</v>
      </c>
    </row>
    <row r="27">
      <c r="A27" s="171"/>
      <c r="B27" s="111" t="s">
        <v>934</v>
      </c>
      <c r="C27" s="111" t="s">
        <v>935</v>
      </c>
      <c r="D27" s="112">
        <v>1.0</v>
      </c>
      <c r="E27" s="21" t="s">
        <v>40</v>
      </c>
      <c r="F27" s="112">
        <v>0.0</v>
      </c>
      <c r="G27" s="21" t="s">
        <v>40</v>
      </c>
      <c r="H27" s="112">
        <v>0.0</v>
      </c>
      <c r="I27" s="112">
        <v>0.0</v>
      </c>
      <c r="J27" s="112">
        <v>0.0</v>
      </c>
      <c r="K27" s="112">
        <v>271.0</v>
      </c>
      <c r="L27" s="112" t="s">
        <v>896</v>
      </c>
      <c r="M27" s="114">
        <v>0.0</v>
      </c>
      <c r="N27" s="112" t="s">
        <v>896</v>
      </c>
      <c r="O27" s="114">
        <v>0.0072</v>
      </c>
    </row>
    <row r="28">
      <c r="A28" s="171"/>
      <c r="B28" s="132" t="s">
        <v>936</v>
      </c>
      <c r="C28" s="132" t="s">
        <v>937</v>
      </c>
      <c r="D28" s="112">
        <v>1.0</v>
      </c>
      <c r="E28" s="21" t="s">
        <v>40</v>
      </c>
      <c r="F28" s="21" t="s">
        <v>40</v>
      </c>
      <c r="G28" s="21" t="s">
        <v>40</v>
      </c>
      <c r="H28" s="112">
        <v>0.0</v>
      </c>
      <c r="I28" s="112">
        <v>0.0</v>
      </c>
      <c r="J28" s="112">
        <v>0.0</v>
      </c>
      <c r="K28" s="112">
        <v>157.0</v>
      </c>
      <c r="L28" s="112" t="s">
        <v>896</v>
      </c>
      <c r="M28" s="114">
        <v>0.0</v>
      </c>
      <c r="N28" s="112" t="s">
        <v>896</v>
      </c>
      <c r="O28" s="114">
        <v>0.0029</v>
      </c>
    </row>
    <row r="29">
      <c r="A29" s="171"/>
      <c r="B29" s="111" t="s">
        <v>938</v>
      </c>
      <c r="C29" s="132" t="s">
        <v>939</v>
      </c>
      <c r="D29" s="112">
        <v>1.0</v>
      </c>
      <c r="E29" s="21" t="s">
        <v>40</v>
      </c>
      <c r="F29" s="21" t="s">
        <v>40</v>
      </c>
      <c r="G29" s="21" t="s">
        <v>40</v>
      </c>
      <c r="H29" s="112">
        <v>0.0</v>
      </c>
      <c r="I29" s="112">
        <v>0.0</v>
      </c>
      <c r="J29" s="112">
        <v>0.0</v>
      </c>
      <c r="K29" s="112">
        <v>136.0</v>
      </c>
      <c r="L29" s="112" t="s">
        <v>896</v>
      </c>
      <c r="M29" s="114">
        <v>0.0</v>
      </c>
      <c r="N29" s="112" t="s">
        <v>896</v>
      </c>
      <c r="O29" s="114">
        <v>0.0022</v>
      </c>
    </row>
    <row r="30">
      <c r="A30" s="198"/>
      <c r="B30" s="111" t="s">
        <v>941</v>
      </c>
      <c r="C30" s="132" t="s">
        <v>942</v>
      </c>
      <c r="D30" s="112">
        <v>1.0</v>
      </c>
      <c r="E30" s="21" t="s">
        <v>40</v>
      </c>
      <c r="F30" s="112">
        <v>0.0</v>
      </c>
      <c r="G30" s="21" t="s">
        <v>40</v>
      </c>
      <c r="H30" s="112">
        <v>0.0</v>
      </c>
      <c r="I30" s="112">
        <v>0.0</v>
      </c>
      <c r="J30" s="112">
        <v>0.0</v>
      </c>
      <c r="K30" s="112">
        <v>122.0</v>
      </c>
      <c r="L30" s="112" t="s">
        <v>896</v>
      </c>
      <c r="M30" s="114">
        <v>0.0</v>
      </c>
      <c r="N30" s="112" t="s">
        <v>896</v>
      </c>
      <c r="O30" s="114">
        <v>0.0029</v>
      </c>
    </row>
    <row r="31">
      <c r="A31" s="171"/>
      <c r="B31" s="111" t="s">
        <v>943</v>
      </c>
      <c r="C31" s="132" t="s">
        <v>945</v>
      </c>
      <c r="D31" s="112">
        <v>1.0</v>
      </c>
      <c r="E31" s="21" t="s">
        <v>40</v>
      </c>
      <c r="F31" s="112">
        <v>0.0</v>
      </c>
      <c r="G31" s="21" t="s">
        <v>40</v>
      </c>
      <c r="H31" s="112">
        <v>0.0</v>
      </c>
      <c r="I31" s="112">
        <v>0.0</v>
      </c>
      <c r="J31" s="112">
        <v>0.0</v>
      </c>
      <c r="K31" s="112">
        <v>91.0</v>
      </c>
      <c r="L31" s="112" t="s">
        <v>896</v>
      </c>
      <c r="M31" s="114">
        <v>0.0</v>
      </c>
      <c r="N31" s="112" t="s">
        <v>896</v>
      </c>
      <c r="O31" s="114">
        <v>0.0017</v>
      </c>
    </row>
    <row r="32">
      <c r="A32" s="201"/>
      <c r="B32" s="111" t="s">
        <v>947</v>
      </c>
      <c r="C32" s="132" t="s">
        <v>948</v>
      </c>
      <c r="D32" s="112">
        <v>1.0</v>
      </c>
      <c r="E32" s="112">
        <v>0.0</v>
      </c>
      <c r="F32" s="112">
        <v>0.0</v>
      </c>
      <c r="G32" s="112">
        <v>0.0</v>
      </c>
      <c r="H32" s="112">
        <v>0.0</v>
      </c>
      <c r="I32" s="112">
        <v>0.0</v>
      </c>
      <c r="J32" s="112">
        <v>0.0</v>
      </c>
      <c r="K32" s="112">
        <v>57.0</v>
      </c>
      <c r="L32" s="112">
        <v>-237.0</v>
      </c>
      <c r="M32" s="114">
        <v>0.0</v>
      </c>
      <c r="N32" s="112" t="s">
        <v>918</v>
      </c>
      <c r="O32" s="114">
        <v>0.001</v>
      </c>
    </row>
    <row r="33">
      <c r="A33" s="203"/>
      <c r="B33" s="132" t="s">
        <v>949</v>
      </c>
      <c r="E33" s="112">
        <v>0.0</v>
      </c>
      <c r="F33" s="112">
        <v>4.0</v>
      </c>
      <c r="G33" s="112">
        <v>0.0</v>
      </c>
      <c r="H33" s="112">
        <v>0.0</v>
      </c>
      <c r="I33" s="21" t="s">
        <v>40</v>
      </c>
    </row>
    <row r="34">
      <c r="A34" s="129" t="s">
        <v>18</v>
      </c>
      <c r="D34" s="108">
        <v>1792.0</v>
      </c>
      <c r="E34" s="107">
        <v>308.0</v>
      </c>
      <c r="F34" s="107">
        <v>308.0</v>
      </c>
      <c r="G34" s="107">
        <v>338.0</v>
      </c>
      <c r="H34" s="107">
        <v>338.0</v>
      </c>
      <c r="I34" s="208">
        <f>+9.74%</f>
        <v>0.0974</v>
      </c>
      <c r="J34" s="131">
        <v>1.0</v>
      </c>
      <c r="K34" s="210">
        <v>1.7592778E7</v>
      </c>
      <c r="L34" s="211" t="str">
        <f>+2,872,198</f>
        <v>#ERROR!</v>
      </c>
      <c r="M34" s="212">
        <v>1.0</v>
      </c>
      <c r="N34" s="213"/>
      <c r="O34" s="212">
        <v>1.0</v>
      </c>
    </row>
    <row r="35">
      <c r="A35" s="214" t="s">
        <v>958</v>
      </c>
    </row>
  </sheetData>
  <mergeCells count="10">
    <mergeCell ref="B33:D33"/>
    <mergeCell ref="A34:C34"/>
    <mergeCell ref="A7:B8"/>
    <mergeCell ref="C7:C8"/>
    <mergeCell ref="D7:D8"/>
    <mergeCell ref="E7:J7"/>
    <mergeCell ref="K7:O7"/>
    <mergeCell ref="B14:C14"/>
    <mergeCell ref="I33:O33"/>
    <mergeCell ref="A35:O35"/>
  </mergeCells>
  <hyperlinks>
    <hyperlink r:id="rId1" location="Results" ref="B1"/>
    <hyperlink r:id="rId2" ref="A5"/>
    <hyperlink r:id="rId3" ref="E8"/>
    <hyperlink r:id="rId4" ref="F8"/>
    <hyperlink r:id="rId5" ref="N8"/>
    <hyperlink r:id="rId6" ref="B9"/>
    <hyperlink r:id="rId7" ref="C9"/>
    <hyperlink r:id="rId8" location="cite_note-22" ref="D9"/>
    <hyperlink r:id="rId9" ref="B10"/>
    <hyperlink r:id="rId10" ref="C10"/>
    <hyperlink r:id="rId11" location="cite_note-23" ref="D10"/>
    <hyperlink r:id="rId12" ref="B11"/>
    <hyperlink r:id="rId13" ref="C11"/>
    <hyperlink r:id="rId14" location="cite_note-jnm-24" ref="F11"/>
    <hyperlink r:id="rId15" ref="B12"/>
    <hyperlink r:id="rId16" ref="C12"/>
    <hyperlink r:id="rId17" ref="B13"/>
    <hyperlink r:id="rId18" ref="C13"/>
    <hyperlink r:id="rId19" location="cite_note-jnm-24" ref="F13"/>
    <hyperlink r:id="rId20" ref="B14"/>
    <hyperlink r:id="rId21" ref="B15"/>
    <hyperlink r:id="rId22" ref="C15"/>
    <hyperlink r:id="rId23" ref="B16"/>
    <hyperlink r:id="rId24" ref="B17"/>
    <hyperlink r:id="rId25" ref="B18"/>
    <hyperlink r:id="rId26" ref="C18"/>
    <hyperlink r:id="rId27" location="cite_note-25" ref="F18"/>
    <hyperlink r:id="rId28" ref="B19"/>
    <hyperlink r:id="rId29" ref="B20"/>
    <hyperlink r:id="rId30" ref="C20"/>
    <hyperlink r:id="rId31" ref="B21"/>
    <hyperlink r:id="rId32" ref="C21"/>
    <hyperlink r:id="rId33" ref="B22"/>
    <hyperlink r:id="rId34" ref="C22"/>
    <hyperlink r:id="rId35" ref="B23"/>
    <hyperlink r:id="rId36" ref="C23"/>
    <hyperlink r:id="rId37" ref="B25"/>
    <hyperlink r:id="rId38" ref="B26"/>
    <hyperlink r:id="rId39" ref="B27"/>
    <hyperlink r:id="rId40" ref="C27"/>
    <hyperlink r:id="rId41" ref="B29"/>
    <hyperlink r:id="rId42" ref="B30"/>
    <hyperlink r:id="rId43" ref="B31"/>
    <hyperlink r:id="rId44" ref="B32"/>
    <hyperlink r:id="rId45" ref="A35"/>
  </hyperlinks>
  <drawing r:id="rId4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2</v>
      </c>
      <c r="B1" s="116" t="s">
        <v>899</v>
      </c>
    </row>
    <row r="2">
      <c r="A2" s="1" t="s">
        <v>10</v>
      </c>
      <c r="B2" s="7">
        <v>42809.0</v>
      </c>
    </row>
    <row r="5">
      <c r="A5" s="8" t="s">
        <v>900</v>
      </c>
    </row>
    <row r="7">
      <c r="A7" s="181" t="s">
        <v>902</v>
      </c>
    </row>
    <row r="9">
      <c r="A9" s="6" t="s">
        <v>75</v>
      </c>
      <c r="B9" s="6" t="s">
        <v>741</v>
      </c>
      <c r="C9" s="10" t="s">
        <v>907</v>
      </c>
      <c r="D9" s="10" t="s">
        <v>908</v>
      </c>
      <c r="E9" s="10" t="s">
        <v>910</v>
      </c>
      <c r="F9" s="10" t="s">
        <v>911</v>
      </c>
      <c r="G9" s="10" t="s">
        <v>913</v>
      </c>
      <c r="H9" s="10" t="s">
        <v>914</v>
      </c>
      <c r="I9" s="10" t="s">
        <v>915</v>
      </c>
      <c r="J9" s="10" t="s">
        <v>916</v>
      </c>
      <c r="K9" s="10" t="s">
        <v>917</v>
      </c>
      <c r="L9" s="10" t="s">
        <v>919</v>
      </c>
      <c r="M9" s="10" t="s">
        <v>920</v>
      </c>
      <c r="N9" s="130" t="s">
        <v>921</v>
      </c>
      <c r="O9" s="6" t="s">
        <v>758</v>
      </c>
    </row>
    <row r="10">
      <c r="C10" s="184"/>
      <c r="D10" s="185"/>
      <c r="E10" s="186"/>
      <c r="F10" s="187"/>
      <c r="G10" s="188"/>
      <c r="H10" s="189"/>
      <c r="I10" s="191"/>
      <c r="J10" s="193"/>
      <c r="K10" s="195"/>
      <c r="L10" s="196"/>
      <c r="M10" s="197"/>
    </row>
    <row r="11">
      <c r="A11" s="199">
        <v>42809.0</v>
      </c>
      <c r="B11" s="200" t="s">
        <v>944</v>
      </c>
      <c r="C11" s="202">
        <v>33.0</v>
      </c>
      <c r="D11" s="204">
        <v>9.0</v>
      </c>
      <c r="E11" s="204">
        <v>20.0</v>
      </c>
      <c r="F11" s="204">
        <v>14.0</v>
      </c>
      <c r="G11" s="204">
        <v>19.0</v>
      </c>
      <c r="H11" s="204">
        <v>19.0</v>
      </c>
      <c r="I11" s="204">
        <v>5.0</v>
      </c>
      <c r="J11" s="204">
        <v>14.0</v>
      </c>
      <c r="K11" s="204">
        <v>3.0</v>
      </c>
      <c r="L11" s="204">
        <v>5.0</v>
      </c>
      <c r="M11" s="204">
        <v>4.0</v>
      </c>
      <c r="N11" s="205" t="s">
        <v>951</v>
      </c>
      <c r="O11" s="207">
        <v>13.0</v>
      </c>
    </row>
    <row r="12">
      <c r="A12" s="209">
        <v>42808.0</v>
      </c>
      <c r="B12" s="125" t="s">
        <v>953</v>
      </c>
      <c r="C12" s="202">
        <v>27.0</v>
      </c>
      <c r="D12" s="125">
        <v>11.0</v>
      </c>
      <c r="E12" s="125">
        <v>23.0</v>
      </c>
      <c r="F12" s="125">
        <v>15.0</v>
      </c>
      <c r="G12" s="125">
        <v>20.0</v>
      </c>
      <c r="H12" s="125">
        <v>18.0</v>
      </c>
      <c r="I12" s="125">
        <v>6.0</v>
      </c>
      <c r="J12" s="125">
        <v>14.0</v>
      </c>
      <c r="K12" s="125">
        <v>3.0</v>
      </c>
      <c r="L12" s="125">
        <v>4.0</v>
      </c>
      <c r="M12" s="125">
        <v>6.0</v>
      </c>
      <c r="N12" s="125">
        <v>3.0</v>
      </c>
      <c r="O12" s="207">
        <v>4.0</v>
      </c>
    </row>
    <row r="13">
      <c r="A13" s="209">
        <v>42808.0</v>
      </c>
      <c r="B13" s="125" t="s">
        <v>57</v>
      </c>
      <c r="C13" s="202">
        <v>29.0</v>
      </c>
      <c r="D13" s="125">
        <v>9.0</v>
      </c>
      <c r="E13" s="125">
        <v>20.0</v>
      </c>
      <c r="F13" s="125">
        <v>15.0</v>
      </c>
      <c r="G13" s="125">
        <v>23.0</v>
      </c>
      <c r="H13" s="125">
        <v>18.0</v>
      </c>
      <c r="I13" s="125">
        <v>5.0</v>
      </c>
      <c r="J13" s="125">
        <v>15.0</v>
      </c>
      <c r="K13" s="125">
        <v>4.0</v>
      </c>
      <c r="L13" s="125">
        <v>4.0</v>
      </c>
      <c r="M13" s="125">
        <v>5.0</v>
      </c>
      <c r="N13" s="125">
        <v>3.0</v>
      </c>
      <c r="O13" s="207">
        <v>6.0</v>
      </c>
    </row>
    <row r="14">
      <c r="A14" s="209">
        <v>42808.0</v>
      </c>
      <c r="B14" s="125" t="s">
        <v>955</v>
      </c>
      <c r="C14" s="202">
        <v>27.0</v>
      </c>
      <c r="D14" s="125">
        <v>9.0</v>
      </c>
      <c r="E14" s="125">
        <v>24.0</v>
      </c>
      <c r="F14" s="125">
        <v>13.0</v>
      </c>
      <c r="G14" s="125">
        <v>22.0</v>
      </c>
      <c r="H14" s="125">
        <v>15.0</v>
      </c>
      <c r="I14" s="125">
        <v>5.0</v>
      </c>
      <c r="J14" s="125">
        <v>18.0</v>
      </c>
      <c r="K14" s="125">
        <v>3.0</v>
      </c>
      <c r="L14" s="125">
        <v>4.0</v>
      </c>
      <c r="M14" s="125">
        <v>4.0</v>
      </c>
      <c r="N14" s="125">
        <v>6.0</v>
      </c>
      <c r="O14" s="207">
        <v>3.0</v>
      </c>
    </row>
    <row r="15">
      <c r="A15" s="209">
        <v>42808.0</v>
      </c>
      <c r="B15" s="125" t="s">
        <v>956</v>
      </c>
      <c r="C15" s="202">
        <v>27.0</v>
      </c>
      <c r="D15" s="125">
        <v>12.0</v>
      </c>
      <c r="E15" s="125">
        <v>16.0</v>
      </c>
      <c r="F15" s="125">
        <v>14.0</v>
      </c>
      <c r="G15" s="125">
        <v>19.0</v>
      </c>
      <c r="H15" s="125">
        <v>20.0</v>
      </c>
      <c r="I15" s="125">
        <v>6.0</v>
      </c>
      <c r="J15" s="125">
        <v>20.0</v>
      </c>
      <c r="K15" s="125">
        <v>3.0</v>
      </c>
      <c r="L15" s="125">
        <v>5.0</v>
      </c>
      <c r="M15" s="125">
        <v>4.0</v>
      </c>
      <c r="N15" s="125">
        <v>4.0</v>
      </c>
      <c r="O15" s="207">
        <v>7.0</v>
      </c>
    </row>
    <row r="16">
      <c r="A16" s="209">
        <v>42807.0</v>
      </c>
      <c r="B16" s="125" t="s">
        <v>955</v>
      </c>
      <c r="C16" s="202">
        <v>27.0</v>
      </c>
      <c r="D16" s="125">
        <v>9.0</v>
      </c>
      <c r="E16" s="125">
        <v>24.0</v>
      </c>
      <c r="F16" s="125">
        <v>14.0</v>
      </c>
      <c r="G16" s="125">
        <v>21.0</v>
      </c>
      <c r="H16" s="125">
        <v>16.0</v>
      </c>
      <c r="I16" s="125">
        <v>5.0</v>
      </c>
      <c r="J16" s="125">
        <v>19.0</v>
      </c>
      <c r="K16" s="125">
        <v>3.0</v>
      </c>
      <c r="L16" s="125">
        <v>4.0</v>
      </c>
      <c r="M16" s="125">
        <v>4.0</v>
      </c>
      <c r="N16" s="125">
        <v>4.0</v>
      </c>
      <c r="O16" s="207">
        <v>3.0</v>
      </c>
    </row>
    <row r="17">
      <c r="A17" s="209">
        <v>42807.0</v>
      </c>
      <c r="B17" s="125" t="s">
        <v>956</v>
      </c>
      <c r="C17" s="202">
        <v>24.0</v>
      </c>
      <c r="D17" s="125">
        <v>13.0</v>
      </c>
      <c r="E17" s="125">
        <v>20.0</v>
      </c>
      <c r="F17" s="125">
        <v>14.0</v>
      </c>
      <c r="G17" s="125">
        <v>17.0</v>
      </c>
      <c r="H17" s="125">
        <v>18.0</v>
      </c>
      <c r="I17" s="125">
        <v>5.0</v>
      </c>
      <c r="J17" s="125">
        <v>20.0</v>
      </c>
      <c r="K17" s="125">
        <v>3.0</v>
      </c>
      <c r="L17" s="125">
        <v>6.0</v>
      </c>
      <c r="M17" s="125">
        <v>4.0</v>
      </c>
      <c r="N17" s="125">
        <v>6.0</v>
      </c>
      <c r="O17" s="207">
        <v>4.0</v>
      </c>
    </row>
    <row r="18">
      <c r="A18" s="209">
        <v>42807.0</v>
      </c>
      <c r="B18" s="125" t="s">
        <v>959</v>
      </c>
      <c r="C18" s="202">
        <v>24.0</v>
      </c>
      <c r="D18" s="125">
        <v>10.0</v>
      </c>
      <c r="E18" s="215">
        <v>24.0</v>
      </c>
      <c r="F18" s="125">
        <v>16.0</v>
      </c>
      <c r="G18" s="125">
        <v>21.0</v>
      </c>
      <c r="H18" s="125">
        <v>16.0</v>
      </c>
      <c r="I18" s="125">
        <v>7.0</v>
      </c>
      <c r="J18" s="125">
        <v>16.0</v>
      </c>
      <c r="K18" s="125">
        <v>3.0</v>
      </c>
      <c r="L18" s="125">
        <v>5.0</v>
      </c>
      <c r="M18" s="125">
        <v>5.0</v>
      </c>
      <c r="N18" s="125">
        <v>3.0</v>
      </c>
      <c r="O18" s="42" t="s">
        <v>238</v>
      </c>
    </row>
    <row r="19">
      <c r="A19" s="209">
        <v>42806.0</v>
      </c>
      <c r="B19" s="125" t="s">
        <v>955</v>
      </c>
      <c r="C19" s="202">
        <v>24.0</v>
      </c>
      <c r="D19" s="125">
        <v>9.0</v>
      </c>
      <c r="E19" s="125">
        <v>22.0</v>
      </c>
      <c r="F19" s="125">
        <v>15.0</v>
      </c>
      <c r="G19" s="125">
        <v>22.0</v>
      </c>
      <c r="H19" s="125">
        <v>17.0</v>
      </c>
      <c r="I19" s="125">
        <v>5.0</v>
      </c>
      <c r="J19" s="125">
        <v>20.0</v>
      </c>
      <c r="K19" s="125">
        <v>3.0</v>
      </c>
      <c r="L19" s="125">
        <v>4.0</v>
      </c>
      <c r="M19" s="125">
        <v>5.0</v>
      </c>
      <c r="N19" s="125">
        <v>4.0</v>
      </c>
      <c r="O19" s="207">
        <v>2.0</v>
      </c>
    </row>
    <row r="20">
      <c r="A20" s="209">
        <v>42804.0</v>
      </c>
      <c r="B20" s="125" t="s">
        <v>955</v>
      </c>
      <c r="C20" s="202">
        <v>24.0</v>
      </c>
      <c r="D20" s="125">
        <v>9.0</v>
      </c>
      <c r="E20" s="125">
        <v>22.0</v>
      </c>
      <c r="F20" s="125">
        <v>15.0</v>
      </c>
      <c r="G20" s="125">
        <v>22.0</v>
      </c>
      <c r="H20" s="125">
        <v>17.0</v>
      </c>
      <c r="I20" s="125">
        <v>5.0</v>
      </c>
      <c r="J20" s="125">
        <v>20.0</v>
      </c>
      <c r="K20" s="125">
        <v>3.0</v>
      </c>
      <c r="L20" s="125">
        <v>4.0</v>
      </c>
      <c r="M20" s="125">
        <v>5.0</v>
      </c>
      <c r="N20" s="125">
        <v>4.0</v>
      </c>
      <c r="O20" s="207">
        <v>2.0</v>
      </c>
    </row>
    <row r="21">
      <c r="A21" s="209">
        <v>42803.0</v>
      </c>
      <c r="B21" s="125" t="s">
        <v>57</v>
      </c>
      <c r="C21" s="202">
        <v>26.0</v>
      </c>
      <c r="D21" s="125">
        <v>11.0</v>
      </c>
      <c r="E21" s="125">
        <v>23.0</v>
      </c>
      <c r="F21" s="125">
        <v>13.0</v>
      </c>
      <c r="G21" s="125">
        <v>21.0</v>
      </c>
      <c r="H21" s="125">
        <v>17.0</v>
      </c>
      <c r="I21" s="125">
        <v>6.0</v>
      </c>
      <c r="J21" s="125">
        <v>14.0</v>
      </c>
      <c r="K21" s="125">
        <v>5.0</v>
      </c>
      <c r="L21" s="125">
        <v>4.0</v>
      </c>
      <c r="M21" s="125">
        <v>6.0</v>
      </c>
      <c r="N21" s="125">
        <v>3.0</v>
      </c>
      <c r="O21" s="207">
        <v>3.0</v>
      </c>
    </row>
    <row r="22">
      <c r="A22" s="209">
        <v>42803.0</v>
      </c>
      <c r="B22" s="125" t="s">
        <v>953</v>
      </c>
      <c r="C22" s="202">
        <v>26.0</v>
      </c>
      <c r="D22" s="125">
        <v>12.0</v>
      </c>
      <c r="E22" s="125">
        <v>24.0</v>
      </c>
      <c r="F22" s="125">
        <v>15.0</v>
      </c>
      <c r="G22" s="125">
        <v>17.0</v>
      </c>
      <c r="H22" s="125">
        <v>21.0</v>
      </c>
      <c r="I22" s="125">
        <v>6.0</v>
      </c>
      <c r="J22" s="125">
        <v>14.0</v>
      </c>
      <c r="K22" s="125">
        <v>3.0</v>
      </c>
      <c r="L22" s="125">
        <v>3.0</v>
      </c>
      <c r="M22" s="125">
        <v>6.0</v>
      </c>
      <c r="N22" s="125">
        <v>3.0</v>
      </c>
      <c r="O22" s="207">
        <v>2.0</v>
      </c>
    </row>
    <row r="23">
      <c r="A23" s="209">
        <v>42802.0</v>
      </c>
      <c r="B23" s="125" t="s">
        <v>956</v>
      </c>
      <c r="C23" s="202">
        <v>24.0</v>
      </c>
      <c r="D23" s="125">
        <v>14.0</v>
      </c>
      <c r="E23" s="125">
        <v>20.0</v>
      </c>
      <c r="F23" s="125">
        <v>14.0</v>
      </c>
      <c r="G23" s="125">
        <v>16.0</v>
      </c>
      <c r="H23" s="125">
        <v>20.0</v>
      </c>
      <c r="I23" s="125">
        <v>5.0</v>
      </c>
      <c r="J23" s="125">
        <v>17.0</v>
      </c>
      <c r="K23" s="125">
        <v>4.0</v>
      </c>
      <c r="L23" s="125">
        <v>6.0</v>
      </c>
      <c r="M23" s="125">
        <v>5.0</v>
      </c>
      <c r="N23" s="125">
        <v>5.0</v>
      </c>
      <c r="O23" s="207">
        <v>4.0</v>
      </c>
    </row>
    <row r="24">
      <c r="A24" s="209">
        <v>42801.0</v>
      </c>
      <c r="B24" s="125" t="s">
        <v>955</v>
      </c>
      <c r="C24" s="202">
        <v>25.0</v>
      </c>
      <c r="D24" s="125">
        <v>9.0</v>
      </c>
      <c r="E24" s="125">
        <v>23.0</v>
      </c>
      <c r="F24" s="125">
        <v>14.0</v>
      </c>
      <c r="G24" s="125">
        <v>21.0</v>
      </c>
      <c r="H24" s="125">
        <v>17.0</v>
      </c>
      <c r="I24" s="125">
        <v>5.0</v>
      </c>
      <c r="J24" s="125">
        <v>18.0</v>
      </c>
      <c r="K24" s="125">
        <v>3.0</v>
      </c>
      <c r="L24" s="125">
        <v>5.0</v>
      </c>
      <c r="M24" s="125">
        <v>5.0</v>
      </c>
      <c r="N24" s="125">
        <v>5.0</v>
      </c>
      <c r="O24" s="207">
        <v>2.0</v>
      </c>
    </row>
    <row r="25">
      <c r="A25" s="209">
        <v>42800.0</v>
      </c>
      <c r="B25" s="125" t="s">
        <v>959</v>
      </c>
      <c r="C25" s="202">
        <v>24.0</v>
      </c>
      <c r="D25" s="125">
        <v>12.0</v>
      </c>
      <c r="E25" s="215">
        <v>24.0</v>
      </c>
      <c r="F25" s="125">
        <v>15.0</v>
      </c>
      <c r="G25" s="125">
        <v>20.0</v>
      </c>
      <c r="H25" s="125">
        <v>16.0</v>
      </c>
      <c r="I25" s="125">
        <v>7.0</v>
      </c>
      <c r="J25" s="125">
        <v>16.0</v>
      </c>
      <c r="K25" s="125">
        <v>3.0</v>
      </c>
      <c r="L25" s="125">
        <v>4.0</v>
      </c>
      <c r="M25" s="125">
        <v>5.0</v>
      </c>
      <c r="N25" s="125">
        <v>4.0</v>
      </c>
      <c r="O25" s="42" t="s">
        <v>238</v>
      </c>
    </row>
    <row r="26">
      <c r="A26" s="209">
        <v>42799.0</v>
      </c>
      <c r="B26" s="125" t="s">
        <v>955</v>
      </c>
      <c r="C26" s="125">
        <v>24.0</v>
      </c>
      <c r="D26" s="125">
        <v>10.0</v>
      </c>
      <c r="E26" s="215">
        <v>25.0</v>
      </c>
      <c r="F26" s="125">
        <v>13.0</v>
      </c>
      <c r="G26" s="125">
        <v>21.0</v>
      </c>
      <c r="H26" s="125">
        <v>17.0</v>
      </c>
      <c r="I26" s="125">
        <v>5.0</v>
      </c>
      <c r="J26" s="125">
        <v>17.0</v>
      </c>
      <c r="K26" s="125">
        <v>3.0</v>
      </c>
      <c r="L26" s="125">
        <v>5.0</v>
      </c>
      <c r="M26" s="125">
        <v>5.0</v>
      </c>
      <c r="N26" s="125">
        <v>5.0</v>
      </c>
      <c r="O26" s="216">
        <v>1.0</v>
      </c>
    </row>
    <row r="27">
      <c r="A27" s="209">
        <v>42797.0</v>
      </c>
      <c r="B27" s="125" t="s">
        <v>955</v>
      </c>
      <c r="C27" s="125">
        <v>24.0</v>
      </c>
      <c r="D27" s="125">
        <v>10.0</v>
      </c>
      <c r="E27" s="215">
        <v>25.0</v>
      </c>
      <c r="F27" s="125">
        <v>13.0</v>
      </c>
      <c r="G27" s="125">
        <v>21.0</v>
      </c>
      <c r="H27" s="125">
        <v>17.0</v>
      </c>
      <c r="I27" s="125">
        <v>5.0</v>
      </c>
      <c r="J27" s="125">
        <v>17.0</v>
      </c>
      <c r="K27" s="125">
        <v>3.0</v>
      </c>
      <c r="L27" s="125">
        <v>5.0</v>
      </c>
      <c r="M27" s="125">
        <v>5.0</v>
      </c>
      <c r="N27" s="125">
        <v>5.0</v>
      </c>
      <c r="O27" s="216">
        <v>1.0</v>
      </c>
    </row>
    <row r="28">
      <c r="A28" s="209">
        <v>42796.0</v>
      </c>
      <c r="B28" s="125" t="s">
        <v>57</v>
      </c>
      <c r="C28" s="202">
        <v>28.0</v>
      </c>
      <c r="D28" s="125">
        <v>12.0</v>
      </c>
      <c r="E28" s="125">
        <v>24.0</v>
      </c>
      <c r="F28" s="125">
        <v>12.0</v>
      </c>
      <c r="G28" s="125">
        <v>19.0</v>
      </c>
      <c r="H28" s="125">
        <v>17.0</v>
      </c>
      <c r="I28" s="125">
        <v>6.0</v>
      </c>
      <c r="J28" s="125">
        <v>13.0</v>
      </c>
      <c r="K28" s="125">
        <v>5.0</v>
      </c>
      <c r="L28" s="125">
        <v>5.0</v>
      </c>
      <c r="M28" s="125">
        <v>6.0</v>
      </c>
      <c r="N28" s="125">
        <v>3.0</v>
      </c>
      <c r="O28" s="207">
        <v>4.0</v>
      </c>
    </row>
    <row r="29">
      <c r="A29" s="209">
        <v>42794.0</v>
      </c>
      <c r="B29" s="125" t="s">
        <v>956</v>
      </c>
      <c r="C29" s="202">
        <v>25.0</v>
      </c>
      <c r="D29" s="125">
        <v>14.0</v>
      </c>
      <c r="E29" s="125">
        <v>22.0</v>
      </c>
      <c r="F29" s="125">
        <v>12.0</v>
      </c>
      <c r="G29" s="125">
        <v>15.0</v>
      </c>
      <c r="H29" s="125">
        <v>17.0</v>
      </c>
      <c r="I29" s="125">
        <v>8.0</v>
      </c>
      <c r="J29" s="125">
        <v>20.0</v>
      </c>
      <c r="K29" s="125">
        <v>4.0</v>
      </c>
      <c r="L29" s="125">
        <v>5.0</v>
      </c>
      <c r="M29" s="125">
        <v>4.0</v>
      </c>
      <c r="N29" s="125">
        <v>4.0</v>
      </c>
      <c r="O29" s="207">
        <v>3.0</v>
      </c>
    </row>
    <row r="30">
      <c r="A30" s="209">
        <v>42794.0</v>
      </c>
      <c r="B30" s="125" t="s">
        <v>955</v>
      </c>
      <c r="C30" s="125">
        <v>25.0</v>
      </c>
      <c r="D30" s="125">
        <v>12.0</v>
      </c>
      <c r="E30" s="215">
        <v>28.0</v>
      </c>
      <c r="F30" s="125">
        <v>11.0</v>
      </c>
      <c r="G30" s="125">
        <v>19.0</v>
      </c>
      <c r="H30" s="125">
        <v>15.0</v>
      </c>
      <c r="I30" s="125">
        <v>5.0</v>
      </c>
      <c r="J30" s="125">
        <v>17.0</v>
      </c>
      <c r="K30" s="125">
        <v>3.0</v>
      </c>
      <c r="L30" s="125">
        <v>4.0</v>
      </c>
      <c r="M30" s="125">
        <v>6.0</v>
      </c>
      <c r="N30" s="125">
        <v>5.0</v>
      </c>
      <c r="O30" s="216">
        <v>3.0</v>
      </c>
    </row>
    <row r="31">
      <c r="A31" s="209">
        <v>42793.0</v>
      </c>
      <c r="B31" s="125" t="s">
        <v>953</v>
      </c>
      <c r="C31" s="125">
        <v>27.0</v>
      </c>
      <c r="D31" s="125">
        <v>12.0</v>
      </c>
      <c r="E31" s="215">
        <v>28.0</v>
      </c>
      <c r="F31" s="125">
        <v>13.0</v>
      </c>
      <c r="G31" s="125">
        <v>17.0</v>
      </c>
      <c r="H31" s="125">
        <v>19.0</v>
      </c>
      <c r="I31" s="125">
        <v>6.0</v>
      </c>
      <c r="J31" s="125">
        <v>13.0</v>
      </c>
      <c r="K31" s="125">
        <v>3.0</v>
      </c>
      <c r="L31" s="125">
        <v>4.0</v>
      </c>
      <c r="M31" s="125">
        <v>6.0</v>
      </c>
      <c r="N31" s="125">
        <v>2.0</v>
      </c>
      <c r="O31" s="216">
        <v>1.0</v>
      </c>
    </row>
    <row r="32">
      <c r="A32" s="209">
        <v>42793.0</v>
      </c>
      <c r="B32" s="125" t="s">
        <v>959</v>
      </c>
      <c r="C32" s="202">
        <v>22.0</v>
      </c>
      <c r="D32" s="125">
        <v>12.0</v>
      </c>
      <c r="E32" s="215">
        <v>22.0</v>
      </c>
      <c r="F32" s="125">
        <v>16.0</v>
      </c>
      <c r="G32" s="125">
        <v>19.0</v>
      </c>
      <c r="H32" s="125">
        <v>17.0</v>
      </c>
      <c r="I32" s="125">
        <v>7.0</v>
      </c>
      <c r="J32" s="125">
        <v>15.0</v>
      </c>
      <c r="K32" s="125">
        <v>4.0</v>
      </c>
      <c r="L32" s="125">
        <v>7.0</v>
      </c>
      <c r="M32" s="125">
        <v>5.0</v>
      </c>
      <c r="N32" s="125">
        <v>4.0</v>
      </c>
      <c r="O32" s="42" t="s">
        <v>238</v>
      </c>
    </row>
    <row r="33">
      <c r="A33" s="209">
        <v>42792.0</v>
      </c>
      <c r="B33" s="125" t="s">
        <v>955</v>
      </c>
      <c r="C33" s="125">
        <v>25.0</v>
      </c>
      <c r="D33" s="125">
        <v>12.0</v>
      </c>
      <c r="E33" s="215">
        <v>29.0</v>
      </c>
      <c r="F33" s="125">
        <v>11.0</v>
      </c>
      <c r="G33" s="125">
        <v>18.0</v>
      </c>
      <c r="H33" s="125">
        <v>14.0</v>
      </c>
      <c r="I33" s="125">
        <v>5.0</v>
      </c>
      <c r="J33" s="125">
        <v>18.0</v>
      </c>
      <c r="K33" s="125">
        <v>3.0</v>
      </c>
      <c r="L33" s="125">
        <v>4.0</v>
      </c>
      <c r="M33" s="125">
        <v>6.0</v>
      </c>
      <c r="N33" s="125">
        <v>5.0</v>
      </c>
      <c r="O33" s="216">
        <v>4.0</v>
      </c>
    </row>
    <row r="34">
      <c r="A34" s="209">
        <v>42789.0</v>
      </c>
      <c r="B34" s="125" t="s">
        <v>57</v>
      </c>
      <c r="C34" s="202">
        <v>28.0</v>
      </c>
      <c r="D34" s="125">
        <v>13.0</v>
      </c>
      <c r="E34" s="125">
        <v>26.0</v>
      </c>
      <c r="F34" s="125">
        <v>11.0</v>
      </c>
      <c r="G34" s="125">
        <v>16.0</v>
      </c>
      <c r="H34" s="125">
        <v>16.0</v>
      </c>
      <c r="I34" s="125">
        <v>7.0</v>
      </c>
      <c r="J34" s="125">
        <v>13.0</v>
      </c>
      <c r="K34" s="125">
        <v>5.0</v>
      </c>
      <c r="L34" s="125">
        <v>4.0</v>
      </c>
      <c r="M34" s="125">
        <v>9.0</v>
      </c>
      <c r="N34" s="125">
        <v>2.0</v>
      </c>
      <c r="O34" s="207">
        <v>2.0</v>
      </c>
    </row>
    <row r="35">
      <c r="A35" s="209">
        <v>42786.0</v>
      </c>
      <c r="B35" s="125" t="s">
        <v>953</v>
      </c>
      <c r="C35" s="125">
        <v>25.0</v>
      </c>
      <c r="D35" s="125">
        <v>11.0</v>
      </c>
      <c r="E35" s="215">
        <v>28.0</v>
      </c>
      <c r="F35" s="125">
        <v>11.0</v>
      </c>
      <c r="G35" s="125">
        <v>18.0</v>
      </c>
      <c r="H35" s="125">
        <v>19.0</v>
      </c>
      <c r="I35" s="125">
        <v>6.0</v>
      </c>
      <c r="J35" s="125">
        <v>16.0</v>
      </c>
      <c r="K35" s="125">
        <v>3.0</v>
      </c>
      <c r="L35" s="125">
        <v>3.0</v>
      </c>
      <c r="M35" s="125">
        <v>9.0</v>
      </c>
      <c r="N35" s="125">
        <v>1.0</v>
      </c>
      <c r="O35" s="216">
        <v>3.0</v>
      </c>
    </row>
    <row r="36">
      <c r="A36" s="209">
        <v>42785.0</v>
      </c>
      <c r="B36" s="125" t="s">
        <v>955</v>
      </c>
      <c r="C36" s="125">
        <v>25.0</v>
      </c>
      <c r="D36" s="125">
        <v>11.0</v>
      </c>
      <c r="E36" s="215">
        <v>29.0</v>
      </c>
      <c r="F36" s="125">
        <v>11.0</v>
      </c>
      <c r="G36" s="125">
        <v>17.0</v>
      </c>
      <c r="H36" s="125">
        <v>14.0</v>
      </c>
      <c r="I36" s="125">
        <v>5.0</v>
      </c>
      <c r="J36" s="125">
        <v>18.0</v>
      </c>
      <c r="K36" s="125">
        <v>3.0</v>
      </c>
      <c r="L36" s="125">
        <v>4.0</v>
      </c>
      <c r="M36" s="125">
        <v>10.0</v>
      </c>
      <c r="N36" s="125">
        <v>3.0</v>
      </c>
      <c r="O36" s="216">
        <v>4.0</v>
      </c>
    </row>
    <row r="37">
      <c r="A37" s="209">
        <v>42782.0</v>
      </c>
      <c r="B37" s="125" t="s">
        <v>57</v>
      </c>
      <c r="C37" s="125">
        <v>26.0</v>
      </c>
      <c r="D37" s="125">
        <v>11.0</v>
      </c>
      <c r="E37" s="215">
        <v>27.0</v>
      </c>
      <c r="F37" s="125">
        <v>10.0</v>
      </c>
      <c r="G37" s="125">
        <v>18.0</v>
      </c>
      <c r="H37" s="125">
        <v>17.0</v>
      </c>
      <c r="I37" s="125">
        <v>6.0</v>
      </c>
      <c r="J37" s="125">
        <v>14.0</v>
      </c>
      <c r="K37" s="125">
        <v>5.0</v>
      </c>
      <c r="L37" s="125">
        <v>5.0</v>
      </c>
      <c r="M37" s="125">
        <v>9.0</v>
      </c>
      <c r="N37" s="125">
        <v>2.0</v>
      </c>
      <c r="O37" s="216">
        <v>1.0</v>
      </c>
    </row>
    <row r="38">
      <c r="A38" s="209">
        <v>42781.0</v>
      </c>
      <c r="B38" s="125" t="s">
        <v>956</v>
      </c>
      <c r="C38" s="202">
        <v>24.0</v>
      </c>
      <c r="D38" s="125">
        <v>14.0</v>
      </c>
      <c r="E38" s="125">
        <v>20.0</v>
      </c>
      <c r="F38" s="125">
        <v>11.0</v>
      </c>
      <c r="G38" s="125">
        <v>16.0</v>
      </c>
      <c r="H38" s="125">
        <v>20.0</v>
      </c>
      <c r="I38" s="125">
        <v>8.0</v>
      </c>
      <c r="J38" s="125">
        <v>19.0</v>
      </c>
      <c r="K38" s="125">
        <v>4.0</v>
      </c>
      <c r="L38" s="125">
        <v>5.0</v>
      </c>
      <c r="M38" s="125">
        <v>7.0</v>
      </c>
      <c r="N38" s="125">
        <v>2.0</v>
      </c>
      <c r="O38" s="207">
        <v>4.0</v>
      </c>
    </row>
  </sheetData>
  <mergeCells count="4">
    <mergeCell ref="A9:A10"/>
    <mergeCell ref="B9:B10"/>
    <mergeCell ref="N9:N10"/>
    <mergeCell ref="O9:O10"/>
  </mergeCells>
  <hyperlinks>
    <hyperlink r:id="rId1" ref="B1"/>
    <hyperlink r:id="rId2" ref="A5"/>
    <hyperlink r:id="rId3" ref="C9"/>
    <hyperlink r:id="rId4" ref="D9"/>
    <hyperlink r:id="rId5" ref="E9"/>
    <hyperlink r:id="rId6" ref="F9"/>
    <hyperlink r:id="rId7" ref="G9"/>
    <hyperlink r:id="rId8" ref="H9"/>
    <hyperlink r:id="rId9" ref="I9"/>
    <hyperlink r:id="rId10" ref="J9"/>
    <hyperlink r:id="rId11" ref="K9"/>
    <hyperlink r:id="rId12" ref="L9"/>
    <hyperlink r:id="rId13" ref="M9"/>
    <hyperlink r:id="rId14" ref="B11"/>
    <hyperlink r:id="rId15" location="cite_note-3" ref="N11"/>
  </hyperlinks>
  <drawing r:id="rId16"/>
</worksheet>
</file>