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D:\КП\"/>
    </mc:Choice>
  </mc:AlternateContent>
  <xr:revisionPtr revIDLastSave="0" documentId="13_ncr:1_{418FAF4A-D18E-46BB-86B4-7C922DE33C3F}" xr6:coauthVersionLast="36" xr6:coauthVersionMax="36" xr10:uidLastSave="{00000000-0000-0000-0000-000000000000}"/>
  <bookViews>
    <workbookView xWindow="-108" yWindow="-108" windowWidth="25824" windowHeight="15504" xr2:uid="{00000000-000D-0000-FFFF-FFFF00000000}"/>
  </bookViews>
  <sheets>
    <sheet name="Offer" sheetId="3" r:id="rId1"/>
  </sheets>
  <definedNames>
    <definedName name="ProjectDiscount" localSheetId="0">#REF!</definedName>
    <definedName name="ProjectDiscount">#REF!</definedName>
  </definedNames>
  <calcPr calcId="191029"/>
</workbook>
</file>

<file path=xl/calcChain.xml><?xml version="1.0" encoding="utf-8"?>
<calcChain xmlns="http://schemas.openxmlformats.org/spreadsheetml/2006/main">
  <c r="H24" i="3" l="1"/>
  <c r="J24" i="3" s="1"/>
  <c r="K24" i="3" s="1"/>
  <c r="F24" i="3"/>
  <c r="H23" i="3"/>
  <c r="I23" i="3" s="1"/>
  <c r="F23" i="3"/>
  <c r="H22" i="3"/>
  <c r="J22" i="3" s="1"/>
  <c r="K22" i="3" s="1"/>
  <c r="F22" i="3"/>
  <c r="H21" i="3"/>
  <c r="J21" i="3" s="1"/>
  <c r="K21" i="3" s="1"/>
  <c r="F21" i="3"/>
  <c r="H20" i="3"/>
  <c r="J20" i="3" s="1"/>
  <c r="K20" i="3" s="1"/>
  <c r="F20" i="3"/>
  <c r="H19" i="3"/>
  <c r="J19" i="3" s="1"/>
  <c r="K19" i="3" s="1"/>
  <c r="F19" i="3"/>
  <c r="H18" i="3"/>
  <c r="J18" i="3" s="1"/>
  <c r="K18" i="3" s="1"/>
  <c r="F18" i="3"/>
  <c r="H17" i="3"/>
  <c r="I17" i="3" s="1"/>
  <c r="F17" i="3"/>
  <c r="H16" i="3"/>
  <c r="J16" i="3" s="1"/>
  <c r="K16" i="3" s="1"/>
  <c r="F16" i="3"/>
  <c r="H15" i="3"/>
  <c r="J15" i="3" s="1"/>
  <c r="K15" i="3" s="1"/>
  <c r="F15" i="3"/>
  <c r="H14" i="3"/>
  <c r="I14" i="3" s="1"/>
  <c r="F14" i="3"/>
  <c r="H13" i="3"/>
  <c r="J13" i="3" s="1"/>
  <c r="K13" i="3" s="1"/>
  <c r="F13" i="3"/>
  <c r="H12" i="3"/>
  <c r="I12" i="3" s="1"/>
  <c r="F12" i="3"/>
  <c r="J17" i="3" l="1"/>
  <c r="K17" i="3" s="1"/>
  <c r="J14" i="3"/>
  <c r="K14" i="3" s="1"/>
  <c r="J23" i="3"/>
  <c r="K23" i="3" s="1"/>
  <c r="I18" i="3"/>
  <c r="I16" i="3"/>
  <c r="J12" i="3"/>
  <c r="K12" i="3" s="1"/>
  <c r="I13" i="3"/>
  <c r="I20" i="3"/>
  <c r="I21" i="3"/>
  <c r="I24" i="3"/>
  <c r="I15" i="3"/>
  <c r="I19" i="3"/>
  <c r="I22" i="3"/>
  <c r="F26" i="3"/>
  <c r="I26" i="3" l="1"/>
  <c r="K26" i="3" l="1"/>
</calcChain>
</file>

<file path=xl/sharedStrings.xml><?xml version="1.0" encoding="utf-8"?>
<sst xmlns="http://schemas.openxmlformats.org/spreadsheetml/2006/main" count="51" uniqueCount="49">
  <si>
    <t>%</t>
  </si>
  <si>
    <t>Курс</t>
  </si>
  <si>
    <t>тг</t>
  </si>
  <si>
    <t>P/N</t>
  </si>
  <si>
    <t>Description</t>
  </si>
  <si>
    <t>Q-ty</t>
  </si>
  <si>
    <t>GPL</t>
  </si>
  <si>
    <t>Total GPL</t>
  </si>
  <si>
    <t>Partner Disc,%</t>
  </si>
  <si>
    <t xml:space="preserve">Partner Price </t>
  </si>
  <si>
    <t xml:space="preserve">Total Partner Price </t>
  </si>
  <si>
    <t>Partner Price, tenge</t>
  </si>
  <si>
    <t>Total Partner Price, Tenge</t>
  </si>
  <si>
    <t>Total:</t>
  </si>
  <si>
    <t>Grand Total:</t>
  </si>
  <si>
    <t>Компания "Марвел Казахстан"</t>
  </si>
  <si>
    <t>Контакты:</t>
  </si>
  <si>
    <t>Скидка на оборудование</t>
  </si>
  <si>
    <t>Tel.: +7 (727) 396 90 00</t>
  </si>
  <si>
    <t>UNIT</t>
  </si>
  <si>
    <t>Скидка на сервисные контракты</t>
  </si>
  <si>
    <t>1) Все цены указанные в рамках настоящего предложения действуют в течении 15 календарных дней.</t>
  </si>
  <si>
    <t>3) Срок поставки сервисных контрактов и лицензий составляет 1-2 недели с момента предоплаты.</t>
  </si>
  <si>
    <t>Скидка на лицензии/ПО</t>
  </si>
  <si>
    <r>
      <t xml:space="preserve">2) Срок поставки оборудования составляет </t>
    </r>
    <r>
      <rPr>
        <b/>
        <i/>
        <sz val="9"/>
        <color rgb="FFFF0000"/>
        <rFont val="Arial"/>
        <family val="2"/>
        <charset val="204"/>
      </rPr>
      <t>8-12 недель</t>
    </r>
    <r>
      <rPr>
        <b/>
        <i/>
        <sz val="9"/>
        <color theme="1" tint="0.14999847407452621"/>
        <rFont val="Arial"/>
        <family val="2"/>
        <charset val="204"/>
      </rPr>
      <t xml:space="preserve"> с момента предоплаты (необходимо уточнять наличие на складах Вендора перед размещением).</t>
    </r>
  </si>
  <si>
    <t>FS-1024E</t>
  </si>
  <si>
    <t>FortiSwitch-1024E Layer 2/3 FortiGate switch controller compatible switch with 24 x GE/10GE SFP/SFP+ slots and 2 x 100GE QSFP28. Dual AC power supplies</t>
  </si>
  <si>
    <t>FS-224E-POE</t>
  </si>
  <si>
    <t>FortiSwitch-224E-POE Layer 2/3 FortiGate switch controller compatible PoE+ switch with 24 x GE RJ45 ports, 4 x GE SFP, with automatic Max 180W POE output limit</t>
  </si>
  <si>
    <t>FS-248D</t>
  </si>
  <si>
    <t>FortiSwitch-248D Layer 2/3 FortiGate switch controller compatible switch with 48 x GE RJ45 ports, 4 x GE SFP</t>
  </si>
  <si>
    <t>FS-248E-POE</t>
  </si>
  <si>
    <t>FortiSwitch-248E-POE Layer 2/3 FortiGate switch controller compatible PoE+ switch with 48 x GE RJ45 ports, 4 x GE SFP, with automatic Max 370W POE output limit</t>
  </si>
  <si>
    <t>FS-424E</t>
  </si>
  <si>
    <t>FortiSwitch-424E Layer 2/3 FortiGate switch controller compatible switch with 24 x GE RJ45 ports, 4 x 10 GE SFP+ uplinks</t>
  </si>
  <si>
    <t>FS-424E-FPOE</t>
  </si>
  <si>
    <t>FortiSwitch-424E-FPOE Layer 2/3 FortiGate switch controller compatible PoE+ switch with 24 x GE RJ45 ports, 4 x 10 GE SFP+, with automatic Max 421W POE output limit</t>
  </si>
  <si>
    <t>FS-524D-FPOE</t>
  </si>
  <si>
    <t>FortiSwitch-524D-FPOE Layer 2/3 FortiGate switch controller compatible PoE+ switch with 24 x GE RJ45 ports, 2 x 40 GE QSFP+, with automatic Max 400W POE output limit</t>
  </si>
  <si>
    <t>FS-548D-FPOE</t>
  </si>
  <si>
    <t>FortiSwitch-548D-FPOE Layer 2/3 FortiGate switch controller compatible PoE+ switch with 48 x GE RJ45 ports, 4 x 10 GE SFP+ and 2 x 40 GE QSFP+, with automatic Max 750W POE output limit</t>
  </si>
  <si>
    <t>FS-M426E-FPOE</t>
  </si>
  <si>
    <t>FortiSwitch-M426E-FPOE Layer 2/3 FortiGate switch controller compatible PoE+ switch with 16 x GE RJ45 ports, 8 x MultiGIG 2.5 GE UPOE (60W) capable RJ45 ports,  2 X MulitGiG 5GE RJ45 ports, 4X SFP+, with automatic Max 421W POE output limit</t>
  </si>
  <si>
    <t>SP-CABLE-FS-SFP+5</t>
  </si>
  <si>
    <t>10GE SFP+ Passive Direct Attach Cable, 5 m for Systems with SFP+ and SFP/SFP+ slots</t>
  </si>
  <si>
    <t>FN-TRAN-SX</t>
  </si>
  <si>
    <t>1GE SFP SX transceiver module 1 GE SFP transceiver module, short range 500m, LC connector, MMF, 850nm, -20°C to 85°C, for systems with SFP slots</t>
  </si>
  <si>
    <t>FAP-231F-P</t>
  </si>
  <si>
    <t>FortiAP-231F Indoor Wireless AP - Tri radio (802.11 b/g/n/ax 2x2 MU-MIMO, 802.11 a/n/ac/ax 2x2 MU-MIMO and 1x 802.11 a/b/g/n/ac Wave 2, 1x1 ), internal antennas, 2x 10/100/1000 RJ45 port, BT/BLE, 1x Type A USB, 1x RS-232 RJ45 Serial Port. Ceiling/wall mount kit included.For power order: 802.3at 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</si>
</sst>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_-;\-* #,##0_-;_-* &quot;-&quot;_-;_-@_-"/>
    <numFmt numFmtId="165" formatCode="_-* #,##0.00_-;\-* #,##0.00_-;_-* &quot;-&quot;??_-;_-@_-"/>
    <numFmt numFmtId="166" formatCode="_-* #,##0.00_р_._-;\-* #,##0.00_р_._-;_-* &quot;-&quot;??_р_._-;_-@_-"/>
    <numFmt numFmtId="167" formatCode="\$#,##0.00_);[Red]&quot;($&quot;#,##0.00\)"/>
    <numFmt numFmtId="168" formatCode="#,##0.00_ \K\Z\T;[Red]&quot;(KZT &quot;#,##0.00,\K\Z\T\)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  <numFmt numFmtId="171" formatCode="[$$-409]#,##0.00"/>
    <numFmt numFmtId="172" formatCode="#,##0.00;[Red]#,##0.00"/>
  </numFmts>
  <fonts count="26">
    <font>
      <sz val="10"/>
      <name val="Arial"/>
    </font>
    <font>
      <b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9"/>
      <name val="Arial"/>
      <family val="2"/>
      <charset val="204"/>
    </font>
    <font>
      <sz val="10"/>
      <name val="Helv"/>
      <family val="2"/>
      <charset val="204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0"/>
      <name val="Book Antiqua"/>
      <family val="1"/>
    </font>
    <font>
      <b/>
      <sz val="11"/>
      <color indexed="12"/>
      <name val="MS Sans Serif"/>
      <family val="2"/>
    </font>
    <font>
      <b/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0"/>
      <color theme="1" tint="0.14999847407452621"/>
      <name val="Arial"/>
      <family val="2"/>
      <charset val="204"/>
    </font>
    <font>
      <sz val="10"/>
      <color theme="1" tint="0.14999847407452621"/>
      <name val="Arial"/>
      <family val="2"/>
      <charset val="204"/>
    </font>
    <font>
      <b/>
      <sz val="9"/>
      <color theme="1" tint="0.14999847407452621"/>
      <name val="Arial"/>
      <family val="2"/>
      <charset val="204"/>
    </font>
    <font>
      <b/>
      <i/>
      <sz val="9"/>
      <color theme="1" tint="0.14999847407452621"/>
      <name val="Arial"/>
      <family val="2"/>
      <charset val="204"/>
    </font>
    <font>
      <sz val="10"/>
      <name val="Arial"/>
      <family val="2"/>
      <charset val="204"/>
    </font>
    <font>
      <sz val="10"/>
      <name val="Arial CE"/>
    </font>
    <font>
      <b/>
      <sz val="10"/>
      <color theme="0"/>
      <name val="Arial"/>
      <family val="2"/>
      <charset val="204"/>
    </font>
    <font>
      <sz val="10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sz val="8"/>
      <color rgb="FF00000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Gray">
        <bgColor theme="0" tint="-0.14999847407452621"/>
      </patternFill>
    </fill>
    <fill>
      <patternFill patternType="solid">
        <fgColor theme="8" tint="0.59999389629810485"/>
        <b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4385"/>
        <bgColor indexed="64"/>
      </patternFill>
    </fill>
    <fill>
      <patternFill patternType="solid">
        <fgColor rgb="FF004385"/>
        <bgColor indexed="9"/>
      </patternFill>
    </fill>
  </fills>
  <borders count="19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6" fillId="0" borderId="0"/>
    <xf numFmtId="0" fontId="3" fillId="2" borderId="0"/>
    <xf numFmtId="3" fontId="10" fillId="0" borderId="0">
      <alignment horizontal="right" vertical="center"/>
    </xf>
    <xf numFmtId="49" fontId="10" fillId="0" borderId="0">
      <alignment horizontal="right" vertical="center"/>
    </xf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70">
    <xf numFmtId="0" fontId="0" fillId="0" borderId="0" xfId="0"/>
    <xf numFmtId="0" fontId="4" fillId="3" borderId="1" xfId="0" applyFont="1" applyFill="1" applyBorder="1"/>
    <xf numFmtId="0" fontId="4" fillId="3" borderId="2" xfId="0" applyFont="1" applyFill="1" applyBorder="1"/>
    <xf numFmtId="167" fontId="4" fillId="3" borderId="3" xfId="0" applyNumberFormat="1" applyFont="1" applyFill="1" applyBorder="1" applyAlignment="1">
      <alignment horizontal="right"/>
    </xf>
    <xf numFmtId="168" fontId="2" fillId="3" borderId="4" xfId="10" applyNumberFormat="1" applyFont="1" applyFill="1" applyBorder="1" applyAlignment="1">
      <alignment horizontal="right"/>
    </xf>
    <xf numFmtId="0" fontId="8" fillId="3" borderId="0" xfId="0" applyFont="1" applyFill="1"/>
    <xf numFmtId="0" fontId="9" fillId="3" borderId="0" xfId="0" applyFont="1" applyFill="1"/>
    <xf numFmtId="0" fontId="7" fillId="3" borderId="0" xfId="0" applyFont="1" applyFill="1"/>
    <xf numFmtId="168" fontId="2" fillId="4" borderId="5" xfId="1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4" fillId="4" borderId="6" xfId="0" applyFont="1" applyFill="1" applyBorder="1"/>
    <xf numFmtId="167" fontId="4" fillId="4" borderId="6" xfId="0" applyNumberFormat="1" applyFont="1" applyFill="1" applyBorder="1"/>
    <xf numFmtId="168" fontId="2" fillId="4" borderId="6" xfId="10" applyNumberFormat="1" applyFont="1" applyFill="1" applyBorder="1" applyAlignment="1">
      <alignment horizontal="center" vertical="center"/>
    </xf>
    <xf numFmtId="0" fontId="4" fillId="4" borderId="7" xfId="0" applyFont="1" applyFill="1" applyBorder="1"/>
    <xf numFmtId="0" fontId="4" fillId="4" borderId="8" xfId="0" applyFont="1" applyFill="1" applyBorder="1"/>
    <xf numFmtId="0" fontId="0" fillId="3" borderId="0" xfId="0" applyFill="1"/>
    <xf numFmtId="0" fontId="3" fillId="3" borderId="0" xfId="0" applyFont="1" applyFill="1"/>
    <xf numFmtId="171" fontId="4" fillId="3" borderId="2" xfId="0" applyNumberFormat="1" applyFont="1" applyFill="1" applyBorder="1" applyAlignment="1">
      <alignment horizontal="right"/>
    </xf>
    <xf numFmtId="0" fontId="11" fillId="5" borderId="8" xfId="4" applyNumberFormat="1" applyFont="1" applyFill="1" applyBorder="1" applyAlignment="1">
      <alignment horizontal="center" vertical="center" wrapText="1"/>
    </xf>
    <xf numFmtId="0" fontId="11" fillId="5" borderId="8" xfId="4" applyFont="1" applyFill="1" applyBorder="1" applyAlignment="1">
      <alignment horizontal="center" vertical="center" wrapText="1"/>
    </xf>
    <xf numFmtId="167" fontId="11" fillId="5" borderId="8" xfId="4" applyNumberFormat="1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/>
    </xf>
    <xf numFmtId="0" fontId="12" fillId="5" borderId="8" xfId="0" applyFont="1" applyFill="1" applyBorder="1"/>
    <xf numFmtId="0" fontId="12" fillId="5" borderId="8" xfId="0" applyFont="1" applyFill="1" applyBorder="1" applyAlignment="1">
      <alignment horizontal="right" vertical="center"/>
    </xf>
    <xf numFmtId="167" fontId="12" fillId="5" borderId="8" xfId="0" applyNumberFormat="1" applyFont="1" applyFill="1" applyBorder="1" applyAlignment="1">
      <alignment horizontal="right"/>
    </xf>
    <xf numFmtId="0" fontId="12" fillId="5" borderId="8" xfId="0" applyFont="1" applyFill="1" applyBorder="1" applyAlignment="1">
      <alignment horizontal="right"/>
    </xf>
    <xf numFmtId="167" fontId="13" fillId="5" borderId="8" xfId="0" applyNumberFormat="1" applyFont="1" applyFill="1" applyBorder="1" applyAlignment="1">
      <alignment horizontal="right"/>
    </xf>
    <xf numFmtId="168" fontId="12" fillId="5" borderId="8" xfId="0" applyNumberFormat="1" applyFont="1" applyFill="1" applyBorder="1" applyAlignment="1">
      <alignment horizontal="right"/>
    </xf>
    <xf numFmtId="168" fontId="13" fillId="5" borderId="8" xfId="0" applyNumberFormat="1" applyFont="1" applyFill="1" applyBorder="1" applyAlignment="1">
      <alignment horizontal="right"/>
    </xf>
    <xf numFmtId="0" fontId="17" fillId="6" borderId="9" xfId="0" applyFont="1" applyFill="1" applyBorder="1"/>
    <xf numFmtId="0" fontId="16" fillId="6" borderId="10" xfId="0" applyFont="1" applyFill="1" applyBorder="1"/>
    <xf numFmtId="0" fontId="14" fillId="6" borderId="10" xfId="0" applyFont="1" applyFill="1" applyBorder="1"/>
    <xf numFmtId="0" fontId="17" fillId="6" borderId="12" xfId="0" applyFont="1" applyFill="1" applyBorder="1"/>
    <xf numFmtId="0" fontId="17" fillId="6" borderId="13" xfId="0" applyFont="1" applyFill="1" applyBorder="1"/>
    <xf numFmtId="0" fontId="15" fillId="6" borderId="13" xfId="0" applyFont="1" applyFill="1" applyBorder="1"/>
    <xf numFmtId="168" fontId="2" fillId="4" borderId="14" xfId="10" applyNumberFormat="1" applyFont="1" applyFill="1" applyBorder="1" applyAlignment="1">
      <alignment horizontal="center" vertical="center"/>
    </xf>
    <xf numFmtId="0" fontId="4" fillId="4" borderId="15" xfId="0" applyFont="1" applyFill="1" applyBorder="1"/>
    <xf numFmtId="0" fontId="17" fillId="6" borderId="16" xfId="0" applyFont="1" applyFill="1" applyBorder="1"/>
    <xf numFmtId="0" fontId="17" fillId="6" borderId="0" xfId="0" applyFont="1" applyFill="1" applyBorder="1"/>
    <xf numFmtId="0" fontId="15" fillId="6" borderId="0" xfId="0" applyFont="1" applyFill="1" applyBorder="1"/>
    <xf numFmtId="0" fontId="15" fillId="6" borderId="17" xfId="0" applyFont="1" applyFill="1" applyBorder="1"/>
    <xf numFmtId="0" fontId="23" fillId="7" borderId="18" xfId="0" applyFont="1" applyFill="1" applyBorder="1" applyAlignment="1">
      <alignment horizontal="right" vertical="center" wrapText="1"/>
    </xf>
    <xf numFmtId="167" fontId="4" fillId="0" borderId="3" xfId="0" applyNumberFormat="1" applyFont="1" applyFill="1" applyBorder="1" applyAlignment="1">
      <alignment horizontal="right"/>
    </xf>
    <xf numFmtId="168" fontId="2" fillId="0" borderId="3" xfId="1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67" fontId="25" fillId="3" borderId="0" xfId="0" applyNumberFormat="1" applyFont="1" applyFill="1" applyBorder="1"/>
    <xf numFmtId="0" fontId="0" fillId="8" borderId="0" xfId="0" applyFill="1"/>
    <xf numFmtId="0" fontId="0" fillId="8" borderId="0" xfId="0" applyFill="1" applyBorder="1"/>
    <xf numFmtId="167" fontId="11" fillId="9" borderId="10" xfId="0" applyNumberFormat="1" applyFont="1" applyFill="1" applyBorder="1" applyAlignment="1">
      <alignment horizontal="center"/>
    </xf>
    <xf numFmtId="0" fontId="21" fillId="8" borderId="0" xfId="0" applyFont="1" applyFill="1"/>
    <xf numFmtId="0" fontId="7" fillId="8" borderId="0" xfId="0" applyFont="1" applyFill="1"/>
    <xf numFmtId="167" fontId="11" fillId="9" borderId="0" xfId="0" applyNumberFormat="1" applyFont="1" applyFill="1" applyBorder="1" applyAlignment="1">
      <alignment horizontal="center"/>
    </xf>
    <xf numFmtId="0" fontId="20" fillId="8" borderId="0" xfId="0" applyFont="1" applyFill="1"/>
    <xf numFmtId="0" fontId="0" fillId="8" borderId="0" xfId="0" applyFill="1" applyBorder="1" applyAlignment="1">
      <alignment horizontal="center" vertical="center"/>
    </xf>
    <xf numFmtId="0" fontId="1" fillId="8" borderId="0" xfId="0" applyFont="1" applyFill="1" applyBorder="1" applyAlignment="1">
      <alignment horizontal="right"/>
    </xf>
    <xf numFmtId="0" fontId="2" fillId="8" borderId="0" xfId="0" applyFont="1" applyFill="1"/>
    <xf numFmtId="0" fontId="11" fillId="9" borderId="0" xfId="0" applyFont="1" applyFill="1" applyBorder="1" applyAlignment="1"/>
    <xf numFmtId="0" fontId="20" fillId="9" borderId="0" xfId="0" applyFont="1" applyFill="1" applyBorder="1" applyAlignment="1">
      <alignment horizontal="right"/>
    </xf>
    <xf numFmtId="167" fontId="22" fillId="9" borderId="0" xfId="0" applyNumberFormat="1" applyFont="1" applyFill="1" applyBorder="1"/>
    <xf numFmtId="0" fontId="0" fillId="8" borderId="13" xfId="0" applyFill="1" applyBorder="1"/>
    <xf numFmtId="0" fontId="11" fillId="9" borderId="13" xfId="0" applyFont="1" applyFill="1" applyBorder="1" applyAlignment="1"/>
    <xf numFmtId="0" fontId="20" fillId="9" borderId="13" xfId="0" applyFont="1" applyFill="1" applyBorder="1" applyAlignment="1">
      <alignment horizontal="right"/>
    </xf>
    <xf numFmtId="167" fontId="22" fillId="9" borderId="13" xfId="0" applyNumberFormat="1" applyFont="1" applyFill="1" applyBorder="1"/>
    <xf numFmtId="4" fontId="0" fillId="3" borderId="0" xfId="0" applyNumberFormat="1" applyFill="1"/>
    <xf numFmtId="172" fontId="0" fillId="3" borderId="0" xfId="0" applyNumberFormat="1" applyFill="1"/>
    <xf numFmtId="0" fontId="14" fillId="6" borderId="13" xfId="0" applyFont="1" applyFill="1" applyBorder="1"/>
    <xf numFmtId="0" fontId="15" fillId="6" borderId="10" xfId="0" applyFont="1" applyFill="1" applyBorder="1"/>
    <xf numFmtId="0" fontId="14" fillId="6" borderId="11" xfId="0" applyFont="1" applyFill="1" applyBorder="1"/>
    <xf numFmtId="0" fontId="14" fillId="6" borderId="14" xfId="0" applyFont="1" applyFill="1" applyBorder="1"/>
    <xf numFmtId="0" fontId="4" fillId="3" borderId="1" xfId="0" applyFont="1" applyFill="1" applyBorder="1" applyAlignment="1">
      <alignment wrapText="1"/>
    </xf>
  </cellXfs>
  <cellStyles count="13">
    <cellStyle name="ColLevel_2" xfId="12" xr:uid="{00000000-0005-0000-0000-000000000000}"/>
    <cellStyle name="Dezimal [0]_Compiling Utility Macros" xfId="1" xr:uid="{00000000-0005-0000-0000-000001000000}"/>
    <cellStyle name="Dezimal_Compiling Utility Macros" xfId="2" xr:uid="{00000000-0005-0000-0000-000002000000}"/>
    <cellStyle name="Normal_Bom" xfId="3" xr:uid="{00000000-0005-0000-0000-000003000000}"/>
    <cellStyle name="Normal_Sheet1" xfId="4" xr:uid="{00000000-0005-0000-0000-000004000000}"/>
    <cellStyle name="Standard_Anpassen der Amortisation" xfId="5" xr:uid="{00000000-0005-0000-0000-000005000000}"/>
    <cellStyle name="SubTotal1Num" xfId="6" xr:uid="{00000000-0005-0000-0000-000006000000}"/>
    <cellStyle name="SubTotal1Text" xfId="7" xr:uid="{00000000-0005-0000-0000-000007000000}"/>
    <cellStyle name="Währung [0]_Compiling Utility Macros" xfId="8" xr:uid="{00000000-0005-0000-0000-000008000000}"/>
    <cellStyle name="Währung_Compiling Utility Macros" xfId="9" xr:uid="{00000000-0005-0000-0000-000009000000}"/>
    <cellStyle name="Обычный" xfId="0" builtinId="0"/>
    <cellStyle name="Обычный 2" xfId="11" xr:uid="{00000000-0005-0000-0000-00000B000000}"/>
    <cellStyle name="Финансовый" xfId="10" builtinId="3"/>
  </cellStyles>
  <dxfs count="0"/>
  <tableStyles count="0" defaultTableStyle="TableStyleMedium9" defaultPivotStyle="PivotStyleLight16"/>
  <colors>
    <mruColors>
      <color rgb="FF004385"/>
      <color rgb="FFCBDBCF"/>
      <color rgb="FFAAC9FC"/>
      <color rgb="FFD2FC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926309</xdr:colOff>
      <xdr:row>0</xdr:row>
      <xdr:rowOff>47625</xdr:rowOff>
    </xdr:from>
    <xdr:to>
      <xdr:col>2</xdr:col>
      <xdr:colOff>3259456</xdr:colOff>
      <xdr:row>3</xdr:row>
      <xdr:rowOff>77745</xdr:rowOff>
    </xdr:to>
    <xdr:pic>
      <xdr:nvPicPr>
        <xdr:cNvPr id="2" name="Picture 7" descr="Fortinet_Logo_Reverse-White.png">
          <a:extLst>
            <a:ext uri="{FF2B5EF4-FFF2-40B4-BE49-F238E27FC236}">
              <a16:creationId xmlns:a16="http://schemas.microsoft.com/office/drawing/2014/main" id="{D954BD75-853A-4DF3-9EB6-E186AB790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73269" y="47625"/>
          <a:ext cx="4009547" cy="53304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Метро">
  <a:themeElements>
    <a:clrScheme name="Метро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Метро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Метро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B032-C251-4924-B9E9-88DB465D32F8}">
  <sheetPr>
    <tabColor theme="3"/>
  </sheetPr>
  <dimension ref="A1:K158"/>
  <sheetViews>
    <sheetView tabSelected="1" zoomScaleNormal="100" workbookViewId="0">
      <selection activeCell="B34" sqref="B33:B34"/>
    </sheetView>
  </sheetViews>
  <sheetFormatPr defaultColWidth="9.109375" defaultRowHeight="13.2"/>
  <cols>
    <col min="1" max="1" width="34.21875" style="15" customWidth="1"/>
    <col min="2" max="2" width="24.44140625" style="15" customWidth="1"/>
    <col min="3" max="3" width="51.6640625" style="15" customWidth="1"/>
    <col min="4" max="4" width="7" style="15" customWidth="1"/>
    <col min="5" max="5" width="13.5546875" style="15" customWidth="1"/>
    <col min="6" max="6" width="17" style="15" customWidth="1"/>
    <col min="7" max="7" width="11.5546875" style="15" customWidth="1"/>
    <col min="8" max="8" width="11.6640625" style="15" customWidth="1"/>
    <col min="9" max="9" width="14.109375" style="15" customWidth="1"/>
    <col min="10" max="10" width="17.44140625" style="15" customWidth="1"/>
    <col min="11" max="11" width="20.44140625" style="15" customWidth="1"/>
    <col min="12" max="16384" width="9.109375" style="15"/>
  </cols>
  <sheetData>
    <row r="1" spans="1:11">
      <c r="A1" s="46"/>
      <c r="B1" s="47"/>
      <c r="C1" s="48"/>
      <c r="D1" s="46"/>
      <c r="E1" s="49"/>
      <c r="F1" s="50"/>
      <c r="G1" s="46"/>
      <c r="H1" s="46"/>
      <c r="I1" s="46"/>
      <c r="J1" s="46"/>
      <c r="K1" s="46"/>
    </row>
    <row r="2" spans="1:11">
      <c r="A2" s="46"/>
      <c r="B2" s="47"/>
      <c r="C2" s="51"/>
      <c r="D2" s="52" t="s">
        <v>16</v>
      </c>
      <c r="E2" s="49"/>
      <c r="F2" s="46"/>
      <c r="G2" s="46"/>
      <c r="H2" s="46"/>
      <c r="I2" s="46"/>
      <c r="J2" s="46"/>
      <c r="K2" s="46"/>
    </row>
    <row r="3" spans="1:11">
      <c r="A3" s="46"/>
      <c r="B3" s="47"/>
      <c r="C3" s="51"/>
      <c r="D3" s="49" t="s">
        <v>15</v>
      </c>
      <c r="E3" s="49"/>
      <c r="F3" s="46"/>
      <c r="G3" s="46"/>
      <c r="H3" s="46"/>
      <c r="I3" s="46"/>
      <c r="J3" s="46"/>
      <c r="K3" s="46"/>
    </row>
    <row r="4" spans="1:11">
      <c r="A4" s="53"/>
      <c r="B4" s="54"/>
      <c r="C4" s="51"/>
      <c r="D4" s="49" t="s">
        <v>18</v>
      </c>
      <c r="E4" s="49"/>
      <c r="F4" s="46"/>
      <c r="G4" s="46"/>
      <c r="H4" s="46"/>
      <c r="I4" s="46"/>
      <c r="J4" s="46"/>
      <c r="K4" s="55"/>
    </row>
    <row r="5" spans="1:11" ht="13.8">
      <c r="A5" s="47"/>
      <c r="B5" s="56"/>
      <c r="C5" s="57" t="s">
        <v>17</v>
      </c>
      <c r="D5" s="57"/>
      <c r="E5" s="58" t="s">
        <v>0</v>
      </c>
      <c r="F5" s="46"/>
      <c r="G5" s="46"/>
      <c r="H5" s="46"/>
      <c r="I5" s="46"/>
      <c r="J5" s="46"/>
      <c r="K5" s="55"/>
    </row>
    <row r="6" spans="1:11" ht="13.8">
      <c r="A6" s="47"/>
      <c r="B6" s="56"/>
      <c r="C6" s="57" t="s">
        <v>23</v>
      </c>
      <c r="D6" s="57"/>
      <c r="E6" s="58" t="s">
        <v>0</v>
      </c>
      <c r="F6" s="46"/>
      <c r="G6" s="46"/>
      <c r="H6" s="46"/>
      <c r="I6" s="46"/>
      <c r="J6" s="46"/>
      <c r="K6" s="55"/>
    </row>
    <row r="7" spans="1:11" ht="13.8">
      <c r="A7" s="47"/>
      <c r="B7" s="56"/>
      <c r="C7" s="57" t="s">
        <v>20</v>
      </c>
      <c r="D7" s="57"/>
      <c r="E7" s="58" t="s">
        <v>0</v>
      </c>
      <c r="F7" s="46"/>
      <c r="G7" s="46"/>
      <c r="H7" s="46"/>
      <c r="I7" s="46"/>
      <c r="J7" s="46"/>
      <c r="K7" s="55"/>
    </row>
    <row r="8" spans="1:11" ht="13.8">
      <c r="A8" s="59"/>
      <c r="B8" s="60"/>
      <c r="C8" s="61" t="s">
        <v>1</v>
      </c>
      <c r="D8" s="61"/>
      <c r="E8" s="62" t="s">
        <v>2</v>
      </c>
      <c r="F8" s="46"/>
      <c r="G8" s="46"/>
      <c r="H8" s="46"/>
      <c r="I8" s="46"/>
      <c r="J8" s="46"/>
      <c r="K8" s="55"/>
    </row>
    <row r="9" spans="1:11" ht="4.5" customHeight="1">
      <c r="A9" s="35"/>
      <c r="B9" s="36"/>
      <c r="C9" s="36"/>
      <c r="D9" s="36"/>
      <c r="E9" s="36"/>
      <c r="F9" s="14"/>
      <c r="G9" s="14"/>
      <c r="H9" s="14"/>
      <c r="I9" s="14"/>
      <c r="J9" s="14"/>
      <c r="K9" s="14"/>
    </row>
    <row r="10" spans="1:11" ht="26.4">
      <c r="A10" s="18" t="s">
        <v>19</v>
      </c>
      <c r="B10" s="19" t="s">
        <v>3</v>
      </c>
      <c r="C10" s="19" t="s">
        <v>4</v>
      </c>
      <c r="D10" s="19" t="s">
        <v>5</v>
      </c>
      <c r="E10" s="20" t="s">
        <v>6</v>
      </c>
      <c r="F10" s="20" t="s">
        <v>7</v>
      </c>
      <c r="G10" s="18" t="s">
        <v>8</v>
      </c>
      <c r="H10" s="18" t="s">
        <v>9</v>
      </c>
      <c r="I10" s="18" t="s">
        <v>10</v>
      </c>
      <c r="J10" s="18" t="s">
        <v>11</v>
      </c>
      <c r="K10" s="18" t="s">
        <v>12</v>
      </c>
    </row>
    <row r="11" spans="1:11" ht="4.5" customHeight="1">
      <c r="A11" s="8"/>
      <c r="B11" s="13"/>
      <c r="C11" s="9"/>
      <c r="D11" s="10"/>
      <c r="E11" s="11"/>
      <c r="F11" s="12"/>
      <c r="G11" s="12"/>
      <c r="H11" s="12"/>
      <c r="I11" s="12"/>
      <c r="J11" s="12"/>
      <c r="K11" s="12"/>
    </row>
    <row r="12" spans="1:11" ht="13.8" thickBot="1">
      <c r="A12" s="69"/>
      <c r="B12" s="2" t="s">
        <v>25</v>
      </c>
      <c r="C12" s="2" t="s">
        <v>26</v>
      </c>
      <c r="D12" s="2">
        <v>5</v>
      </c>
      <c r="E12" s="17">
        <v>20263.100000000002</v>
      </c>
      <c r="F12" s="3">
        <f t="shared" ref="F12:F24" si="0">E12*D12</f>
        <v>101315.50000000001</v>
      </c>
      <c r="G12" s="41">
        <v>56</v>
      </c>
      <c r="H12" s="42">
        <f t="shared" ref="H12:H24" si="1">E12*(1-G12%)</f>
        <v>8915.7639999999992</v>
      </c>
      <c r="I12" s="42">
        <f t="shared" ref="I12:I24" si="2">H12*D12</f>
        <v>44578.819999999992</v>
      </c>
      <c r="J12" s="43">
        <f t="shared" ref="J12:J24" si="3">ROUND(H12*$D$8, 0)</f>
        <v>0</v>
      </c>
      <c r="K12" s="4">
        <f t="shared" ref="K12:K24" si="4">J12*D12</f>
        <v>0</v>
      </c>
    </row>
    <row r="13" spans="1:11" ht="13.8" thickBot="1">
      <c r="A13" s="69"/>
      <c r="B13" s="2" t="s">
        <v>27</v>
      </c>
      <c r="C13" s="2" t="s">
        <v>28</v>
      </c>
      <c r="D13" s="2">
        <v>11</v>
      </c>
      <c r="E13" s="17">
        <v>1623.7</v>
      </c>
      <c r="F13" s="3">
        <f t="shared" si="0"/>
        <v>17860.7</v>
      </c>
      <c r="G13" s="41">
        <v>58</v>
      </c>
      <c r="H13" s="42">
        <f t="shared" si="1"/>
        <v>681.95400000000006</v>
      </c>
      <c r="I13" s="42">
        <f t="shared" si="2"/>
        <v>7501.4940000000006</v>
      </c>
      <c r="J13" s="43">
        <f t="shared" si="3"/>
        <v>0</v>
      </c>
      <c r="K13" s="4">
        <f t="shared" si="4"/>
        <v>0</v>
      </c>
    </row>
    <row r="14" spans="1:11" ht="13.8" thickBot="1">
      <c r="A14" s="69"/>
      <c r="B14" s="2" t="s">
        <v>29</v>
      </c>
      <c r="C14" s="2" t="s">
        <v>30</v>
      </c>
      <c r="D14" s="2">
        <v>24</v>
      </c>
      <c r="E14" s="17">
        <v>2029.3000000000002</v>
      </c>
      <c r="F14" s="3">
        <f t="shared" si="0"/>
        <v>48703.200000000004</v>
      </c>
      <c r="G14" s="41">
        <v>72</v>
      </c>
      <c r="H14" s="42">
        <f t="shared" si="1"/>
        <v>568.20400000000006</v>
      </c>
      <c r="I14" s="42">
        <f t="shared" si="2"/>
        <v>13636.896000000001</v>
      </c>
      <c r="J14" s="43">
        <f t="shared" si="3"/>
        <v>0</v>
      </c>
      <c r="K14" s="4">
        <f t="shared" si="4"/>
        <v>0</v>
      </c>
    </row>
    <row r="15" spans="1:11" ht="13.8" thickBot="1">
      <c r="A15" s="69"/>
      <c r="B15" s="2" t="s">
        <v>31</v>
      </c>
      <c r="C15" s="2" t="s">
        <v>32</v>
      </c>
      <c r="D15" s="2">
        <v>3</v>
      </c>
      <c r="E15" s="17">
        <v>3243.5</v>
      </c>
      <c r="F15" s="3">
        <f t="shared" si="0"/>
        <v>9730.5</v>
      </c>
      <c r="G15" s="41">
        <v>58</v>
      </c>
      <c r="H15" s="42">
        <f t="shared" si="1"/>
        <v>1362.2700000000002</v>
      </c>
      <c r="I15" s="42">
        <f t="shared" si="2"/>
        <v>4086.8100000000004</v>
      </c>
      <c r="J15" s="43">
        <f t="shared" si="3"/>
        <v>0</v>
      </c>
      <c r="K15" s="4">
        <f t="shared" si="4"/>
        <v>0</v>
      </c>
    </row>
    <row r="16" spans="1:11" ht="13.8" thickBot="1">
      <c r="A16" s="69"/>
      <c r="B16" s="2" t="s">
        <v>33</v>
      </c>
      <c r="C16" s="2" t="s">
        <v>34</v>
      </c>
      <c r="D16" s="2">
        <v>6</v>
      </c>
      <c r="E16" s="17">
        <v>2026.7</v>
      </c>
      <c r="F16" s="3">
        <f t="shared" si="0"/>
        <v>12160.2</v>
      </c>
      <c r="G16" s="41">
        <v>63</v>
      </c>
      <c r="H16" s="42">
        <f t="shared" si="1"/>
        <v>749.87900000000002</v>
      </c>
      <c r="I16" s="42">
        <f t="shared" si="2"/>
        <v>4499.2740000000003</v>
      </c>
      <c r="J16" s="43">
        <f t="shared" si="3"/>
        <v>0</v>
      </c>
      <c r="K16" s="4">
        <f t="shared" si="4"/>
        <v>0</v>
      </c>
    </row>
    <row r="17" spans="1:11" ht="13.8" thickBot="1">
      <c r="A17" s="69"/>
      <c r="B17" s="2" t="s">
        <v>35</v>
      </c>
      <c r="C17" s="2" t="s">
        <v>36</v>
      </c>
      <c r="D17" s="2">
        <v>5</v>
      </c>
      <c r="E17" s="17">
        <v>3537.3</v>
      </c>
      <c r="F17" s="3">
        <f t="shared" si="0"/>
        <v>17686.5</v>
      </c>
      <c r="G17" s="41">
        <v>58</v>
      </c>
      <c r="H17" s="42">
        <f t="shared" si="1"/>
        <v>1485.6660000000002</v>
      </c>
      <c r="I17" s="42">
        <f t="shared" si="2"/>
        <v>7428.3300000000008</v>
      </c>
      <c r="J17" s="43">
        <f t="shared" si="3"/>
        <v>0</v>
      </c>
      <c r="K17" s="4">
        <f t="shared" si="4"/>
        <v>0</v>
      </c>
    </row>
    <row r="18" spans="1:11" ht="13.8" thickBot="1">
      <c r="A18" s="69"/>
      <c r="B18" s="2" t="s">
        <v>37</v>
      </c>
      <c r="C18" s="2" t="s">
        <v>38</v>
      </c>
      <c r="D18" s="2">
        <v>13</v>
      </c>
      <c r="E18" s="17">
        <v>5850</v>
      </c>
      <c r="F18" s="3">
        <f t="shared" si="0"/>
        <v>76050</v>
      </c>
      <c r="G18" s="41">
        <v>70</v>
      </c>
      <c r="H18" s="42">
        <f t="shared" si="1"/>
        <v>1755.0000000000002</v>
      </c>
      <c r="I18" s="42">
        <f t="shared" si="2"/>
        <v>22815.000000000004</v>
      </c>
      <c r="J18" s="43">
        <f t="shared" si="3"/>
        <v>0</v>
      </c>
      <c r="K18" s="4">
        <f t="shared" si="4"/>
        <v>0</v>
      </c>
    </row>
    <row r="19" spans="1:11" ht="13.8" thickBot="1">
      <c r="A19" s="69"/>
      <c r="B19" s="2" t="s">
        <v>39</v>
      </c>
      <c r="C19" s="2" t="s">
        <v>40</v>
      </c>
      <c r="D19" s="2">
        <v>2</v>
      </c>
      <c r="E19" s="17">
        <v>6955</v>
      </c>
      <c r="F19" s="3">
        <f t="shared" si="0"/>
        <v>13910</v>
      </c>
      <c r="G19" s="41">
        <v>70</v>
      </c>
      <c r="H19" s="42">
        <f t="shared" si="1"/>
        <v>2086.5000000000005</v>
      </c>
      <c r="I19" s="42">
        <f t="shared" si="2"/>
        <v>4173.0000000000009</v>
      </c>
      <c r="J19" s="43">
        <f t="shared" si="3"/>
        <v>0</v>
      </c>
      <c r="K19" s="4">
        <f t="shared" si="4"/>
        <v>0</v>
      </c>
    </row>
    <row r="20" spans="1:11" ht="13.8" thickBot="1">
      <c r="A20" s="69"/>
      <c r="B20" s="2" t="s">
        <v>41</v>
      </c>
      <c r="C20" s="2" t="s">
        <v>42</v>
      </c>
      <c r="D20" s="2">
        <v>1</v>
      </c>
      <c r="E20" s="17">
        <v>5561.4000000000005</v>
      </c>
      <c r="F20" s="3">
        <f t="shared" si="0"/>
        <v>5561.4000000000005</v>
      </c>
      <c r="G20" s="41">
        <v>70</v>
      </c>
      <c r="H20" s="42">
        <f t="shared" si="1"/>
        <v>1668.4200000000003</v>
      </c>
      <c r="I20" s="42">
        <f t="shared" si="2"/>
        <v>1668.4200000000003</v>
      </c>
      <c r="J20" s="43">
        <f t="shared" si="3"/>
        <v>0</v>
      </c>
      <c r="K20" s="4">
        <f t="shared" si="4"/>
        <v>0</v>
      </c>
    </row>
    <row r="21" spans="1:11" ht="13.8" thickBot="1">
      <c r="A21" s="69"/>
      <c r="B21" s="2" t="s">
        <v>43</v>
      </c>
      <c r="C21" s="2" t="s">
        <v>44</v>
      </c>
      <c r="D21" s="2">
        <v>10</v>
      </c>
      <c r="E21" s="17">
        <v>259.9744</v>
      </c>
      <c r="F21" s="3">
        <f t="shared" si="0"/>
        <v>2599.7440000000001</v>
      </c>
      <c r="G21" s="41">
        <v>50</v>
      </c>
      <c r="H21" s="42">
        <f t="shared" si="1"/>
        <v>129.9872</v>
      </c>
      <c r="I21" s="42">
        <f t="shared" si="2"/>
        <v>1299.8720000000001</v>
      </c>
      <c r="J21" s="43">
        <f t="shared" si="3"/>
        <v>0</v>
      </c>
      <c r="K21" s="4">
        <f t="shared" si="4"/>
        <v>0</v>
      </c>
    </row>
    <row r="22" spans="1:11" ht="13.8" thickBot="1">
      <c r="A22" s="69"/>
      <c r="B22" s="2" t="s">
        <v>45</v>
      </c>
      <c r="C22" s="2" t="s">
        <v>46</v>
      </c>
      <c r="D22" s="2">
        <v>8</v>
      </c>
      <c r="E22" s="17">
        <v>78.468000000000004</v>
      </c>
      <c r="F22" s="3">
        <f t="shared" si="0"/>
        <v>627.74400000000003</v>
      </c>
      <c r="G22" s="41">
        <v>35</v>
      </c>
      <c r="H22" s="42">
        <f t="shared" si="1"/>
        <v>51.004200000000004</v>
      </c>
      <c r="I22" s="42">
        <f t="shared" si="2"/>
        <v>408.03360000000004</v>
      </c>
      <c r="J22" s="43">
        <f t="shared" si="3"/>
        <v>0</v>
      </c>
      <c r="K22" s="4">
        <f t="shared" si="4"/>
        <v>0</v>
      </c>
    </row>
    <row r="23" spans="1:11" ht="13.8" thickBot="1">
      <c r="A23" s="1"/>
      <c r="B23" s="2" t="s">
        <v>47</v>
      </c>
      <c r="C23" s="2" t="s">
        <v>48</v>
      </c>
      <c r="D23" s="2">
        <v>1</v>
      </c>
      <c r="E23" s="17">
        <v>507</v>
      </c>
      <c r="F23" s="3">
        <f t="shared" si="0"/>
        <v>507</v>
      </c>
      <c r="G23" s="41">
        <v>47</v>
      </c>
      <c r="H23" s="42">
        <f t="shared" si="1"/>
        <v>268.71000000000004</v>
      </c>
      <c r="I23" s="42">
        <f t="shared" si="2"/>
        <v>268.71000000000004</v>
      </c>
      <c r="J23" s="43">
        <f t="shared" si="3"/>
        <v>0</v>
      </c>
      <c r="K23" s="4">
        <f t="shared" si="4"/>
        <v>0</v>
      </c>
    </row>
    <row r="24" spans="1:11" ht="13.8" thickBot="1">
      <c r="A24" s="1"/>
      <c r="B24" s="2"/>
      <c r="C24" s="2"/>
      <c r="D24" s="2"/>
      <c r="E24" s="17"/>
      <c r="F24" s="3">
        <f t="shared" si="0"/>
        <v>0</v>
      </c>
      <c r="G24" s="41"/>
      <c r="H24" s="42">
        <f t="shared" si="1"/>
        <v>0</v>
      </c>
      <c r="I24" s="42">
        <f t="shared" si="2"/>
        <v>0</v>
      </c>
      <c r="J24" s="43">
        <f t="shared" si="3"/>
        <v>0</v>
      </c>
      <c r="K24" s="4">
        <f t="shared" si="4"/>
        <v>0</v>
      </c>
    </row>
    <row r="25" spans="1:11">
      <c r="A25" s="8"/>
      <c r="B25" s="13"/>
      <c r="C25" s="9"/>
      <c r="D25" s="10"/>
      <c r="E25" s="11"/>
      <c r="F25" s="12"/>
      <c r="G25" s="12"/>
      <c r="H25" s="12"/>
      <c r="I25" s="12"/>
      <c r="J25" s="12"/>
      <c r="K25" s="12"/>
    </row>
    <row r="26" spans="1:11" ht="13.5" customHeight="1">
      <c r="A26" s="21"/>
      <c r="B26" s="22"/>
      <c r="C26" s="22"/>
      <c r="D26" s="23"/>
      <c r="E26" s="24" t="s">
        <v>13</v>
      </c>
      <c r="F26" s="24">
        <f>SUM(F12:F25)</f>
        <v>306712.48800000007</v>
      </c>
      <c r="G26" s="25"/>
      <c r="H26" s="25" t="s">
        <v>14</v>
      </c>
      <c r="I26" s="26">
        <f>SUM(I12:I25)</f>
        <v>112364.6596</v>
      </c>
      <c r="J26" s="27"/>
      <c r="K26" s="28">
        <f>SUM(K12:K25)</f>
        <v>0</v>
      </c>
    </row>
    <row r="27" spans="1:11" ht="15.75" customHeight="1">
      <c r="H27" s="44"/>
      <c r="I27" s="45"/>
    </row>
    <row r="28" spans="1:11" ht="15.75" customHeight="1">
      <c r="B28" s="29" t="s">
        <v>21</v>
      </c>
      <c r="C28" s="30"/>
      <c r="D28" s="31"/>
      <c r="E28" s="31"/>
      <c r="F28" s="66"/>
      <c r="G28" s="31"/>
      <c r="H28" s="67"/>
    </row>
    <row r="29" spans="1:11" ht="15" customHeight="1">
      <c r="B29" s="37" t="s">
        <v>24</v>
      </c>
      <c r="C29" s="38"/>
      <c r="D29" s="39"/>
      <c r="E29" s="39"/>
      <c r="F29" s="39"/>
      <c r="G29" s="39"/>
      <c r="H29" s="40"/>
      <c r="I29" s="63"/>
    </row>
    <row r="30" spans="1:11" ht="15" customHeight="1">
      <c r="B30" s="32" t="s">
        <v>22</v>
      </c>
      <c r="C30" s="33"/>
      <c r="D30" s="34"/>
      <c r="E30" s="34"/>
      <c r="F30" s="34"/>
      <c r="G30" s="65"/>
      <c r="H30" s="68"/>
    </row>
    <row r="31" spans="1:11" ht="15.75" customHeight="1">
      <c r="B31" s="5"/>
      <c r="I31" s="64"/>
    </row>
    <row r="32" spans="1:11" ht="15.75" customHeight="1">
      <c r="B32" s="6"/>
    </row>
    <row r="33" spans="2:3" ht="15.75" customHeight="1">
      <c r="B33" s="5"/>
    </row>
    <row r="34" spans="2:3" ht="15.75" customHeight="1"/>
    <row r="35" spans="2:3" ht="15.75" customHeight="1"/>
    <row r="36" spans="2:3" ht="15.75" customHeight="1"/>
    <row r="37" spans="2:3" ht="15.75" customHeight="1">
      <c r="C37" s="7"/>
    </row>
    <row r="38" spans="2:3" ht="15.75" customHeight="1"/>
    <row r="39" spans="2:3" ht="15.75" customHeight="1"/>
    <row r="40" spans="2:3" ht="15.75" customHeight="1"/>
    <row r="41" spans="2:3" ht="15.75" customHeight="1"/>
    <row r="42" spans="2:3" ht="15.75" customHeight="1"/>
    <row r="43" spans="2:3" ht="15.75" customHeight="1"/>
    <row r="44" spans="2:3" ht="15.75" customHeight="1"/>
    <row r="45" spans="2:3" ht="15.75" customHeight="1"/>
    <row r="46" spans="2:3" ht="15.75" customHeight="1"/>
    <row r="47" spans="2:3" ht="15.75" customHeight="1"/>
    <row r="48" spans="2:3" ht="15.75" customHeight="1"/>
    <row r="49" spans="1:1" ht="15.75" customHeight="1">
      <c r="A49" s="16"/>
    </row>
    <row r="50" spans="1:1" ht="15.75" customHeight="1"/>
    <row r="51" spans="1:1" ht="15.75" customHeight="1"/>
    <row r="52" spans="1:1" ht="15.75" customHeight="1"/>
    <row r="53" spans="1:1" ht="15.75" customHeight="1"/>
    <row r="54" spans="1:1" ht="15.75" customHeight="1"/>
    <row r="55" spans="1:1" ht="15.75" customHeight="1"/>
    <row r="56" spans="1:1" ht="15.75" customHeight="1"/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158" ht="4.5" customHeight="1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Offer</vt:lpstr>
    </vt:vector>
  </TitlesOfParts>
  <Company>MultiDVD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Bekzhan Khussainov</cp:lastModifiedBy>
  <dcterms:created xsi:type="dcterms:W3CDTF">2010-10-19T07:04:37Z</dcterms:created>
  <dcterms:modified xsi:type="dcterms:W3CDTF">2025-07-21T06:35:57Z</dcterms:modified>
</cp:coreProperties>
</file>