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imsupak/Documents/PTT Digital/BD/2025 GSP SmartSearch/20251229_Align Requirement _9.7 MB/Proposal/"/>
    </mc:Choice>
  </mc:AlternateContent>
  <xr:revisionPtr revIDLastSave="0" documentId="13_ncr:1_{EC8D9F99-B0A5-0043-B50E-5F8C388149B4}" xr6:coauthVersionLast="47" xr6:coauthVersionMax="47" xr10:uidLastSave="{00000000-0000-0000-0000-000000000000}"/>
  <bookViews>
    <workbookView xWindow="26040" yWindow="1800" windowWidth="26780" windowHeight="17040" xr2:uid="{CED4D00B-1A37-A348-97B7-21B6D7FCA319}"/>
  </bookViews>
  <sheets>
    <sheet name="Resource" sheetId="15" r:id="rId1"/>
    <sheet name="PTT Digital" sheetId="44" r:id="rId2"/>
    <sheet name="MD_PPS" sheetId="45" r:id="rId3"/>
    <sheet name="R1" sheetId="17" r:id="rId4"/>
    <sheet name="R2" sheetId="18" r:id="rId5"/>
    <sheet name="R3" sheetId="34" r:id="rId6"/>
    <sheet name="R4" sheetId="23" r:id="rId7"/>
    <sheet name="R5" sheetId="24" r:id="rId8"/>
    <sheet name="R6" sheetId="25" r:id="rId9"/>
    <sheet name="R7" sheetId="26" r:id="rId10"/>
    <sheet name="R8" sheetId="27" r:id="rId11"/>
    <sheet name="R9" sheetId="39" r:id="rId12"/>
    <sheet name="R10" sheetId="31" r:id="rId13"/>
    <sheet name="R11" sheetId="7" r:id="rId14"/>
    <sheet name="Timeline" sheetId="13" r:id="rId15"/>
  </sheets>
  <externalReferences>
    <externalReference r:id="rId16"/>
    <externalReference r:id="rId17"/>
  </externalReferences>
  <definedNames>
    <definedName name="LstLevel" localSheetId="1">'[1]999_MSRP'!$A$3:$A$10</definedName>
    <definedName name="LstLevel" localSheetId="0">'[1]999_MSRP'!$A$3:$A$10</definedName>
    <definedName name="LstLevel">'[2]999_MSRP'!$A$3:$A$10</definedName>
    <definedName name="LstStaffs" localSheetId="1">'[1]999_Loaded Rate 2016-Q1'!$F$2:$F$468</definedName>
    <definedName name="LstStaffs" localSheetId="0">'[1]999_Loaded Rate 2016-Q1'!$F$2:$F$468</definedName>
    <definedName name="LstStaffs">'[2]999_Loaded Rate 2016-Q1'!$F$2:$F$468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5" l="1"/>
  <c r="C2" i="45"/>
  <c r="C3" i="45"/>
  <c r="C4" i="45"/>
  <c r="C5" i="45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1" i="45"/>
  <c r="A21" i="45"/>
  <c r="V60" i="44" l="1"/>
  <c r="L60" i="44"/>
  <c r="C81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F2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4" i="15"/>
  <c r="J24" i="15"/>
  <c r="F60" i="44"/>
  <c r="F65" i="44"/>
  <c r="G60" i="44"/>
  <c r="G65" i="44" s="1"/>
  <c r="H60" i="44"/>
  <c r="H65" i="44" s="1"/>
  <c r="I60" i="44"/>
  <c r="I65" i="44"/>
  <c r="J60" i="44"/>
  <c r="J65" i="44"/>
  <c r="K60" i="44"/>
  <c r="K65" i="44" s="1"/>
  <c r="M60" i="44"/>
  <c r="M65" i="44" s="1"/>
  <c r="N60" i="44"/>
  <c r="N65" i="44"/>
  <c r="O60" i="44"/>
  <c r="O65" i="44"/>
  <c r="P60" i="44"/>
  <c r="P65" i="44" s="1"/>
  <c r="Q60" i="44"/>
  <c r="Q65" i="44" s="1"/>
  <c r="R60" i="44"/>
  <c r="R65" i="44"/>
  <c r="S60" i="44"/>
  <c r="S65" i="44"/>
  <c r="T60" i="44"/>
  <c r="T65" i="44" s="1"/>
  <c r="U60" i="44"/>
  <c r="U65" i="44" s="1"/>
  <c r="L64" i="44"/>
  <c r="U64" i="44"/>
  <c r="T64" i="44"/>
  <c r="S64" i="44"/>
  <c r="R64" i="44"/>
  <c r="Q64" i="44"/>
  <c r="P64" i="44"/>
  <c r="O64" i="44"/>
  <c r="N64" i="44"/>
  <c r="M64" i="44"/>
  <c r="K64" i="44"/>
  <c r="J64" i="44"/>
  <c r="I64" i="44"/>
  <c r="H64" i="44"/>
  <c r="G64" i="44"/>
  <c r="F64" i="44"/>
  <c r="V64" i="44" s="1"/>
  <c r="E59" i="44"/>
  <c r="D59" i="44"/>
  <c r="E58" i="44"/>
  <c r="D58" i="44"/>
  <c r="E57" i="44"/>
  <c r="D57" i="44"/>
  <c r="E56" i="44"/>
  <c r="D56" i="44"/>
  <c r="E55" i="44"/>
  <c r="D55" i="44"/>
  <c r="E54" i="44"/>
  <c r="D54" i="44"/>
  <c r="E53" i="44"/>
  <c r="D53" i="44"/>
  <c r="E52" i="44"/>
  <c r="D52" i="44"/>
  <c r="E51" i="44"/>
  <c r="D51" i="44"/>
  <c r="E50" i="44"/>
  <c r="D50" i="44"/>
  <c r="E49" i="44"/>
  <c r="D49" i="44"/>
  <c r="E48" i="44"/>
  <c r="D48" i="44"/>
  <c r="E47" i="44"/>
  <c r="D47" i="44"/>
  <c r="E46" i="44"/>
  <c r="D46" i="44"/>
  <c r="E45" i="44"/>
  <c r="D45" i="44"/>
  <c r="E44" i="44"/>
  <c r="D44" i="44"/>
  <c r="E43" i="44"/>
  <c r="D43" i="44"/>
  <c r="E42" i="44"/>
  <c r="D42" i="44"/>
  <c r="E41" i="44"/>
  <c r="D41" i="44"/>
  <c r="E40" i="44"/>
  <c r="D40" i="44"/>
  <c r="D60" i="44" s="1"/>
  <c r="E39" i="44"/>
  <c r="D39" i="44"/>
  <c r="E38" i="44"/>
  <c r="D38" i="44"/>
  <c r="E23" i="44"/>
  <c r="D23" i="44"/>
  <c r="E60" i="44"/>
  <c r="H9" i="39"/>
  <c r="G9" i="39"/>
  <c r="F9" i="39"/>
  <c r="E9" i="39"/>
  <c r="L27" i="17"/>
  <c r="K27" i="17"/>
  <c r="G24" i="15"/>
  <c r="F6" i="27"/>
  <c r="G6" i="27"/>
  <c r="E6" i="27"/>
  <c r="F6" i="26"/>
  <c r="G6" i="26"/>
  <c r="H6" i="26"/>
  <c r="E6" i="26"/>
  <c r="F11" i="25"/>
  <c r="G11" i="25"/>
  <c r="H11" i="25"/>
  <c r="E11" i="25"/>
  <c r="F8" i="24"/>
  <c r="G8" i="24"/>
  <c r="E8" i="24"/>
  <c r="G14" i="34"/>
  <c r="F14" i="34"/>
  <c r="E14" i="34"/>
  <c r="I17" i="17"/>
  <c r="F17" i="17"/>
  <c r="D5" i="18"/>
  <c r="E5" i="18"/>
  <c r="F5" i="18"/>
  <c r="G5" i="18"/>
  <c r="C5" i="18"/>
  <c r="L65" i="44" l="1"/>
  <c r="V65" i="44" l="1"/>
  <c r="V66" i="44" s="1"/>
  <c r="V68" i="44" s="1"/>
  <c r="V71" i="44" s="1"/>
  <c r="L67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  <author>Microsoft Office User</author>
  </authors>
  <commentList>
    <comment ref="H3" authorId="0" shapeId="0" xr:uid="{16DB2125-9897-3744-9AEB-4A2ADB82D3F8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ให้ใส่</t>
        </r>
        <r>
          <rPr>
            <sz val="9"/>
            <color rgb="FF000000"/>
            <rFont val="Tahoma"/>
            <family val="2"/>
          </rPr>
          <t xml:space="preserve"> Cost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PM </t>
        </r>
        <r>
          <rPr>
            <sz val="9"/>
            <color rgb="FF000000"/>
            <rFont val="Tahoma"/>
            <family val="2"/>
          </rPr>
          <t>ไม่ทราบให้ว่างไว้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F10" authorId="1" shapeId="0" xr:uid="{9E28E35C-D225-3540-94C3-FD3298D9E069}">
      <text>
        <r>
          <rPr>
            <b/>
            <sz val="10"/>
            <color rgb="FF000000"/>
            <rFont val="Tahoma"/>
            <family val="2"/>
          </rPr>
          <t>Pimsupak.T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ท</t>
        </r>
        <r>
          <rPr>
            <sz val="10"/>
            <color rgb="FF000000"/>
            <rFont val="Tahoma"/>
            <family val="2"/>
          </rPr>
          <t xml:space="preserve">ีม </t>
        </r>
        <r>
          <rPr>
            <sz val="10"/>
            <color rgb="FF000000"/>
            <rFont val="Tahoma"/>
            <family val="2"/>
          </rPr>
          <t xml:space="preserve">SAP </t>
        </r>
        <r>
          <rPr>
            <sz val="10"/>
            <color rgb="FF000000"/>
            <rFont val="Tahoma"/>
            <family val="2"/>
          </rPr>
          <t xml:space="preserve">ประเมินมา </t>
        </r>
        <r>
          <rPr>
            <sz val="10"/>
            <color rgb="FF000000"/>
            <rFont val="Tahoma"/>
            <family val="2"/>
          </rPr>
          <t xml:space="preserve">122 MD </t>
        </r>
        <r>
          <rPr>
            <sz val="10"/>
            <color rgb="FF000000"/>
            <rFont val="Tahoma"/>
            <family val="2"/>
          </rPr>
          <t xml:space="preserve"> คิดเป็นราคา </t>
        </r>
        <r>
          <rPr>
            <sz val="10"/>
            <color rgb="FF000000"/>
            <rFont val="Tahoma"/>
            <family val="2"/>
          </rPr>
          <t xml:space="preserve">Buffer </t>
        </r>
        <r>
          <rPr>
            <sz val="10"/>
            <color rgb="FF000000"/>
            <rFont val="Tahoma"/>
            <family val="2"/>
          </rPr>
          <t xml:space="preserve">ไป </t>
        </r>
        <r>
          <rPr>
            <sz val="10"/>
            <color rgb="FF000000"/>
            <rFont val="Tahoma"/>
            <family val="2"/>
          </rPr>
          <t xml:space="preserve">15% </t>
        </r>
        <r>
          <rPr>
            <sz val="10"/>
            <color rgb="FF000000"/>
            <rFont val="Tahoma"/>
            <family val="2"/>
          </rPr>
          <t xml:space="preserve">แล้วหารกลับมาเป็น </t>
        </r>
        <r>
          <rPr>
            <sz val="10"/>
            <color rgb="FF000000"/>
            <rFont val="Tahoma"/>
            <family val="2"/>
          </rPr>
          <t xml:space="preserve">140 MD </t>
        </r>
      </text>
    </comment>
    <comment ref="B29" authorId="0" shapeId="0" xr:uid="{DFD5B224-9CB5-4A4F-A2C0-A8B1F4EE214A}">
      <text>
        <r>
          <rPr>
            <sz val="14"/>
            <color rgb="FF000000"/>
            <rFont val="Cordia New"/>
            <family val="2"/>
          </rPr>
          <t>Pimsupak Tammalakkhana:</t>
        </r>
        <r>
          <rPr>
            <sz val="18"/>
            <color rgb="FF44546A"/>
            <rFont val="Calibri Light"/>
            <family val="2"/>
          </rPr>
          <t xml:space="preserve">
</t>
        </r>
        <r>
          <rPr>
            <sz val="18"/>
            <color rgb="FF44546A"/>
            <rFont val="Calibri Light"/>
            <family val="2"/>
          </rPr>
          <t>ระบุค่าเดินทาง</t>
        </r>
        <r>
          <rPr>
            <sz val="18"/>
            <color rgb="FF44546A"/>
            <rFont val="Calibri Light"/>
            <family val="2"/>
          </rPr>
          <t xml:space="preserve"> 
</t>
        </r>
        <r>
          <rPr>
            <sz val="18"/>
            <color rgb="FF44546A"/>
            <rFont val="Calibri Light"/>
            <family val="2"/>
          </rPr>
          <t>หาก</t>
        </r>
        <r>
          <rPr>
            <sz val="18"/>
            <color rgb="FF44546A"/>
            <rFont val="Calibri Light"/>
            <family val="2"/>
          </rPr>
          <t xml:space="preserve"> Project </t>
        </r>
        <r>
          <rPr>
            <sz val="18"/>
            <color rgb="FF44546A"/>
            <rFont val="Calibri Light"/>
            <family val="2"/>
          </rPr>
          <t>ไหนต้องย่อยรายละเอียดการเดินทางแยก</t>
        </r>
        <r>
          <rPr>
            <sz val="18"/>
            <color rgb="FF44546A"/>
            <rFont val="Calibri Light"/>
            <family val="2"/>
          </rPr>
          <t xml:space="preserve"> Sheet Declare </t>
        </r>
        <r>
          <rPr>
            <sz val="18"/>
            <color rgb="FF44546A"/>
            <rFont val="Calibri Light"/>
            <family val="2"/>
          </rPr>
          <t>มาอีกอัน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L60" authorId="0" shapeId="0" xr:uid="{9E8EE06B-5E05-7B4B-BA90-E723057DCBC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12" authorId="0" shapeId="0" xr:uid="{FC6D08A8-19CC-B94A-B5A5-B1DFE7DA8C3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คิด </t>
        </r>
        <r>
          <rPr>
            <sz val="10"/>
            <color rgb="FF000000"/>
            <rFont val="Tahoma"/>
            <family val="2"/>
          </rPr>
          <t xml:space="preserve">MD </t>
        </r>
        <r>
          <rPr>
            <sz val="10"/>
            <color rgb="FF000000"/>
            <rFont val="Tahoma"/>
            <family val="2"/>
          </rPr>
          <t xml:space="preserve">เกินมา 1 </t>
        </r>
        <r>
          <rPr>
            <sz val="10"/>
            <color rgb="FF000000"/>
            <rFont val="Tahoma"/>
            <family val="2"/>
          </rPr>
          <t>ต</t>
        </r>
        <r>
          <rPr>
            <sz val="10"/>
            <color rgb="FF000000"/>
            <rFont val="Tahoma"/>
            <family val="2"/>
          </rPr>
          <t xml:space="preserve">าราง เลยใส่ให้ </t>
        </r>
        <r>
          <rPr>
            <sz val="10"/>
            <color rgb="FF000000"/>
            <rFont val="Tahoma"/>
            <family val="2"/>
          </rPr>
          <t>Interface SAP Master</t>
        </r>
      </text>
    </comment>
  </commentList>
</comments>
</file>

<file path=xl/sharedStrings.xml><?xml version="1.0" encoding="utf-8"?>
<sst xmlns="http://schemas.openxmlformats.org/spreadsheetml/2006/main" count="630" uniqueCount="325">
  <si>
    <t>Testing</t>
  </si>
  <si>
    <t>Sr1</t>
  </si>
  <si>
    <t>Of1</t>
  </si>
  <si>
    <t>Phase</t>
  </si>
  <si>
    <t>Details</t>
  </si>
  <si>
    <t>PM</t>
  </si>
  <si>
    <t>SA</t>
  </si>
  <si>
    <t>Developer</t>
  </si>
  <si>
    <t>Infra / DBA</t>
  </si>
  <si>
    <t>VA Security</t>
  </si>
  <si>
    <t>Name</t>
  </si>
  <si>
    <t>Business Development</t>
  </si>
  <si>
    <t>Gather Initial Requirements</t>
  </si>
  <si>
    <t>Create Proposal &amp; Project Plan</t>
  </si>
  <si>
    <t>Vendor Selection</t>
  </si>
  <si>
    <t>Impact analyst</t>
  </si>
  <si>
    <t>Project Planning</t>
  </si>
  <si>
    <t>Kick-Off Meeting</t>
  </si>
  <si>
    <t>Create Project Plan, Other Plans and Integrate to Project Plan</t>
  </si>
  <si>
    <t>EA Activities</t>
  </si>
  <si>
    <t>QA Activities</t>
  </si>
  <si>
    <t>Prepare and setup Development Environment</t>
  </si>
  <si>
    <t>Requirement &amp; Design</t>
  </si>
  <si>
    <t>Create Business Blueprint</t>
  </si>
  <si>
    <t>Create Technical Spec.</t>
  </si>
  <si>
    <t>Peer Review Requirement Specification</t>
  </si>
  <si>
    <t>No.</t>
  </si>
  <si>
    <t>Development</t>
  </si>
  <si>
    <t>Sign-Off UAT</t>
  </si>
  <si>
    <t>Peer Review Software Implementation &amp; Unit Test</t>
  </si>
  <si>
    <t>Perform Security Test</t>
  </si>
  <si>
    <t>Create Baseline for Final Preparation</t>
  </si>
  <si>
    <t>Final Preparation</t>
  </si>
  <si>
    <t>Develop Deployment Plan &amp; Readiness Checklist</t>
  </si>
  <si>
    <t>Create release documents</t>
  </si>
  <si>
    <t>Update Production</t>
  </si>
  <si>
    <t>Technical Training</t>
  </si>
  <si>
    <t xml:space="preserve">Create Final Baseline </t>
  </si>
  <si>
    <t>Project Closure</t>
  </si>
  <si>
    <t>Go-live Support and Go-live Sign off</t>
  </si>
  <si>
    <t>Evaluate supplier/vendor</t>
  </si>
  <si>
    <t>Survey Customer Satisfaction</t>
  </si>
  <si>
    <t>Create Project closure report and Completion sign-off</t>
  </si>
  <si>
    <t>Total</t>
  </si>
  <si>
    <t>Junior = 8,500 per day</t>
  </si>
  <si>
    <t>Digital Rev</t>
  </si>
  <si>
    <t>Senior = 14,000 per day</t>
  </si>
  <si>
    <t>PTT Digital</t>
  </si>
  <si>
    <t>WSO2</t>
  </si>
  <si>
    <t>Multifactor Authentication for Azure AD (PTT Employee)</t>
  </si>
  <si>
    <t>Multifactor Authentication for Azure AD B2C (PTT Digital (support team))</t>
  </si>
  <si>
    <t xml:space="preserve">เพิ่ม Program แจ้ง Session Timeout  กรณีเว้นว่างจากการใช้งาน
</t>
  </si>
  <si>
    <t xml:space="preserve">เพิ่ม Program แจ้ง Session Timeout กรณีใช้งานอย่างต่อเนื่อง
</t>
  </si>
  <si>
    <t>CA&amp;A Team</t>
  </si>
  <si>
    <t>Total Sr._Activities</t>
  </si>
  <si>
    <t>Total Jr._Activities</t>
  </si>
  <si>
    <t>Project Management</t>
  </si>
  <si>
    <t>Requirement Gathering</t>
  </si>
  <si>
    <t>Infrastucture / Security Scan</t>
  </si>
  <si>
    <t>Deploy Production</t>
  </si>
  <si>
    <t>Analysis &amp; Design, Program coding,Unit Test</t>
  </si>
  <si>
    <t>เพิ่ม Program แจ้ง Session Timeout กรณีใช้งานอย่างต่อเนื่อง</t>
  </si>
  <si>
    <t>Project Activity</t>
  </si>
  <si>
    <t>Role</t>
  </si>
  <si>
    <t>Month 1</t>
  </si>
  <si>
    <t>Month 2</t>
  </si>
  <si>
    <t>Month 3</t>
  </si>
  <si>
    <t>Month 4</t>
  </si>
  <si>
    <t>Month 5</t>
  </si>
  <si>
    <t>W1</t>
  </si>
  <si>
    <t>W2</t>
  </si>
  <si>
    <t>W3</t>
  </si>
  <si>
    <t>W4</t>
  </si>
  <si>
    <t>Kick Off Meeting</t>
  </si>
  <si>
    <t>PM, Implement Team, User</t>
  </si>
  <si>
    <t>Implement Team</t>
  </si>
  <si>
    <t>Month 6</t>
  </si>
  <si>
    <t xml:space="preserve"> Requirement Gathering</t>
  </si>
  <si>
    <t>Integration Test</t>
  </si>
  <si>
    <t>Development &amp; Unit Test</t>
  </si>
  <si>
    <t>User Acceptance Testing</t>
  </si>
  <si>
    <t>Go-Live Preparation</t>
  </si>
  <si>
    <t>Team Information</t>
  </si>
  <si>
    <t>Total Manday (Day)</t>
  </si>
  <si>
    <t>Type</t>
  </si>
  <si>
    <t>Level</t>
  </si>
  <si>
    <t>Manday Rate (Baht)</t>
  </si>
  <si>
    <t>คุณพิมพ์สุภัค ธรรมลักขณา</t>
  </si>
  <si>
    <t>Outsource</t>
  </si>
  <si>
    <t>Senior Officer</t>
  </si>
  <si>
    <t>คุณแพรทิพย์ โคตรแสนลี</t>
  </si>
  <si>
    <t>Officer</t>
  </si>
  <si>
    <t>คุณทิพย์สุดา แสนสุวรรณ</t>
  </si>
  <si>
    <t>Other Information</t>
  </si>
  <si>
    <t>Total Amount (Baht)</t>
  </si>
  <si>
    <t>Hardware</t>
  </si>
  <si>
    <t>-</t>
  </si>
  <si>
    <t>Software</t>
  </si>
  <si>
    <t>License</t>
  </si>
  <si>
    <t>Allowance</t>
  </si>
  <si>
    <t>ค่าดำเนินโครงการโดยที่ปรึกษาภายนอก</t>
  </si>
  <si>
    <t>คุณพุฒิพรรณ เกิดพุฒ</t>
  </si>
  <si>
    <t>คุณชยพล มาช่วย</t>
  </si>
  <si>
    <t>คุณชาญวุฒิ ช่างการ</t>
  </si>
  <si>
    <t>API/WSO2</t>
  </si>
  <si>
    <t>Developer (CA&amp;A Team)</t>
  </si>
  <si>
    <t>Security</t>
  </si>
  <si>
    <t>Enhancement_Smart Search 2026</t>
  </si>
  <si>
    <t>Timeline 8 เดือน</t>
  </si>
  <si>
    <t>Task</t>
  </si>
  <si>
    <t>Manday</t>
  </si>
  <si>
    <t>BA</t>
  </si>
  <si>
    <t>Tester</t>
  </si>
  <si>
    <t>Tech Review</t>
  </si>
  <si>
    <t>Infrastructure</t>
  </si>
  <si>
    <t>DevOps</t>
  </si>
  <si>
    <t>Sr.SAP</t>
  </si>
  <si>
    <t>ABAP</t>
  </si>
  <si>
    <t>EDP</t>
  </si>
  <si>
    <t>R1</t>
  </si>
  <si>
    <t>Min-Max Calculation</t>
  </si>
  <si>
    <t>MM_MAT_LT</t>
  </si>
  <si>
    <t>MM_MAT_MASTER</t>
  </si>
  <si>
    <t>STOCK</t>
  </si>
  <si>
    <t>เพิ่ม Table Datalake สำหรับดึงและ Insert ข้อมูลเข้าสู่ระบบ GSP Smart Search</t>
  </si>
  <si>
    <t>Table ที่ต้องการเพิ่มเติม</t>
  </si>
  <si>
    <t>T_Mat_Doc</t>
  </si>
  <si>
    <t>T_Material_Master_LT</t>
  </si>
  <si>
    <t>T_Material_Master</t>
  </si>
  <si>
    <t>PM_EQ</t>
  </si>
  <si>
    <t>PM_EQ_BOM</t>
  </si>
  <si>
    <t>PM_FL_BOM</t>
  </si>
  <si>
    <t>PM_MAT_BOM</t>
  </si>
  <si>
    <t>PM_ORDER</t>
  </si>
  <si>
    <t>T_PO</t>
  </si>
  <si>
    <t>T_PO_DERIVERY</t>
  </si>
  <si>
    <t>T_PR</t>
  </si>
  <si>
    <t>T_Reservation</t>
  </si>
  <si>
    <t>T_Stock</t>
  </si>
  <si>
    <t>* list จากที่ MM Dashboard ใช้ ยังไม่ final</t>
  </si>
  <si>
    <t>หน้าจอ Search Formula</t>
  </si>
  <si>
    <t>หน้าจอแสดง To do List - Requester</t>
  </si>
  <si>
    <t>หน้าจอแสดง To do List - Approver</t>
  </si>
  <si>
    <t>Create MESC Single</t>
  </si>
  <si>
    <t>Create MESC Multiple</t>
  </si>
  <si>
    <t>เลือกว่าจะกรอกแบบ Full / Lean</t>
  </si>
  <si>
    <t>Update  MESC Multiple</t>
  </si>
  <si>
    <t>Approve / Reject Create  MESC Multiple</t>
  </si>
  <si>
    <t>Send to SAP</t>
  </si>
  <si>
    <t xml:space="preserve">Search Request </t>
  </si>
  <si>
    <t xml:space="preserve">Create Request </t>
  </si>
  <si>
    <t>Approve  &amp; Assign</t>
  </si>
  <si>
    <t>Approve &amp; Assign Request</t>
  </si>
  <si>
    <t>To do List - Requester</t>
  </si>
  <si>
    <t xml:space="preserve">Update Request </t>
  </si>
  <si>
    <t>To do List -Approver</t>
  </si>
  <si>
    <t>Update Request</t>
  </si>
  <si>
    <t>Material Movement Searching Function</t>
  </si>
  <si>
    <t xml:space="preserve">Search Material </t>
  </si>
  <si>
    <t xml:space="preserve">หน้าจอ Search </t>
  </si>
  <si>
    <t>Sheet 1 - หน้าจอแสดง Detail</t>
  </si>
  <si>
    <t>Sheet 2 - แสดง PO Detail</t>
  </si>
  <si>
    <t>Sheet 3 - แสดง SAP Details</t>
  </si>
  <si>
    <t>Search  ดึงเงื่อนไข  Mat under ROP</t>
  </si>
  <si>
    <t xml:space="preserve">  หน้าจอ Set template e-mail และกำหนด To, CC และ set ความถี่แจ้งเตือนได้</t>
  </si>
  <si>
    <t>สร้าง Job ส่ง e-mail แจ้งเตือนรายการที่ต่ำกว่า ROP</t>
  </si>
  <si>
    <t>Pricing Comparation Tool</t>
  </si>
  <si>
    <t xml:space="preserve">Upload excel  สำหรับเตรียมข้อมูล </t>
  </si>
  <si>
    <t>Excel</t>
  </si>
  <si>
    <t>Smart Long Term Maintenance Plan</t>
  </si>
  <si>
    <t>** Table ที่เพิ่ม  stock, PO, PO_delivery, Mat_doc</t>
  </si>
  <si>
    <t>Table ที่ Smart Search ใช้ในปัจจุบัน ( GSP Datalake)</t>
  </si>
  <si>
    <t xml:space="preserve">ถ้าทำใหม่ให้ไป sub จาก EDP Common </t>
  </si>
  <si>
    <t>เสนอให้ upload excel</t>
  </si>
  <si>
    <t>list PO Ref  (ดึง PO ตาม Mat) ถ้าดึงจาก lake จะใช้ที่มีอยู่แล้ว</t>
  </si>
  <si>
    <t>Vendor Master</t>
  </si>
  <si>
    <t>ใช้ Table จาก  EDP เพิ่ม</t>
  </si>
  <si>
    <t>Set Safety stock</t>
  </si>
  <si>
    <t xml:space="preserve">หน้าจอแสดง Search Request </t>
  </si>
  <si>
    <t>Sheet 1 แสดง Detail - General Info</t>
  </si>
  <si>
    <t>Sheet 2 แสดง Related PO</t>
  </si>
  <si>
    <t>แสดง pop up preview e-mail</t>
  </si>
  <si>
    <t>แสดง Form ตอนสร้าง Mat</t>
  </si>
  <si>
    <t>sum</t>
  </si>
  <si>
    <t>Dashboard 2</t>
  </si>
  <si>
    <t>ทำ Table Prepare ข้อมูลสำหรับออก Dashboard เนื่องจากข้อมูลเยอะ</t>
  </si>
  <si>
    <t>Workflow</t>
  </si>
  <si>
    <t xml:space="preserve">status </t>
  </si>
  <si>
    <t>ทำเป็น Editor</t>
  </si>
  <si>
    <t>*ที่ใช้อยู่ไม่มี ROP</t>
  </si>
  <si>
    <t>Excel ดึงรายการจาก SAP และ Smart search</t>
  </si>
  <si>
    <t xml:space="preserve">MAT_BASIC + MAT_PLANT + MAT_MRP + MAT_MRPAREA
 </t>
  </si>
  <si>
    <t>** e-mail  ดูข้อมูลใน Datalake แล้วไม่สามารถใช้ได้ เนื่องจากเป็นแค่ Information / ถ้าหลาย e-mail จะคั่นด้วยเครื่องหมาย</t>
  </si>
  <si>
    <t xml:space="preserve">ชื่อ Table </t>
  </si>
  <si>
    <t>Detail</t>
  </si>
  <si>
    <t>เพิ่ม Table</t>
  </si>
  <si>
    <t>Module</t>
  </si>
  <si>
    <t>SAP MM</t>
  </si>
  <si>
    <t>ดึงฟิลด์ USTXT / AUART (order type)</t>
  </si>
  <si>
    <t>SAP PM</t>
  </si>
  <si>
    <t>PM_FL</t>
  </si>
  <si>
    <t>*ทาง user ต้องขอใช้ข้อมูลก่อนจากทาง Owner</t>
  </si>
  <si>
    <t>ตอนสร้างไฟล์ Excel ให้ระบุด้วยว่า จะ update view ไหนบ้าง</t>
  </si>
  <si>
    <t>** ต้องมี logic validate แต่ละ sheet(ทั้งหมด 9   Sheet) จะต้องมีการ Map Field Excel กับหน้าจอต้องตรงกัน</t>
  </si>
  <si>
    <t>e-mail แจ้งผลสำเร็จ / ไม่สำเร็จ</t>
  </si>
  <si>
    <t>Sr. EDP</t>
  </si>
  <si>
    <t>CA&amp;A Tean</t>
  </si>
  <si>
    <t>ปรับปรุงหน้า Add / Update User, Permission  เชื่อมต่อ CA&amp;A</t>
  </si>
  <si>
    <t>MFA</t>
  </si>
  <si>
    <t>Migration User, Role</t>
  </si>
  <si>
    <t xml:space="preserve">SAP MM </t>
  </si>
  <si>
    <t>Consultant</t>
  </si>
  <si>
    <t>Progress Report (Bi-Weekly)
16 ครั้ง (ครั้งละ 2 ชม.)</t>
  </si>
  <si>
    <t>Confirm Requirement Specification with Customer 2 ครั้ง</t>
  </si>
  <si>
    <t xml:space="preserve">User Acceptance Test (UAT) </t>
  </si>
  <si>
    <t xml:space="preserve">Prepare Training Material / User Manual
</t>
  </si>
  <si>
    <t>ABAPER</t>
  </si>
  <si>
    <t>ปรับปรุง Authentication &amp; Authorization</t>
  </si>
  <si>
    <t>Session Timeout</t>
  </si>
  <si>
    <t>CPI</t>
  </si>
  <si>
    <t>Senior</t>
  </si>
  <si>
    <t xml:space="preserve">Prepare </t>
  </si>
  <si>
    <t>+15%</t>
  </si>
  <si>
    <r>
      <t xml:space="preserve">ย้ายไปใช้ EDP Common
</t>
    </r>
    <r>
      <rPr>
        <sz val="11"/>
        <color rgb="FFFF0000"/>
        <rFont val="Aptos Narrow (Body)"/>
      </rPr>
      <t xml:space="preserve">เพิ่มคอลัมน์ใช้งาน
MAT_BASIC + MAT_PLANT + MAT_MRP + MAT_MRPAREA
</t>
    </r>
    <r>
      <rPr>
        <sz val="11"/>
        <color theme="1"/>
        <rFont val="Aptos Narrow"/>
        <family val="2"/>
        <scheme val="minor"/>
      </rPr>
      <t xml:space="preserve"> </t>
    </r>
  </si>
  <si>
    <t>ไปเขียน PPS ให้ lock parameter</t>
  </si>
  <si>
    <t>Program แบ่งคิว ปั้น Interface ส่งไป Create Material  on SAP</t>
  </si>
  <si>
    <t>Sr2</t>
  </si>
  <si>
    <t>Sr. DG</t>
  </si>
  <si>
    <t>Junior DG.</t>
  </si>
  <si>
    <t>หน้าจอตรวจสอบผลการส่งข้อมูลไป SAP 
และมี Action ให้ Resent / Cancel</t>
  </si>
  <si>
    <t>Analysis and Design</t>
  </si>
  <si>
    <t>Sr. WSO2</t>
  </si>
  <si>
    <t>Jr. WSO2</t>
  </si>
  <si>
    <t>Sr. CPI</t>
  </si>
  <si>
    <t>Sum</t>
  </si>
  <si>
    <t>*sap รวม create, update</t>
  </si>
  <si>
    <t>Prepare and setup Production Environment (Up spec.)</t>
  </si>
  <si>
    <t>Month 7</t>
  </si>
  <si>
    <t>Month 8</t>
  </si>
  <si>
    <t>Train The Trainer (TTT) 1 รอบ</t>
  </si>
  <si>
    <r>
      <t>Create Test Scenario &amp; Test Script</t>
    </r>
    <r>
      <rPr>
        <sz val="9"/>
        <color rgb="FFFF0000"/>
        <rFont val="Tahoma"/>
        <family val="2"/>
      </rPr>
      <t xml:space="preserve"> </t>
    </r>
    <r>
      <rPr>
        <sz val="9"/>
        <color theme="1"/>
        <rFont val="Tahoma"/>
        <family val="2"/>
      </rPr>
      <t>~ 40 Test Case</t>
    </r>
  </si>
  <si>
    <t>System Integration Test (SIT) ~ 40 Test Case</t>
  </si>
  <si>
    <t>Basis</t>
  </si>
  <si>
    <t>คุณรดาธร ชิโนรักษ์</t>
  </si>
  <si>
    <t>คุณดวงใจ ชาญนุ่ม</t>
  </si>
  <si>
    <t>Permanent</t>
  </si>
  <si>
    <t>ABAPER Team</t>
  </si>
  <si>
    <t>คุณภานุวัฒน์ ไผ่ตาแก้ว</t>
  </si>
  <si>
    <t>คุณวาริณี หาญบุญเศรษฐ</t>
  </si>
  <si>
    <t>คุณศักรินทร์ สุทธดุก</t>
  </si>
  <si>
    <t>คุณลำใย โคตรโสภา</t>
  </si>
  <si>
    <t>คุณกิตติศักดิ์ เสริมประเสริฐกุล</t>
  </si>
  <si>
    <t>คุณธวิทย์ เชิดเกียรติสกุล</t>
  </si>
  <si>
    <t xml:space="preserve">คุณสิทธาเมศวร์ ธนภัทรศรีกุล </t>
  </si>
  <si>
    <t>DG Team</t>
  </si>
  <si>
    <t xml:space="preserve">คุณธารินทร์ สุขเนาว์  </t>
  </si>
  <si>
    <t>คุณมีนา อุตสาหะ</t>
  </si>
  <si>
    <t>Infra</t>
  </si>
  <si>
    <t xml:space="preserve">คุณศุภฤกษ์ วุฒิชัยประดิษฐ์ </t>
  </si>
  <si>
    <t>Project Manager</t>
  </si>
  <si>
    <t xml:space="preserve">Get Requirement 7 ครั้ง </t>
  </si>
  <si>
    <t>Monitoring 
Weekly Internal Team Meeting 20 ครั้ง  (ครั้งละ 1 ชม.)</t>
  </si>
  <si>
    <t>Sheet 3 แสดง Mat detail
(reuse จากหน้าสร้าง Mat)</t>
  </si>
  <si>
    <t>คุณจิรศักดิ์ วัดพรหม</t>
  </si>
  <si>
    <t>popup ระบุ</t>
  </si>
  <si>
    <t>เปลี่ยนไปเรียก SAP Master</t>
  </si>
  <si>
    <t>Datalake</t>
  </si>
  <si>
    <t xml:space="preserve">SAP Master </t>
  </si>
  <si>
    <t>.</t>
  </si>
  <si>
    <t xml:space="preserve">SAP_PM  View 1 </t>
  </si>
  <si>
    <t>SAP_PM  View 2</t>
  </si>
  <si>
    <t>SAP_PM  View 3</t>
  </si>
  <si>
    <r>
      <t>Dashboard 1 
Overall Inventory
grouping ตา</t>
    </r>
    <r>
      <rPr>
        <sz val="12"/>
        <color rgb="FFFF0000"/>
        <rFont val="Aptos Narrow (Body)"/>
      </rPr>
      <t xml:space="preserve">ม Spare Part Class “SEC,A,B,C” </t>
    </r>
  </si>
  <si>
    <t>Drill Down รายเดือนได้</t>
  </si>
  <si>
    <t>~331775</t>
  </si>
  <si>
    <t xml:space="preserve">กราฟย่อย </t>
  </si>
  <si>
    <t>ทำ Table Temp ทำ Pivot</t>
  </si>
  <si>
    <t xml:space="preserve">Dashboard 1 </t>
  </si>
  <si>
    <t>Overall Inventory ตาม Class, Critical</t>
  </si>
  <si>
    <t>ข้อ 8.1, 8.2 ของ user</t>
  </si>
  <si>
    <t>สีแดงคือ สั่งเข้า</t>
  </si>
  <si>
    <t>รายปี</t>
  </si>
  <si>
    <t>สีเขียวคือ ขาเบิกออก -&gt; Movement type =TBD</t>
  </si>
  <si>
    <t>Drill down เป็นรายเดือน</t>
  </si>
  <si>
    <t>หน่วย</t>
  </si>
  <si>
    <t>MB</t>
  </si>
  <si>
    <t>%</t>
  </si>
  <si>
    <t>เอาInventory มา grouping ตาม Class</t>
  </si>
  <si>
    <t>ไม่มี Shortfall / excess</t>
  </si>
  <si>
    <t>กราฟ 1</t>
  </si>
  <si>
    <t>SCE</t>
  </si>
  <si>
    <t>A</t>
  </si>
  <si>
    <t>B</t>
  </si>
  <si>
    <t>C</t>
  </si>
  <si>
    <t>None Ranking</t>
  </si>
  <si>
    <t>กราฟ 2</t>
  </si>
  <si>
    <t>1 Dashboards _Moderate</t>
  </si>
  <si>
    <t>1 Dashboard_Hard</t>
  </si>
  <si>
    <t xml:space="preserve">Dashboard 2 - Movement และ Short Fall, Excess </t>
  </si>
  <si>
    <t>Training</t>
  </si>
  <si>
    <t>**ส่วนที่ทบให้ได้ 9.7 นำไปโปรยที่ PM, SA, SA MM</t>
  </si>
  <si>
    <t>คุณสุรฤทธิ์ ชัยสุนทรานนท์</t>
  </si>
  <si>
    <t>สรุป Table / ข้อมูลที่ต้องการดึงเพิ่ม</t>
  </si>
  <si>
    <t>เพิ่ม Table
รวม MAT_BOM, FL_BOM</t>
  </si>
  <si>
    <t>PM_MAT_FL_BOM</t>
  </si>
  <si>
    <t>เพิ่ม Table
รวม EQ, FL</t>
  </si>
  <si>
    <t>Export ข้อมูล MESC</t>
  </si>
  <si>
    <t>Buffer ทีม SAP 15 %</t>
  </si>
  <si>
    <t>R1 ดึงข้อมูลจาก Datalake  Table ทั้ง SAP PM, SAP MM</t>
  </si>
  <si>
    <t>Interface SAP Master - Vendor Master</t>
  </si>
  <si>
    <t>R2 Min-Max Formula</t>
  </si>
  <si>
    <t>หน้าจอกำหนดสูตร Min-Max  และ export excel</t>
  </si>
  <si>
    <t>R2</t>
  </si>
  <si>
    <t>R3 Create MESC / Approval / Send to SAP</t>
  </si>
  <si>
    <t>R4 Update MESC / Approval / Send to SAP</t>
  </si>
  <si>
    <t>Update MESC - Screen &amp; Approval</t>
  </si>
  <si>
    <t xml:space="preserve">Update  MESC - Upload Excel </t>
  </si>
  <si>
    <t>R5_Create Request Material Support &amp; Approval</t>
  </si>
  <si>
    <t>R6 Material Movement Searching Function</t>
  </si>
  <si>
    <t>R7 Pricing Comparation Tool</t>
  </si>
  <si>
    <t>R8 Equiment Searching Function</t>
  </si>
  <si>
    <t>ระบบมีอยู่แล้ว</t>
  </si>
  <si>
    <t xml:space="preserve">Mandays SAP รวมอยู่ใน Task ตอนดึงจาก Datalake </t>
  </si>
  <si>
    <t xml:space="preserve">Baseline
ประเมิน Effort </t>
  </si>
  <si>
    <t>Planned (Day)
ปรับให้ Mandays เพิ่มเท่ากับ 9.7 MB  ที่ได้งบมา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</si>
</sst>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฿&quot;#,##0.00"/>
    <numFmt numFmtId="165" formatCode="_(* #,##0_);_(* \(#,##0\);_(* &quot;-&quot;??_);_(@_)"/>
    <numFmt numFmtId="166" formatCode="_(* #,##0.0_);_(* \(#,##0.0\);_(* &quot;-&quot;??_);_(@_)"/>
    <numFmt numFmtId="167" formatCode="_-* #,##0.00_-;\-* #,##0.00_-;_-* &quot;-&quot;??_-;_-@_-"/>
  </numFmts>
  <fonts count="5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charset val="222"/>
      <scheme val="minor"/>
    </font>
    <font>
      <b/>
      <sz val="18"/>
      <color theme="1"/>
      <name val="Aptos Narrow"/>
      <family val="2"/>
      <scheme val="minor"/>
    </font>
    <font>
      <sz val="10"/>
      <color rgb="FFFF0000"/>
      <name val="Aptos Narrow"/>
      <family val="2"/>
      <charset val="22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  <font>
      <strike/>
      <sz val="9"/>
      <color theme="1"/>
      <name val="Tahoma"/>
      <family val="2"/>
    </font>
    <font>
      <b/>
      <sz val="14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sz val="9"/>
      <color rgb="FFFF0000"/>
      <name val="Tahoma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4"/>
      <color rgb="FF000000"/>
      <name val="Cordia New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8"/>
      <color rgb="FF44546A"/>
      <name val="Calibri Light"/>
      <family val="2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8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6"/>
      <color rgb="FF000000"/>
      <name val="FreesiaUPC"/>
    </font>
    <font>
      <sz val="16"/>
      <color theme="1"/>
      <name val="Arial"/>
      <family val="2"/>
    </font>
    <font>
      <sz val="16"/>
      <color theme="1" tint="0.249977111117893"/>
      <name val="FreesiaUPC"/>
    </font>
    <font>
      <sz val="9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 (Body)"/>
    </font>
    <font>
      <sz val="10"/>
      <color rgb="FF000000"/>
      <name val="Tahoma"/>
      <family val="2"/>
    </font>
    <font>
      <sz val="8"/>
      <name val="Aptos Narrow"/>
      <family val="2"/>
      <scheme val="minor"/>
    </font>
    <font>
      <sz val="12"/>
      <color rgb="FFFF0000"/>
      <name val="Aptos Narrow (Body)"/>
    </font>
    <font>
      <i/>
      <sz val="11"/>
      <color theme="1"/>
      <name val="Aptos Narrow"/>
      <scheme val="minor"/>
    </font>
    <font>
      <b/>
      <sz val="9"/>
      <color theme="0"/>
      <name val="Tahoma"/>
      <family val="2"/>
    </font>
    <font>
      <b/>
      <sz val="10"/>
      <color rgb="FF000000"/>
      <name val="Tahoma"/>
      <family val="2"/>
    </font>
    <font>
      <sz val="10"/>
      <color theme="5" tint="-0.249977111117893"/>
      <name val="Tahoma"/>
      <family val="2"/>
    </font>
    <font>
      <i/>
      <sz val="10"/>
      <color theme="1"/>
      <name val="Tahoma"/>
      <family val="2"/>
    </font>
    <font>
      <i/>
      <sz val="10"/>
      <color theme="5" tint="-0.249977111117893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D7E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B5D2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18" fillId="0" borderId="0"/>
    <xf numFmtId="167" fontId="2" fillId="0" borderId="0" applyFont="0" applyFill="0" applyBorder="0" applyAlignment="0" applyProtection="0"/>
    <xf numFmtId="167" fontId="18" fillId="0" borderId="0" applyFont="0" applyFill="0" applyBorder="0" applyAlignment="0" applyProtection="0"/>
  </cellStyleXfs>
  <cellXfs count="322">
    <xf numFmtId="0" fontId="0" fillId="0" borderId="0" xfId="0"/>
    <xf numFmtId="0" fontId="3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0" fontId="6" fillId="0" borderId="0" xfId="1" applyFont="1" applyAlignment="1">
      <alignment horizontal="left"/>
    </xf>
    <xf numFmtId="0" fontId="2" fillId="0" borderId="0" xfId="1"/>
    <xf numFmtId="0" fontId="7" fillId="3" borderId="1" xfId="1" applyFont="1" applyFill="1" applyBorder="1" applyAlignment="1">
      <alignment vertical="top"/>
    </xf>
    <xf numFmtId="0" fontId="6" fillId="0" borderId="0" xfId="1" applyFont="1"/>
    <xf numFmtId="0" fontId="9" fillId="5" borderId="2" xfId="1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 wrapText="1"/>
    </xf>
    <xf numFmtId="0" fontId="2" fillId="5" borderId="0" xfId="1" applyFill="1"/>
    <xf numFmtId="0" fontId="9" fillId="5" borderId="5" xfId="1" applyFont="1" applyFill="1" applyBorder="1" applyAlignment="1">
      <alignment horizontal="center" vertical="center" wrapText="1"/>
    </xf>
    <xf numFmtId="0" fontId="9" fillId="5" borderId="6" xfId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 wrapText="1"/>
    </xf>
    <xf numFmtId="0" fontId="11" fillId="6" borderId="9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1" fillId="6" borderId="8" xfId="1" applyFont="1" applyFill="1" applyBorder="1" applyAlignment="1">
      <alignment vertical="center" wrapText="1"/>
    </xf>
    <xf numFmtId="0" fontId="11" fillId="6" borderId="10" xfId="1" applyFont="1" applyFill="1" applyBorder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0" fillId="6" borderId="6" xfId="1" applyFont="1" applyFill="1" applyBorder="1" applyAlignment="1">
      <alignment horizontal="center" vertical="center" wrapText="1"/>
    </xf>
    <xf numFmtId="0" fontId="11" fillId="6" borderId="5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9" fillId="9" borderId="5" xfId="1" applyFont="1" applyFill="1" applyBorder="1" applyAlignment="1">
      <alignment vertical="center" wrapText="1"/>
    </xf>
    <xf numFmtId="0" fontId="9" fillId="9" borderId="6" xfId="1" applyFont="1" applyFill="1" applyBorder="1" applyAlignment="1">
      <alignment horizontal="center" vertical="center" wrapText="1"/>
    </xf>
    <xf numFmtId="0" fontId="9" fillId="9" borderId="6" xfId="1" applyFont="1" applyFill="1" applyBorder="1" applyAlignment="1">
      <alignment vertical="center" wrapText="1"/>
    </xf>
    <xf numFmtId="0" fontId="8" fillId="0" borderId="0" xfId="1" applyFont="1"/>
    <xf numFmtId="0" fontId="8" fillId="0" borderId="0" xfId="1" applyFont="1" applyAlignment="1">
      <alignment horizontal="center"/>
    </xf>
    <xf numFmtId="0" fontId="2" fillId="0" borderId="0" xfId="1" applyAlignment="1">
      <alignment horizontal="right"/>
    </xf>
    <xf numFmtId="0" fontId="14" fillId="10" borderId="13" xfId="1" applyFont="1" applyFill="1" applyBorder="1" applyAlignment="1">
      <alignment horizontal="center"/>
    </xf>
    <xf numFmtId="164" fontId="6" fillId="11" borderId="14" xfId="1" applyNumberFormat="1" applyFont="1" applyFill="1" applyBorder="1" applyAlignment="1">
      <alignment horizontal="right" vertical="center"/>
    </xf>
    <xf numFmtId="164" fontId="6" fillId="11" borderId="15" xfId="1" applyNumberFormat="1" applyFont="1" applyFill="1" applyBorder="1" applyAlignment="1">
      <alignment horizontal="right" vertical="center"/>
    </xf>
    <xf numFmtId="0" fontId="4" fillId="0" borderId="2" xfId="1" applyFont="1" applyBorder="1"/>
    <xf numFmtId="164" fontId="15" fillId="12" borderId="1" xfId="1" applyNumberFormat="1" applyFont="1" applyFill="1" applyBorder="1" applyAlignment="1">
      <alignment horizontal="right" vertical="center"/>
    </xf>
    <xf numFmtId="164" fontId="15" fillId="12" borderId="10" xfId="1" applyNumberFormat="1" applyFont="1" applyFill="1" applyBorder="1" applyAlignment="1">
      <alignment horizontal="right" vertical="center"/>
    </xf>
    <xf numFmtId="164" fontId="16" fillId="7" borderId="17" xfId="1" applyNumberFormat="1" applyFont="1" applyFill="1" applyBorder="1" applyAlignment="1">
      <alignment horizontal="right" vertical="center"/>
    </xf>
    <xf numFmtId="164" fontId="15" fillId="12" borderId="11" xfId="1" applyNumberFormat="1" applyFont="1" applyFill="1" applyBorder="1" applyAlignment="1">
      <alignment horizontal="right" vertical="center"/>
    </xf>
    <xf numFmtId="164" fontId="15" fillId="12" borderId="18" xfId="1" applyNumberFormat="1" applyFont="1" applyFill="1" applyBorder="1" applyAlignment="1">
      <alignment horizontal="right" vertical="center"/>
    </xf>
    <xf numFmtId="164" fontId="16" fillId="7" borderId="19" xfId="1" applyNumberFormat="1" applyFont="1" applyFill="1" applyBorder="1" applyAlignment="1">
      <alignment horizontal="right" vertical="center"/>
    </xf>
    <xf numFmtId="164" fontId="16" fillId="7" borderId="13" xfId="1" applyNumberFormat="1" applyFont="1" applyFill="1" applyBorder="1"/>
    <xf numFmtId="4" fontId="2" fillId="0" borderId="0" xfId="1" applyNumberFormat="1"/>
    <xf numFmtId="0" fontId="2" fillId="0" borderId="0" xfId="1" applyAlignment="1">
      <alignment wrapText="1"/>
    </xf>
    <xf numFmtId="0" fontId="6" fillId="8" borderId="0" xfId="1" applyFont="1" applyFill="1"/>
    <xf numFmtId="0" fontId="10" fillId="14" borderId="7" xfId="1" applyFont="1" applyFill="1" applyBorder="1" applyAlignment="1">
      <alignment horizontal="center" vertical="center" wrapText="1"/>
    </xf>
    <xf numFmtId="0" fontId="10" fillId="14" borderId="8" xfId="1" applyFont="1" applyFill="1" applyBorder="1" applyAlignment="1">
      <alignment vertical="center" wrapText="1"/>
    </xf>
    <xf numFmtId="0" fontId="11" fillId="14" borderId="1" xfId="1" applyFont="1" applyFill="1" applyBorder="1" applyAlignment="1">
      <alignment horizontal="center" vertical="center" wrapText="1"/>
    </xf>
    <xf numFmtId="0" fontId="11" fillId="6" borderId="16" xfId="1" applyFont="1" applyFill="1" applyBorder="1" applyAlignment="1">
      <alignment horizontal="center" vertical="center" wrapText="1"/>
    </xf>
    <xf numFmtId="0" fontId="10" fillId="6" borderId="22" xfId="1" applyFont="1" applyFill="1" applyBorder="1" applyAlignment="1">
      <alignment horizontal="center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9" fillId="16" borderId="4" xfId="1" applyFont="1" applyFill="1" applyBorder="1" applyAlignment="1">
      <alignment horizontal="center" vertical="center" wrapText="1"/>
    </xf>
    <xf numFmtId="0" fontId="9" fillId="16" borderId="6" xfId="1" applyFont="1" applyFill="1" applyBorder="1" applyAlignment="1">
      <alignment horizontal="center" vertical="center" wrapText="1"/>
    </xf>
    <xf numFmtId="0" fontId="11" fillId="0" borderId="24" xfId="1" applyFont="1" applyBorder="1" applyAlignment="1">
      <alignment vertical="center" wrapText="1"/>
    </xf>
    <xf numFmtId="0" fontId="9" fillId="17" borderId="4" xfId="1" applyFont="1" applyFill="1" applyBorder="1" applyAlignment="1">
      <alignment horizontal="center" vertical="center" wrapText="1"/>
    </xf>
    <xf numFmtId="0" fontId="9" fillId="17" borderId="6" xfId="1" applyFont="1" applyFill="1" applyBorder="1" applyAlignment="1">
      <alignment horizontal="center" vertical="center" wrapText="1"/>
    </xf>
    <xf numFmtId="0" fontId="11" fillId="6" borderId="0" xfId="1" applyFont="1" applyFill="1" applyAlignment="1">
      <alignment vertical="center" wrapText="1"/>
    </xf>
    <xf numFmtId="0" fontId="11" fillId="6" borderId="25" xfId="1" applyFont="1" applyFill="1" applyBorder="1" applyAlignment="1">
      <alignment vertical="center" wrapText="1"/>
    </xf>
    <xf numFmtId="0" fontId="6" fillId="3" borderId="0" xfId="1" applyFont="1" applyFill="1" applyAlignment="1">
      <alignment horizontal="left" vertical="center"/>
    </xf>
    <xf numFmtId="0" fontId="6" fillId="19" borderId="0" xfId="1" applyFont="1" applyFill="1" applyAlignment="1">
      <alignment vertical="center"/>
    </xf>
    <xf numFmtId="0" fontId="6" fillId="4" borderId="0" xfId="1" applyFont="1" applyFill="1" applyAlignment="1">
      <alignment vertical="center" wrapText="1"/>
    </xf>
    <xf numFmtId="0" fontId="6" fillId="13" borderId="0" xfId="1" applyFont="1" applyFill="1" applyAlignment="1">
      <alignment horizontal="left" vertical="center"/>
    </xf>
    <xf numFmtId="0" fontId="6" fillId="11" borderId="0" xfId="1" applyFont="1" applyFill="1" applyAlignment="1">
      <alignment vertical="center"/>
    </xf>
    <xf numFmtId="0" fontId="6" fillId="20" borderId="0" xfId="1" applyFont="1" applyFill="1" applyAlignment="1">
      <alignment vertical="center"/>
    </xf>
    <xf numFmtId="0" fontId="11" fillId="0" borderId="25" xfId="1" applyFont="1" applyBorder="1" applyAlignment="1">
      <alignment vertical="center" wrapText="1"/>
    </xf>
    <xf numFmtId="0" fontId="11" fillId="6" borderId="24" xfId="1" applyFont="1" applyFill="1" applyBorder="1" applyAlignment="1">
      <alignment vertical="center" wrapText="1"/>
    </xf>
    <xf numFmtId="0" fontId="11" fillId="6" borderId="26" xfId="1" applyFont="1" applyFill="1" applyBorder="1" applyAlignment="1">
      <alignment vertical="center" wrapText="1"/>
    </xf>
    <xf numFmtId="0" fontId="11" fillId="6" borderId="27" xfId="1" applyFont="1" applyFill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1" fillId="0" borderId="28" xfId="1" applyFont="1" applyBorder="1" applyAlignment="1">
      <alignment vertical="center" wrapText="1"/>
    </xf>
    <xf numFmtId="0" fontId="11" fillId="6" borderId="29" xfId="1" applyFont="1" applyFill="1" applyBorder="1" applyAlignment="1">
      <alignment vertical="center" wrapText="1"/>
    </xf>
    <xf numFmtId="0" fontId="13" fillId="6" borderId="24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vertical="center" wrapText="1"/>
    </xf>
    <xf numFmtId="0" fontId="11" fillId="13" borderId="1" xfId="1" applyFont="1" applyFill="1" applyBorder="1" applyAlignment="1">
      <alignment vertical="center" wrapText="1"/>
    </xf>
    <xf numFmtId="0" fontId="11" fillId="18" borderId="1" xfId="1" applyFont="1" applyFill="1" applyBorder="1" applyAlignment="1">
      <alignment vertical="center" wrapText="1"/>
    </xf>
    <xf numFmtId="0" fontId="10" fillId="0" borderId="8" xfId="1" applyFont="1" applyBorder="1" applyAlignment="1">
      <alignment vertical="center" wrapText="1"/>
    </xf>
    <xf numFmtId="0" fontId="11" fillId="21" borderId="1" xfId="1" applyFont="1" applyFill="1" applyBorder="1" applyAlignment="1">
      <alignment vertical="center" wrapText="1"/>
    </xf>
    <xf numFmtId="0" fontId="11" fillId="20" borderId="1" xfId="1" applyFont="1" applyFill="1" applyBorder="1" applyAlignment="1">
      <alignment vertical="center" wrapText="1"/>
    </xf>
    <xf numFmtId="0" fontId="2" fillId="23" borderId="1" xfId="1" applyFill="1" applyBorder="1" applyAlignment="1">
      <alignment horizontal="center"/>
    </xf>
    <xf numFmtId="0" fontId="2" fillId="0" borderId="1" xfId="1" applyBorder="1"/>
    <xf numFmtId="0" fontId="18" fillId="0" borderId="1" xfId="1" quotePrefix="1" applyFont="1" applyBorder="1"/>
    <xf numFmtId="0" fontId="19" fillId="0" borderId="1" xfId="1" applyFont="1" applyBorder="1"/>
    <xf numFmtId="0" fontId="2" fillId="10" borderId="1" xfId="1" applyFill="1" applyBorder="1"/>
    <xf numFmtId="43" fontId="0" fillId="0" borderId="0" xfId="2" applyFont="1"/>
    <xf numFmtId="0" fontId="22" fillId="0" borderId="0" xfId="4" applyFont="1"/>
    <xf numFmtId="0" fontId="23" fillId="0" borderId="0" xfId="4" applyFont="1"/>
    <xf numFmtId="0" fontId="21" fillId="24" borderId="33" xfId="4" applyFont="1" applyFill="1" applyBorder="1" applyAlignment="1">
      <alignment horizontal="center" vertical="top"/>
    </xf>
    <xf numFmtId="0" fontId="21" fillId="24" borderId="20" xfId="4" applyFont="1" applyFill="1" applyBorder="1" applyAlignment="1">
      <alignment horizontal="center" vertical="top"/>
    </xf>
    <xf numFmtId="0" fontId="21" fillId="24" borderId="9" xfId="4" applyFont="1" applyFill="1" applyBorder="1" applyAlignment="1">
      <alignment horizontal="center" vertical="top"/>
    </xf>
    <xf numFmtId="1" fontId="21" fillId="25" borderId="33" xfId="5" applyNumberFormat="1" applyFont="1" applyFill="1" applyBorder="1" applyAlignment="1">
      <alignment horizontal="center" vertical="top" wrapText="1"/>
    </xf>
    <xf numFmtId="4" fontId="21" fillId="25" borderId="9" xfId="5" applyNumberFormat="1" applyFont="1" applyFill="1" applyBorder="1" applyAlignment="1">
      <alignment horizontal="center" vertical="top" wrapText="1"/>
    </xf>
    <xf numFmtId="0" fontId="22" fillId="0" borderId="1" xfId="4" applyFont="1" applyBorder="1" applyAlignment="1">
      <alignment horizontal="center" vertical="top"/>
    </xf>
    <xf numFmtId="0" fontId="22" fillId="0" borderId="1" xfId="4" applyFont="1" applyBorder="1" applyAlignment="1">
      <alignment horizontal="left" vertical="top" wrapText="1"/>
    </xf>
    <xf numFmtId="4" fontId="22" fillId="0" borderId="1" xfId="5" applyNumberFormat="1" applyFont="1" applyBorder="1" applyAlignment="1">
      <alignment horizontal="right" vertical="top"/>
    </xf>
    <xf numFmtId="0" fontId="22" fillId="0" borderId="1" xfId="4" applyFont="1" applyBorder="1" applyAlignment="1">
      <alignment horizontal="center" vertical="top" wrapText="1"/>
    </xf>
    <xf numFmtId="0" fontId="22" fillId="0" borderId="0" xfId="4" applyFont="1" applyAlignment="1">
      <alignment horizontal="center" vertical="top"/>
    </xf>
    <xf numFmtId="0" fontId="22" fillId="0" borderId="0" xfId="4" applyFont="1" applyAlignment="1">
      <alignment horizontal="left" vertical="top" wrapText="1"/>
    </xf>
    <xf numFmtId="0" fontId="22" fillId="0" borderId="23" xfId="4" applyFont="1" applyBorder="1" applyAlignment="1">
      <alignment horizontal="center" vertical="top"/>
    </xf>
    <xf numFmtId="4" fontId="22" fillId="0" borderId="0" xfId="5" applyNumberFormat="1" applyFont="1" applyBorder="1" applyAlignment="1">
      <alignment horizontal="right" vertical="top"/>
    </xf>
    <xf numFmtId="165" fontId="21" fillId="25" borderId="1" xfId="5" applyNumberFormat="1" applyFont="1" applyFill="1" applyBorder="1" applyAlignment="1">
      <alignment vertical="top" wrapText="1"/>
    </xf>
    <xf numFmtId="0" fontId="22" fillId="0" borderId="0" xfId="4" applyFont="1" applyAlignment="1">
      <alignment vertical="top"/>
    </xf>
    <xf numFmtId="165" fontId="22" fillId="0" borderId="0" xfId="4" applyNumberFormat="1" applyFont="1" applyAlignment="1">
      <alignment vertical="top"/>
    </xf>
    <xf numFmtId="0" fontId="22" fillId="0" borderId="1" xfId="4" applyFont="1" applyBorder="1" applyAlignment="1">
      <alignment vertical="top"/>
    </xf>
    <xf numFmtId="166" fontId="22" fillId="15" borderId="1" xfId="5" quotePrefix="1" applyNumberFormat="1" applyFont="1" applyFill="1" applyBorder="1" applyAlignment="1">
      <alignment vertical="top"/>
    </xf>
    <xf numFmtId="165" fontId="22" fillId="15" borderId="1" xfId="5" quotePrefix="1" applyNumberFormat="1" applyFont="1" applyFill="1" applyBorder="1" applyAlignment="1">
      <alignment vertical="top"/>
    </xf>
    <xf numFmtId="4" fontId="22" fillId="0" borderId="0" xfId="4" applyNumberFormat="1" applyFont="1" applyAlignment="1">
      <alignment vertical="top"/>
    </xf>
    <xf numFmtId="1" fontId="22" fillId="0" borderId="0" xfId="4" applyNumberFormat="1" applyFont="1" applyAlignment="1">
      <alignment vertical="top"/>
    </xf>
    <xf numFmtId="0" fontId="8" fillId="0" borderId="0" xfId="1" applyFont="1" applyAlignment="1">
      <alignment vertical="top"/>
    </xf>
    <xf numFmtId="43" fontId="9" fillId="9" borderId="6" xfId="2" applyFont="1" applyFill="1" applyBorder="1" applyAlignment="1">
      <alignment vertical="center" wrapText="1"/>
    </xf>
    <xf numFmtId="0" fontId="30" fillId="4" borderId="36" xfId="0" applyFont="1" applyFill="1" applyBorder="1" applyAlignment="1">
      <alignment horizontal="center" vertical="center" wrapText="1"/>
    </xf>
    <xf numFmtId="0" fontId="30" fillId="4" borderId="36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top"/>
    </xf>
    <xf numFmtId="0" fontId="31" fillId="6" borderId="38" xfId="0" quotePrefix="1" applyFont="1" applyFill="1" applyBorder="1" applyAlignment="1">
      <alignment horizontal="left" wrapText="1" indent="4"/>
    </xf>
    <xf numFmtId="0" fontId="32" fillId="26" borderId="36" xfId="0" applyFont="1" applyFill="1" applyBorder="1"/>
    <xf numFmtId="0" fontId="32" fillId="26" borderId="36" xfId="0" applyFont="1" applyFill="1" applyBorder="1" applyAlignment="1">
      <alignment vertical="center"/>
    </xf>
    <xf numFmtId="0" fontId="32" fillId="26" borderId="35" xfId="0" applyFont="1" applyFill="1" applyBorder="1"/>
    <xf numFmtId="0" fontId="0" fillId="0" borderId="36" xfId="0" applyBorder="1" applyAlignment="1">
      <alignment horizontal="left" vertical="center"/>
    </xf>
    <xf numFmtId="0" fontId="0" fillId="0" borderId="1" xfId="0" applyBorder="1"/>
    <xf numFmtId="0" fontId="0" fillId="3" borderId="0" xfId="0" applyFill="1"/>
    <xf numFmtId="0" fontId="31" fillId="6" borderId="38" xfId="0" quotePrefix="1" applyFont="1" applyFill="1" applyBorder="1" applyAlignment="1">
      <alignment horizontal="left" wrapText="1" indent="3"/>
    </xf>
    <xf numFmtId="0" fontId="0" fillId="0" borderId="0" xfId="0" quotePrefix="1"/>
    <xf numFmtId="0" fontId="0" fillId="0" borderId="0" xfId="0" applyAlignment="1">
      <alignment vertical="top" wrapText="1"/>
    </xf>
    <xf numFmtId="0" fontId="31" fillId="6" borderId="38" xfId="0" quotePrefix="1" applyFont="1" applyFill="1" applyBorder="1" applyAlignment="1">
      <alignment horizontal="left" vertical="top" wrapText="1" indent="3"/>
    </xf>
    <xf numFmtId="0" fontId="31" fillId="6" borderId="38" xfId="0" quotePrefix="1" applyFont="1" applyFill="1" applyBorder="1" applyAlignment="1">
      <alignment vertical="top" wrapText="1"/>
    </xf>
    <xf numFmtId="0" fontId="0" fillId="0" borderId="39" xfId="0" applyBorder="1" applyAlignment="1">
      <alignment horizontal="center" vertical="center"/>
    </xf>
    <xf numFmtId="0" fontId="31" fillId="6" borderId="40" xfId="0" quotePrefix="1" applyFont="1" applyFill="1" applyBorder="1" applyAlignment="1">
      <alignment horizontal="left" wrapText="1" indent="4"/>
    </xf>
    <xf numFmtId="0" fontId="32" fillId="26" borderId="39" xfId="0" applyFont="1" applyFill="1" applyBorder="1"/>
    <xf numFmtId="0" fontId="32" fillId="26" borderId="34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indent="1"/>
    </xf>
    <xf numFmtId="0" fontId="0" fillId="0" borderId="39" xfId="0" applyBorder="1" applyAlignment="1">
      <alignment horizontal="left" vertical="center"/>
    </xf>
    <xf numFmtId="0" fontId="31" fillId="6" borderId="40" xfId="0" quotePrefix="1" applyFont="1" applyFill="1" applyBorder="1" applyAlignment="1">
      <alignment horizontal="left" wrapText="1" indent="3"/>
    </xf>
    <xf numFmtId="0" fontId="0" fillId="0" borderId="0" xfId="0" applyAlignment="1">
      <alignment vertical="center"/>
    </xf>
    <xf numFmtId="0" fontId="31" fillId="6" borderId="38" xfId="0" quotePrefix="1" applyFont="1" applyFill="1" applyBorder="1" applyAlignment="1">
      <alignment horizontal="left"/>
    </xf>
    <xf numFmtId="0" fontId="0" fillId="18" borderId="0" xfId="0" applyFill="1"/>
    <xf numFmtId="0" fontId="0" fillId="0" borderId="35" xfId="0" applyBorder="1" applyAlignment="1">
      <alignment horizontal="center" vertical="top"/>
    </xf>
    <xf numFmtId="0" fontId="32" fillId="26" borderId="38" xfId="0" applyFont="1" applyFill="1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Alignment="1">
      <alignment vertical="top"/>
    </xf>
    <xf numFmtId="0" fontId="0" fillId="0" borderId="34" xfId="0" applyBorder="1" applyAlignment="1">
      <alignment horizontal="left" vertical="center"/>
    </xf>
    <xf numFmtId="0" fontId="32" fillId="26" borderId="40" xfId="0" applyFont="1" applyFill="1" applyBorder="1"/>
    <xf numFmtId="0" fontId="0" fillId="0" borderId="1" xfId="0" applyBorder="1" applyAlignment="1">
      <alignment horizontal="left" vertical="center"/>
    </xf>
    <xf numFmtId="0" fontId="32" fillId="26" borderId="1" xfId="0" applyFont="1" applyFill="1" applyBorder="1"/>
    <xf numFmtId="0" fontId="31" fillId="6" borderId="1" xfId="0" quotePrefix="1" applyFont="1" applyFill="1" applyBorder="1" applyAlignment="1">
      <alignment wrapText="1"/>
    </xf>
    <xf numFmtId="0" fontId="31" fillId="6" borderId="38" xfId="0" quotePrefix="1" applyFont="1" applyFill="1" applyBorder="1" applyAlignment="1">
      <alignment horizontal="left" indent="4"/>
    </xf>
    <xf numFmtId="0" fontId="32" fillId="26" borderId="36" xfId="0" applyFont="1" applyFill="1" applyBorder="1" applyAlignment="1">
      <alignment vertical="top"/>
    </xf>
    <xf numFmtId="0" fontId="33" fillId="0" borderId="0" xfId="0" applyFont="1"/>
    <xf numFmtId="0" fontId="0" fillId="0" borderId="39" xfId="0" applyBorder="1" applyAlignment="1">
      <alignment horizontal="center" vertical="top"/>
    </xf>
    <xf numFmtId="0" fontId="0" fillId="3" borderId="0" xfId="0" applyFill="1" applyAlignment="1">
      <alignment vertical="top"/>
    </xf>
    <xf numFmtId="0" fontId="0" fillId="0" borderId="0" xfId="0" applyAlignment="1">
      <alignment horizontal="left" vertical="center"/>
    </xf>
    <xf numFmtId="0" fontId="32" fillId="26" borderId="0" xfId="0" applyFont="1" applyFill="1"/>
    <xf numFmtId="0" fontId="0" fillId="0" borderId="44" xfId="0" applyBorder="1"/>
    <xf numFmtId="0" fontId="0" fillId="0" borderId="20" xfId="0" applyBorder="1"/>
    <xf numFmtId="0" fontId="10" fillId="6" borderId="2" xfId="1" applyFont="1" applyFill="1" applyBorder="1" applyAlignment="1">
      <alignment vertical="center" wrapText="1"/>
    </xf>
    <xf numFmtId="0" fontId="10" fillId="6" borderId="5" xfId="1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18" borderId="1" xfId="0" applyFill="1" applyBorder="1" applyAlignment="1">
      <alignment vertical="top" wrapText="1"/>
    </xf>
    <xf numFmtId="0" fontId="0" fillId="18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35" fillId="0" borderId="1" xfId="0" applyFont="1" applyBorder="1" applyAlignment="1">
      <alignment vertical="top"/>
    </xf>
    <xf numFmtId="0" fontId="11" fillId="6" borderId="7" xfId="1" applyFont="1" applyFill="1" applyBorder="1" applyAlignment="1">
      <alignment horizontal="center" vertical="center" wrapText="1"/>
    </xf>
    <xf numFmtId="0" fontId="11" fillId="6" borderId="6" xfId="1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 readingOrder="1"/>
    </xf>
    <xf numFmtId="0" fontId="37" fillId="0" borderId="0" xfId="0" applyFont="1" applyAlignment="1">
      <alignment horizontal="left" vertical="center" indent="3" readingOrder="1"/>
    </xf>
    <xf numFmtId="0" fontId="38" fillId="0" borderId="0" xfId="0" applyFont="1" applyAlignment="1">
      <alignment horizontal="left" vertical="center" readingOrder="1"/>
    </xf>
    <xf numFmtId="0" fontId="32" fillId="28" borderId="38" xfId="0" applyFont="1" applyFill="1" applyBorder="1" applyAlignment="1">
      <alignment horizontal="left" wrapText="1" indent="3"/>
    </xf>
    <xf numFmtId="0" fontId="32" fillId="26" borderId="1" xfId="0" applyFont="1" applyFill="1" applyBorder="1" applyAlignment="1">
      <alignment vertical="center"/>
    </xf>
    <xf numFmtId="0" fontId="32" fillId="26" borderId="9" xfId="0" applyFont="1" applyFill="1" applyBorder="1" applyAlignment="1">
      <alignment vertical="center"/>
    </xf>
    <xf numFmtId="0" fontId="31" fillId="6" borderId="1" xfId="0" quotePrefix="1" applyFont="1" applyFill="1" applyBorder="1" applyAlignment="1">
      <alignment horizontal="left" wrapText="1" indent="3"/>
    </xf>
    <xf numFmtId="0" fontId="30" fillId="0" borderId="36" xfId="0" applyFont="1" applyBorder="1" applyAlignment="1">
      <alignment horizontal="center" vertical="center"/>
    </xf>
    <xf numFmtId="0" fontId="31" fillId="6" borderId="38" xfId="0" quotePrefix="1" applyFont="1" applyFill="1" applyBorder="1" applyAlignment="1">
      <alignment horizontal="left" wrapText="1"/>
    </xf>
    <xf numFmtId="0" fontId="32" fillId="26" borderId="9" xfId="0" applyFont="1" applyFill="1" applyBorder="1"/>
    <xf numFmtId="0" fontId="39" fillId="6" borderId="38" xfId="0" quotePrefix="1" applyFont="1" applyFill="1" applyBorder="1" applyAlignment="1">
      <alignment horizontal="left" vertical="top" wrapText="1" indent="3"/>
    </xf>
    <xf numFmtId="0" fontId="40" fillId="6" borderId="38" xfId="0" quotePrefix="1" applyFont="1" applyFill="1" applyBorder="1" applyAlignment="1">
      <alignment horizontal="left" wrapText="1" indent="3"/>
    </xf>
    <xf numFmtId="0" fontId="30" fillId="4" borderId="39" xfId="0" applyFont="1" applyFill="1" applyBorder="1" applyAlignment="1">
      <alignment horizontal="center" vertical="center" wrapText="1"/>
    </xf>
    <xf numFmtId="0" fontId="30" fillId="4" borderId="39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0" xfId="1" applyFont="1" applyAlignment="1">
      <alignment horizontal="left"/>
    </xf>
    <xf numFmtId="0" fontId="11" fillId="0" borderId="8" xfId="1" quotePrefix="1" applyFont="1" applyBorder="1" applyAlignment="1">
      <alignment vertical="center" wrapText="1"/>
    </xf>
    <xf numFmtId="0" fontId="41" fillId="27" borderId="0" xfId="6" applyFill="1"/>
    <xf numFmtId="0" fontId="41" fillId="0" borderId="8" xfId="6" quotePrefix="1" applyBorder="1" applyAlignment="1">
      <alignment vertical="center" wrapText="1"/>
    </xf>
    <xf numFmtId="0" fontId="9" fillId="29" borderId="4" xfId="1" applyFont="1" applyFill="1" applyBorder="1" applyAlignment="1">
      <alignment horizontal="center" vertical="center" wrapText="1"/>
    </xf>
    <xf numFmtId="0" fontId="9" fillId="29" borderId="6" xfId="1" applyFont="1" applyFill="1" applyBorder="1" applyAlignment="1">
      <alignment horizontal="center" vertical="center" wrapText="1"/>
    </xf>
    <xf numFmtId="0" fontId="4" fillId="0" borderId="0" xfId="1" quotePrefix="1" applyFont="1" applyAlignment="1">
      <alignment horizontal="right"/>
    </xf>
    <xf numFmtId="4" fontId="5" fillId="2" borderId="0" xfId="1" applyNumberFormat="1" applyFont="1" applyFill="1"/>
    <xf numFmtId="0" fontId="33" fillId="0" borderId="1" xfId="0" applyFont="1" applyBorder="1" applyAlignment="1">
      <alignment vertical="top"/>
    </xf>
    <xf numFmtId="0" fontId="31" fillId="26" borderId="36" xfId="0" applyFont="1" applyFill="1" applyBorder="1"/>
    <xf numFmtId="0" fontId="31" fillId="26" borderId="36" xfId="0" applyFont="1" applyFill="1" applyBorder="1" applyAlignment="1">
      <alignment vertical="top"/>
    </xf>
    <xf numFmtId="0" fontId="32" fillId="31" borderId="36" xfId="0" applyFont="1" applyFill="1" applyBorder="1"/>
    <xf numFmtId="0" fontId="34" fillId="0" borderId="45" xfId="0" applyFont="1" applyBorder="1"/>
    <xf numFmtId="0" fontId="30" fillId="30" borderId="36" xfId="0" applyFont="1" applyFill="1" applyBorder="1" applyAlignment="1">
      <alignment horizontal="center" vertical="center"/>
    </xf>
    <xf numFmtId="0" fontId="30" fillId="30" borderId="36" xfId="0" applyFont="1" applyFill="1" applyBorder="1" applyAlignment="1">
      <alignment horizontal="center" vertical="center" wrapText="1"/>
    </xf>
    <xf numFmtId="0" fontId="31" fillId="6" borderId="0" xfId="0" applyFont="1" applyFill="1" applyAlignment="1">
      <alignment horizontal="right" wrapText="1" indent="3"/>
    </xf>
    <xf numFmtId="0" fontId="11" fillId="13" borderId="1" xfId="1" applyFont="1" applyFill="1" applyBorder="1" applyAlignment="1">
      <alignment horizontal="center" vertical="center" wrapText="1"/>
    </xf>
    <xf numFmtId="0" fontId="11" fillId="13" borderId="9" xfId="1" applyFont="1" applyFill="1" applyBorder="1" applyAlignment="1">
      <alignment horizontal="center" vertical="center" wrapText="1"/>
    </xf>
    <xf numFmtId="0" fontId="11" fillId="13" borderId="20" xfId="1" applyFont="1" applyFill="1" applyBorder="1" applyAlignment="1">
      <alignment horizontal="center" vertical="center" wrapText="1"/>
    </xf>
    <xf numFmtId="0" fontId="11" fillId="13" borderId="11" xfId="1" applyFont="1" applyFill="1" applyBorder="1" applyAlignment="1">
      <alignment vertical="center" wrapText="1"/>
    </xf>
    <xf numFmtId="0" fontId="11" fillId="3" borderId="12" xfId="1" applyFont="1" applyFill="1" applyBorder="1" applyAlignment="1">
      <alignment horizontal="center" vertical="center" wrapText="1"/>
    </xf>
    <xf numFmtId="0" fontId="11" fillId="3" borderId="12" xfId="1" applyFont="1" applyFill="1" applyBorder="1" applyAlignment="1">
      <alignment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32" fillId="0" borderId="36" xfId="0" applyFont="1" applyBorder="1"/>
    <xf numFmtId="0" fontId="32" fillId="0" borderId="36" xfId="0" applyFont="1" applyBorder="1" applyAlignment="1">
      <alignment vertical="center"/>
    </xf>
    <xf numFmtId="0" fontId="11" fillId="0" borderId="9" xfId="1" applyFont="1" applyBorder="1" applyAlignment="1">
      <alignment horizontal="center" vertical="center" wrapText="1"/>
    </xf>
    <xf numFmtId="0" fontId="11" fillId="13" borderId="10" xfId="1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vertical="top"/>
    </xf>
    <xf numFmtId="0" fontId="11" fillId="6" borderId="4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vertical="center" wrapText="1"/>
    </xf>
    <xf numFmtId="0" fontId="41" fillId="0" borderId="8" xfId="6" quotePrefix="1" applyFill="1" applyBorder="1" applyAlignment="1">
      <alignment vertical="center" wrapText="1"/>
    </xf>
    <xf numFmtId="0" fontId="0" fillId="0" borderId="38" xfId="0" applyBorder="1" applyAlignment="1">
      <alignment horizontal="center" vertical="top"/>
    </xf>
    <xf numFmtId="0" fontId="32" fillId="26" borderId="0" xfId="0" applyFont="1" applyFill="1" applyAlignment="1">
      <alignment vertical="center"/>
    </xf>
    <xf numFmtId="0" fontId="31" fillId="6" borderId="0" xfId="0" quotePrefix="1" applyFont="1" applyFill="1" applyAlignment="1">
      <alignment horizontal="right" vertical="top" wrapText="1" indent="3"/>
    </xf>
    <xf numFmtId="0" fontId="0" fillId="19" borderId="1" xfId="0" applyFill="1" applyBorder="1" applyAlignment="1">
      <alignment vertical="center"/>
    </xf>
    <xf numFmtId="0" fontId="11" fillId="0" borderId="1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64" fontId="6" fillId="21" borderId="14" xfId="1" applyNumberFormat="1" applyFont="1" applyFill="1" applyBorder="1" applyAlignment="1">
      <alignment horizontal="right" vertical="center"/>
    </xf>
    <xf numFmtId="0" fontId="11" fillId="0" borderId="10" xfId="1" applyFont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top" wrapText="1"/>
    </xf>
    <xf numFmtId="0" fontId="11" fillId="6" borderId="32" xfId="1" applyFont="1" applyFill="1" applyBorder="1" applyAlignment="1">
      <alignment horizontal="center" vertical="top" wrapText="1"/>
    </xf>
    <xf numFmtId="0" fontId="11" fillId="6" borderId="5" xfId="1" applyFont="1" applyFill="1" applyBorder="1" applyAlignment="1">
      <alignment horizontal="center" vertical="top" wrapText="1"/>
    </xf>
    <xf numFmtId="0" fontId="11" fillId="6" borderId="46" xfId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3" fillId="0" borderId="0" xfId="0" applyFont="1" applyAlignment="1">
      <alignment horizontal="center"/>
    </xf>
    <xf numFmtId="0" fontId="35" fillId="2" borderId="1" xfId="0" applyFont="1" applyFill="1" applyBorder="1" applyAlignment="1">
      <alignment vertical="top"/>
    </xf>
    <xf numFmtId="0" fontId="17" fillId="13" borderId="1" xfId="1" applyFont="1" applyFill="1" applyBorder="1" applyAlignment="1">
      <alignment horizontal="center" vertical="center" wrapText="1"/>
    </xf>
    <xf numFmtId="0" fontId="17" fillId="3" borderId="12" xfId="1" applyFont="1" applyFill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 wrapText="1"/>
    </xf>
    <xf numFmtId="0" fontId="31" fillId="0" borderId="38" xfId="0" quotePrefix="1" applyFont="1" applyBorder="1" applyAlignment="1">
      <alignment horizontal="left" wrapText="1" indent="3"/>
    </xf>
    <xf numFmtId="43" fontId="0" fillId="0" borderId="0" xfId="2" applyFont="1" applyAlignment="1">
      <alignment vertical="center"/>
    </xf>
    <xf numFmtId="0" fontId="46" fillId="0" borderId="0" xfId="0" applyFont="1"/>
    <xf numFmtId="0" fontId="21" fillId="24" borderId="0" xfId="4" applyFont="1" applyFill="1" applyAlignment="1">
      <alignment horizontal="center" vertical="top"/>
    </xf>
    <xf numFmtId="43" fontId="2" fillId="0" borderId="0" xfId="2" applyFont="1"/>
    <xf numFmtId="43" fontId="2" fillId="0" borderId="0" xfId="1" applyNumberFormat="1"/>
    <xf numFmtId="43" fontId="2" fillId="8" borderId="0" xfId="1" applyNumberFormat="1" applyFill="1"/>
    <xf numFmtId="164" fontId="15" fillId="8" borderId="1" xfId="1" applyNumberFormat="1" applyFont="1" applyFill="1" applyBorder="1" applyAlignment="1">
      <alignment horizontal="right" vertical="center"/>
    </xf>
    <xf numFmtId="164" fontId="15" fillId="8" borderId="11" xfId="1" applyNumberFormat="1" applyFont="1" applyFill="1" applyBorder="1" applyAlignment="1">
      <alignment horizontal="right" vertical="center"/>
    </xf>
    <xf numFmtId="0" fontId="47" fillId="32" borderId="6" xfId="1" applyFont="1" applyFill="1" applyBorder="1" applyAlignment="1">
      <alignment horizontal="center" vertical="center" wrapText="1"/>
    </xf>
    <xf numFmtId="43" fontId="22" fillId="0" borderId="0" xfId="2" applyFont="1"/>
    <xf numFmtId="43" fontId="22" fillId="0" borderId="0" xfId="4" applyNumberFormat="1" applyFont="1"/>
    <xf numFmtId="0" fontId="49" fillId="0" borderId="1" xfId="4" applyFont="1" applyBorder="1" applyAlignment="1">
      <alignment horizontal="center" vertical="top"/>
    </xf>
    <xf numFmtId="0" fontId="22" fillId="0" borderId="0" xfId="4" applyFont="1" applyAlignment="1">
      <alignment horizontal="center" vertical="center"/>
    </xf>
    <xf numFmtId="43" fontId="22" fillId="0" borderId="0" xfId="4" applyNumberFormat="1" applyFont="1" applyAlignment="1">
      <alignment horizontal="center" vertical="center"/>
    </xf>
    <xf numFmtId="0" fontId="20" fillId="6" borderId="13" xfId="0" applyFont="1" applyFill="1" applyBorder="1" applyAlignment="1">
      <alignment horizontal="center" vertical="center" wrapText="1"/>
    </xf>
    <xf numFmtId="4" fontId="20" fillId="6" borderId="47" xfId="0" applyNumberFormat="1" applyFont="1" applyFill="1" applyBorder="1" applyAlignment="1">
      <alignment horizontal="right" vertical="center" wrapText="1"/>
    </xf>
    <xf numFmtId="0" fontId="20" fillId="6" borderId="5" xfId="0" applyFont="1" applyFill="1" applyBorder="1" applyAlignment="1">
      <alignment horizontal="center" vertical="center" wrapText="1"/>
    </xf>
    <xf numFmtId="4" fontId="20" fillId="6" borderId="6" xfId="0" applyNumberFormat="1" applyFont="1" applyFill="1" applyBorder="1" applyAlignment="1">
      <alignment horizontal="right" vertical="center" wrapText="1"/>
    </xf>
    <xf numFmtId="43" fontId="22" fillId="0" borderId="0" xfId="2" applyFont="1" applyAlignment="1">
      <alignment vertical="top"/>
    </xf>
    <xf numFmtId="43" fontId="22" fillId="0" borderId="0" xfId="4" applyNumberFormat="1" applyFont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0" borderId="23" xfId="0" applyBorder="1"/>
    <xf numFmtId="0" fontId="0" fillId="0" borderId="12" xfId="0" applyBorder="1"/>
    <xf numFmtId="0" fontId="21" fillId="24" borderId="0" xfId="4" applyFont="1" applyFill="1" applyAlignment="1">
      <alignment horizontal="center" vertical="top"/>
    </xf>
    <xf numFmtId="165" fontId="21" fillId="25" borderId="30" xfId="5" applyNumberFormat="1" applyFont="1" applyFill="1" applyBorder="1" applyAlignment="1">
      <alignment horizontal="center" vertical="top" wrapText="1"/>
    </xf>
    <xf numFmtId="165" fontId="21" fillId="25" borderId="31" xfId="5" applyNumberFormat="1" applyFont="1" applyFill="1" applyBorder="1" applyAlignment="1">
      <alignment horizontal="center" vertical="top"/>
    </xf>
    <xf numFmtId="165" fontId="21" fillId="25" borderId="32" xfId="5" applyNumberFormat="1" applyFont="1" applyFill="1" applyBorder="1" applyAlignment="1">
      <alignment horizontal="center" vertical="top"/>
    </xf>
    <xf numFmtId="165" fontId="21" fillId="25" borderId="0" xfId="5" applyNumberFormat="1" applyFont="1" applyFill="1" applyBorder="1" applyAlignment="1">
      <alignment horizontal="center" vertical="top"/>
    </xf>
    <xf numFmtId="0" fontId="21" fillId="24" borderId="10" xfId="4" applyFont="1" applyFill="1" applyBorder="1" applyAlignment="1">
      <alignment horizontal="center" vertical="top"/>
    </xf>
    <xf numFmtId="0" fontId="21" fillId="24" borderId="16" xfId="4" applyFont="1" applyFill="1" applyBorder="1" applyAlignment="1">
      <alignment horizontal="center" vertical="top"/>
    </xf>
    <xf numFmtId="0" fontId="10" fillId="6" borderId="3" xfId="1" applyFont="1" applyFill="1" applyBorder="1" applyAlignment="1">
      <alignment vertical="center" wrapText="1"/>
    </xf>
    <xf numFmtId="0" fontId="10" fillId="6" borderId="2" xfId="1" applyFont="1" applyFill="1" applyBorder="1" applyAlignment="1">
      <alignment vertical="center" wrapText="1"/>
    </xf>
    <xf numFmtId="164" fontId="7" fillId="3" borderId="1" xfId="1" applyNumberFormat="1" applyFont="1" applyFill="1" applyBorder="1" applyAlignment="1">
      <alignment horizontal="left" vertical="top"/>
    </xf>
    <xf numFmtId="0" fontId="9" fillId="5" borderId="2" xfId="1" applyFont="1" applyFill="1" applyBorder="1" applyAlignment="1">
      <alignment vertical="center" wrapText="1"/>
    </xf>
    <xf numFmtId="0" fontId="9" fillId="5" borderId="5" xfId="1" applyFont="1" applyFill="1" applyBorder="1" applyAlignment="1">
      <alignment vertical="center" wrapText="1"/>
    </xf>
    <xf numFmtId="0" fontId="10" fillId="0" borderId="3" xfId="1" applyFont="1" applyBorder="1" applyAlignment="1">
      <alignment vertical="center" wrapText="1"/>
    </xf>
    <xf numFmtId="0" fontId="10" fillId="0" borderId="2" xfId="1" applyFont="1" applyBorder="1" applyAlignment="1">
      <alignment vertical="center" wrapText="1"/>
    </xf>
    <xf numFmtId="0" fontId="10" fillId="0" borderId="5" xfId="1" applyFont="1" applyBorder="1" applyAlignment="1">
      <alignment vertical="center" wrapText="1"/>
    </xf>
    <xf numFmtId="0" fontId="10" fillId="6" borderId="5" xfId="1" applyFont="1" applyFill="1" applyBorder="1" applyAlignment="1">
      <alignment vertical="center" wrapText="1"/>
    </xf>
    <xf numFmtId="0" fontId="2" fillId="0" borderId="9" xfId="1" applyBorder="1" applyAlignment="1">
      <alignment horizontal="center" vertical="top"/>
    </xf>
    <xf numFmtId="0" fontId="2" fillId="0" borderId="12" xfId="1" applyBorder="1" applyAlignment="1">
      <alignment horizontal="center" vertical="top"/>
    </xf>
    <xf numFmtId="0" fontId="11" fillId="6" borderId="3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1" fillId="6" borderId="5" xfId="1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center" vertical="center" wrapText="1"/>
    </xf>
    <xf numFmtId="0" fontId="12" fillId="6" borderId="5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top" wrapText="1"/>
    </xf>
    <xf numFmtId="0" fontId="11" fillId="6" borderId="7" xfId="1" applyFont="1" applyFill="1" applyBorder="1" applyAlignment="1">
      <alignment horizontal="center" vertical="top" wrapText="1"/>
    </xf>
    <xf numFmtId="0" fontId="11" fillId="6" borderId="2" xfId="1" applyFont="1" applyFill="1" applyBorder="1" applyAlignment="1">
      <alignment horizontal="center" vertical="top" wrapText="1"/>
    </xf>
    <xf numFmtId="0" fontId="11" fillId="6" borderId="5" xfId="1" applyFont="1" applyFill="1" applyBorder="1" applyAlignment="1">
      <alignment horizontal="center" vertical="top" wrapText="1"/>
    </xf>
    <xf numFmtId="0" fontId="11" fillId="6" borderId="3" xfId="1" applyFont="1" applyFill="1" applyBorder="1" applyAlignment="1">
      <alignment horizontal="center" vertical="top" wrapText="1"/>
    </xf>
    <xf numFmtId="0" fontId="27" fillId="4" borderId="34" xfId="0" applyFont="1" applyFill="1" applyBorder="1" applyAlignment="1">
      <alignment horizontal="center" vertical="center"/>
    </xf>
    <xf numFmtId="0" fontId="27" fillId="4" borderId="37" xfId="0" applyFont="1" applyFill="1" applyBorder="1" applyAlignment="1">
      <alignment horizontal="center" vertical="center"/>
    </xf>
    <xf numFmtId="0" fontId="28" fillId="4" borderId="35" xfId="0" applyFont="1" applyFill="1" applyBorder="1" applyAlignment="1">
      <alignment horizontal="center" vertical="center"/>
    </xf>
    <xf numFmtId="0" fontId="28" fillId="4" borderId="34" xfId="0" applyFont="1" applyFill="1" applyBorder="1" applyAlignment="1">
      <alignment horizontal="center" vertical="center"/>
    </xf>
    <xf numFmtId="0" fontId="29" fillId="4" borderId="36" xfId="0" applyFont="1" applyFill="1" applyBorder="1" applyAlignment="1">
      <alignment horizontal="center" vertical="center"/>
    </xf>
    <xf numFmtId="0" fontId="0" fillId="0" borderId="41" xfId="0" applyBorder="1" applyAlignment="1">
      <alignment horizontal="left"/>
    </xf>
    <xf numFmtId="0" fontId="0" fillId="0" borderId="41" xfId="0" applyBorder="1" applyAlignment="1">
      <alignment horizontal="left" vertical="top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2" fillId="26" borderId="39" xfId="0" applyFont="1" applyFill="1" applyBorder="1" applyAlignment="1">
      <alignment horizontal="center" vertical="center"/>
    </xf>
    <xf numFmtId="0" fontId="32" fillId="26" borderId="42" xfId="0" applyFont="1" applyFill="1" applyBorder="1" applyAlignment="1">
      <alignment horizontal="center" vertical="center"/>
    </xf>
    <xf numFmtId="0" fontId="32" fillId="26" borderId="43" xfId="0" applyFont="1" applyFill="1" applyBorder="1" applyAlignment="1">
      <alignment horizontal="center" vertical="center"/>
    </xf>
    <xf numFmtId="0" fontId="32" fillId="26" borderId="1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32" fillId="26" borderId="39" xfId="0" applyFont="1" applyFill="1" applyBorder="1" applyAlignment="1">
      <alignment horizontal="center"/>
    </xf>
    <xf numFmtId="0" fontId="32" fillId="26" borderId="42" xfId="0" applyFont="1" applyFill="1" applyBorder="1" applyAlignment="1">
      <alignment horizontal="center"/>
    </xf>
    <xf numFmtId="0" fontId="32" fillId="26" borderId="43" xfId="0" applyFont="1" applyFill="1" applyBorder="1" applyAlignment="1">
      <alignment horizontal="center"/>
    </xf>
    <xf numFmtId="0" fontId="32" fillId="26" borderId="39" xfId="0" applyFont="1" applyFill="1" applyBorder="1" applyAlignment="1">
      <alignment horizontal="right" vertical="center"/>
    </xf>
    <xf numFmtId="0" fontId="32" fillId="26" borderId="43" xfId="0" applyFont="1" applyFill="1" applyBorder="1" applyAlignment="1">
      <alignment horizontal="right" vertical="center"/>
    </xf>
    <xf numFmtId="0" fontId="32" fillId="0" borderId="39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26" borderId="9" xfId="0" applyFont="1" applyFill="1" applyBorder="1" applyAlignment="1">
      <alignment horizontal="center" vertical="center"/>
    </xf>
    <xf numFmtId="0" fontId="32" fillId="26" borderId="12" xfId="0" applyFont="1" applyFill="1" applyBorder="1" applyAlignment="1">
      <alignment horizontal="center" vertical="center"/>
    </xf>
    <xf numFmtId="0" fontId="4" fillId="22" borderId="1" xfId="1" applyFont="1" applyFill="1" applyBorder="1" applyAlignment="1">
      <alignment horizontal="center"/>
    </xf>
    <xf numFmtId="0" fontId="4" fillId="22" borderId="1" xfId="1" applyFont="1" applyFill="1" applyBorder="1" applyAlignment="1">
      <alignment horizontal="center" vertical="center"/>
    </xf>
    <xf numFmtId="43" fontId="0" fillId="0" borderId="0" xfId="0" applyNumberFormat="1"/>
    <xf numFmtId="0" fontId="21" fillId="24" borderId="20" xfId="4" applyFont="1" applyFill="1" applyBorder="1" applyAlignment="1">
      <alignment horizontal="center" vertical="top" wrapText="1"/>
    </xf>
    <xf numFmtId="0" fontId="50" fillId="0" borderId="1" xfId="4" applyFont="1" applyBorder="1" applyAlignment="1">
      <alignment horizontal="center" vertical="top"/>
    </xf>
    <xf numFmtId="0" fontId="51" fillId="0" borderId="1" xfId="4" applyFont="1" applyBorder="1" applyAlignment="1">
      <alignment horizontal="center" vertical="top"/>
    </xf>
    <xf numFmtId="0" fontId="50" fillId="0" borderId="0" xfId="4" applyFont="1" applyAlignment="1">
      <alignment horizontal="center" vertical="top"/>
    </xf>
  </cellXfs>
  <cellStyles count="10">
    <cellStyle name="Comma" xfId="2" builtinId="3"/>
    <cellStyle name="Comma 2" xfId="8" xr:uid="{5F7A898D-0B54-CA46-8797-EB32FDC7FF5D}"/>
    <cellStyle name="Comma 3" xfId="5" xr:uid="{E4C9A9B6-7694-9F48-A2F6-B936738275A7}"/>
    <cellStyle name="Comma 3 2" xfId="9" xr:uid="{0C94D69A-8777-FA42-8505-D37256958E0B}"/>
    <cellStyle name="Comma 5" xfId="3" xr:uid="{E41F79BC-EC33-2C45-949A-E1DFD398A72B}"/>
    <cellStyle name="Hyperlink" xfId="6" builtinId="8"/>
    <cellStyle name="Normal" xfId="0" builtinId="0"/>
    <cellStyle name="Normal 2" xfId="1" xr:uid="{52B88958-0999-9841-92F6-E59F322DD2B8}"/>
    <cellStyle name="Normal 2 2" xfId="7" xr:uid="{B2B37EB2-E5FF-B249-A6A1-1B3866B93567}"/>
    <cellStyle name="Normal 3" xfId="4" xr:uid="{6ABCF7D1-80E0-B54B-ABB7-A774B34F9098}"/>
  </cellStyles>
  <dxfs count="0"/>
  <tableStyles count="0" defaultTableStyle="TableStyleMedium2" defaultPivotStyle="PivotStyleLight16"/>
  <colors>
    <mruColors>
      <color rgb="FFFFD579"/>
      <color rgb="FFFFB5D2"/>
      <color rgb="FFF2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microsoft.com/office/2017/10/relationships/person" Target="persons/perso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21166</xdr:rowOff>
    </xdr:from>
    <xdr:to>
      <xdr:col>5</xdr:col>
      <xdr:colOff>1149868</xdr:colOff>
      <xdr:row>82</xdr:row>
      <xdr:rowOff>148166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90583"/>
          <a:ext cx="8050201" cy="3175000"/>
        </a:xfrm>
        <a:prstGeom prst="rect">
          <a:avLst/>
        </a:prstGeom>
      </xdr:spPr>
    </xdr:pic>
    <xdr:clientData/>
  </xdr:twoCellAnchor>
  <xdr:twoCellAnchor editAs="oneCell">
    <xdr:from>
      <xdr:col>6</xdr:col>
      <xdr:colOff>502853</xdr:colOff>
      <xdr:row>65</xdr:row>
      <xdr:rowOff>114301</xdr:rowOff>
    </xdr:from>
    <xdr:to>
      <xdr:col>14</xdr:col>
      <xdr:colOff>254001</xdr:colOff>
      <xdr:row>82</xdr:row>
      <xdr:rowOff>179915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8686" y="17058218"/>
          <a:ext cx="6355147" cy="3304115"/>
        </a:xfrm>
        <a:prstGeom prst="rect">
          <a:avLst/>
        </a:prstGeom>
      </xdr:spPr>
    </xdr:pic>
    <xdr:clientData/>
  </xdr:twoCellAnchor>
  <xdr:twoCellAnchor editAs="oneCell">
    <xdr:from>
      <xdr:col>0</xdr:col>
      <xdr:colOff>161449</xdr:colOff>
      <xdr:row>11</xdr:row>
      <xdr:rowOff>71755</xdr:rowOff>
    </xdr:from>
    <xdr:to>
      <xdr:col>6</xdr:col>
      <xdr:colOff>659694</xdr:colOff>
      <xdr:row>24</xdr:row>
      <xdr:rowOff>61628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449" y="5215255"/>
          <a:ext cx="8548634" cy="2466373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105833</xdr:colOff>
      <xdr:row>27</xdr:row>
      <xdr:rowOff>127001</xdr:rowOff>
    </xdr:from>
    <xdr:to>
      <xdr:col>6</xdr:col>
      <xdr:colOff>677550</xdr:colOff>
      <xdr:row>44</xdr:row>
      <xdr:rowOff>63500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48368"/>
        <a:stretch>
          <a:fillRect/>
        </a:stretch>
      </xdr:blipFill>
      <xdr:spPr>
        <a:xfrm>
          <a:off x="105833" y="6019801"/>
          <a:ext cx="8623517" cy="3174999"/>
        </a:xfrm>
        <a:prstGeom prst="rect">
          <a:avLst/>
        </a:prstGeom>
      </xdr:spPr>
    </xdr:pic>
    <xdr:clientData/>
  </xdr:twoCellAnchor>
  <xdr:twoCellAnchor editAs="oneCell">
    <xdr:from>
      <xdr:col>23</xdr:col>
      <xdr:colOff>508000</xdr:colOff>
      <xdr:row>27</xdr:row>
      <xdr:rowOff>84666</xdr:rowOff>
    </xdr:from>
    <xdr:to>
      <xdr:col>36</xdr:col>
      <xdr:colOff>719666</xdr:colOff>
      <xdr:row>59</xdr:row>
      <xdr:rowOff>157230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46167" y="6836833"/>
          <a:ext cx="10943166" cy="7861899"/>
        </a:xfrm>
        <a:prstGeom prst="rect">
          <a:avLst/>
        </a:prstGeom>
      </xdr:spPr>
    </xdr:pic>
    <xdr:clientData/>
  </xdr:twoCellAnchor>
  <xdr:twoCellAnchor editAs="oneCell">
    <xdr:from>
      <xdr:col>2</xdr:col>
      <xdr:colOff>293077</xdr:colOff>
      <xdr:row>28</xdr:row>
      <xdr:rowOff>99320</xdr:rowOff>
    </xdr:from>
    <xdr:to>
      <xdr:col>7</xdr:col>
      <xdr:colOff>324557</xdr:colOff>
      <xdr:row>31</xdr:row>
      <xdr:rowOff>145062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18539" y="7992858"/>
          <a:ext cx="4515014" cy="631896"/>
        </a:xfrm>
        <a:prstGeom prst="rect">
          <a:avLst/>
        </a:prstGeom>
      </xdr:spPr>
    </xdr:pic>
    <xdr:clientData/>
  </xdr:twoCellAnchor>
  <xdr:twoCellAnchor editAs="oneCell">
    <xdr:from>
      <xdr:col>15</xdr:col>
      <xdr:colOff>681567</xdr:colOff>
      <xdr:row>28</xdr:row>
      <xdr:rowOff>110066</xdr:rowOff>
    </xdr:from>
    <xdr:to>
      <xdr:col>20</xdr:col>
      <xdr:colOff>808568</xdr:colOff>
      <xdr:row>31</xdr:row>
      <xdr:rowOff>122766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15734" y="7052733"/>
          <a:ext cx="4254500" cy="584200"/>
        </a:xfrm>
        <a:prstGeom prst="rect">
          <a:avLst/>
        </a:prstGeom>
      </xdr:spPr>
    </xdr:pic>
    <xdr:clientData/>
  </xdr:twoCellAnchor>
  <xdr:twoCellAnchor editAs="oneCell">
    <xdr:from>
      <xdr:col>30</xdr:col>
      <xdr:colOff>275167</xdr:colOff>
      <xdr:row>28</xdr:row>
      <xdr:rowOff>63500</xdr:rowOff>
    </xdr:from>
    <xdr:to>
      <xdr:col>35</xdr:col>
      <xdr:colOff>402167</xdr:colOff>
      <xdr:row>31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91834" y="7006167"/>
          <a:ext cx="4254500" cy="584200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393700</xdr:colOff>
      <xdr:row>89</xdr:row>
      <xdr:rowOff>50799</xdr:rowOff>
    </xdr:from>
    <xdr:to>
      <xdr:col>11</xdr:col>
      <xdr:colOff>72340</xdr:colOff>
      <xdr:row>108</xdr:row>
      <xdr:rowOff>84667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3700" y="22212299"/>
          <a:ext cx="11863584" cy="365336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50</xdr:row>
      <xdr:rowOff>63500</xdr:rowOff>
    </xdr:from>
    <xdr:to>
      <xdr:col>17</xdr:col>
      <xdr:colOff>156706</xdr:colOff>
      <xdr:row>56</xdr:row>
      <xdr:rowOff>495300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00" y="9690100"/>
          <a:ext cx="17225506" cy="157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19</xdr:row>
      <xdr:rowOff>139700</xdr:rowOff>
    </xdr:from>
    <xdr:to>
      <xdr:col>2</xdr:col>
      <xdr:colOff>711200</xdr:colOff>
      <xdr:row>43</xdr:row>
      <xdr:rowOff>162355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584"/>
        <a:stretch>
          <a:fillRect/>
        </a:stretch>
      </xdr:blipFill>
      <xdr:spPr bwMode="auto">
        <a:xfrm>
          <a:off x="622300" y="5372100"/>
          <a:ext cx="4508500" cy="45946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15</xdr:col>
      <xdr:colOff>347732</xdr:colOff>
      <xdr:row>30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0600" y="5613400"/>
          <a:ext cx="9428232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190499</xdr:rowOff>
    </xdr:from>
    <xdr:to>
      <xdr:col>13</xdr:col>
      <xdr:colOff>0</xdr:colOff>
      <xdr:row>69</xdr:row>
      <xdr:rowOff>149384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0600" y="8470899"/>
          <a:ext cx="7429500" cy="6435885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95</xdr:row>
      <xdr:rowOff>139700</xdr:rowOff>
    </xdr:from>
    <xdr:to>
      <xdr:col>9</xdr:col>
      <xdr:colOff>101600</xdr:colOff>
      <xdr:row>124</xdr:row>
      <xdr:rowOff>66535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900" y="6870700"/>
          <a:ext cx="10083800" cy="545133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76</xdr:row>
      <xdr:rowOff>177799</xdr:rowOff>
    </xdr:from>
    <xdr:to>
      <xdr:col>6</xdr:col>
      <xdr:colOff>215900</xdr:colOff>
      <xdr:row>92</xdr:row>
      <xdr:rowOff>141806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3289299"/>
          <a:ext cx="7632700" cy="3012007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77</xdr:row>
      <xdr:rowOff>50800</xdr:rowOff>
    </xdr:from>
    <xdr:to>
      <xdr:col>16</xdr:col>
      <xdr:colOff>381000</xdr:colOff>
      <xdr:row>93</xdr:row>
      <xdr:rowOff>185386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63000" y="3352800"/>
          <a:ext cx="6121400" cy="3182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292099</xdr:colOff>
      <xdr:row>12</xdr:row>
      <xdr:rowOff>76200</xdr:rowOff>
    </xdr:from>
    <xdr:to>
      <xdr:col>17</xdr:col>
      <xdr:colOff>680138</xdr:colOff>
      <xdr:row>21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699" y="2641600"/>
          <a:ext cx="11119539" cy="1981200"/>
        </a:xfrm>
        <a:prstGeom prst="rect">
          <a:avLst/>
        </a:prstGeom>
      </xdr:spPr>
    </xdr:pic>
    <xdr:clientData/>
  </xdr:twoCellAnchor>
  <xdr:twoCellAnchor editAs="oneCell">
    <xdr:from>
      <xdr:col>3</xdr:col>
      <xdr:colOff>546100</xdr:colOff>
      <xdr:row>23</xdr:row>
      <xdr:rowOff>127000</xdr:rowOff>
    </xdr:from>
    <xdr:to>
      <xdr:col>10</xdr:col>
      <xdr:colOff>266700</xdr:colOff>
      <xdr:row>53</xdr:row>
      <xdr:rowOff>126788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1200" y="5029200"/>
          <a:ext cx="5499100" cy="5714788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23</xdr:row>
      <xdr:rowOff>127000</xdr:rowOff>
    </xdr:from>
    <xdr:to>
      <xdr:col>21</xdr:col>
      <xdr:colOff>152400</xdr:colOff>
      <xdr:row>63</xdr:row>
      <xdr:rowOff>93073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87200" y="5029200"/>
          <a:ext cx="8369300" cy="75860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10</xdr:row>
      <xdr:rowOff>88900</xdr:rowOff>
    </xdr:from>
    <xdr:to>
      <xdr:col>6</xdr:col>
      <xdr:colOff>521702</xdr:colOff>
      <xdr:row>37</xdr:row>
      <xdr:rowOff>109072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3594100"/>
          <a:ext cx="6617702" cy="5163672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</xdr:colOff>
      <xdr:row>9</xdr:row>
      <xdr:rowOff>127000</xdr:rowOff>
    </xdr:from>
    <xdr:to>
      <xdr:col>12</xdr:col>
      <xdr:colOff>787400</xdr:colOff>
      <xdr:row>36</xdr:row>
      <xdr:rowOff>44404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0" y="3213100"/>
          <a:ext cx="4902200" cy="5060904"/>
        </a:xfrm>
        <a:prstGeom prst="rect">
          <a:avLst/>
        </a:prstGeom>
      </xdr:spPr>
    </xdr:pic>
    <xdr:clientData/>
  </xdr:twoCellAnchor>
  <xdr:twoCellAnchor editAs="oneCell">
    <xdr:from>
      <xdr:col>0</xdr:col>
      <xdr:colOff>406399</xdr:colOff>
      <xdr:row>42</xdr:row>
      <xdr:rowOff>126999</xdr:rowOff>
    </xdr:from>
    <xdr:to>
      <xdr:col>7</xdr:col>
      <xdr:colOff>370416</xdr:colOff>
      <xdr:row>70</xdr:row>
      <xdr:rowOff>42290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399" y="10117666"/>
          <a:ext cx="7033684" cy="52492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43</xdr:row>
      <xdr:rowOff>12700</xdr:rowOff>
    </xdr:from>
    <xdr:to>
      <xdr:col>6</xdr:col>
      <xdr:colOff>563033</xdr:colOff>
      <xdr:row>79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" y="10088033"/>
          <a:ext cx="6299200" cy="6946900"/>
        </a:xfrm>
        <a:prstGeom prst="rect">
          <a:avLst/>
        </a:prstGeom>
      </xdr:spPr>
    </xdr:pic>
    <xdr:clientData/>
  </xdr:twoCellAnchor>
  <xdr:twoCellAnchor editAs="oneCell">
    <xdr:from>
      <xdr:col>0</xdr:col>
      <xdr:colOff>368299</xdr:colOff>
      <xdr:row>83</xdr:row>
      <xdr:rowOff>186266</xdr:rowOff>
    </xdr:from>
    <xdr:to>
      <xdr:col>5</xdr:col>
      <xdr:colOff>400895</xdr:colOff>
      <xdr:row>94</xdr:row>
      <xdr:rowOff>160866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299" y="17881599"/>
          <a:ext cx="5451263" cy="20701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130</xdr:row>
      <xdr:rowOff>177801</xdr:rowOff>
    </xdr:from>
    <xdr:to>
      <xdr:col>14</xdr:col>
      <xdr:colOff>790091</xdr:colOff>
      <xdr:row>160</xdr:row>
      <xdr:rowOff>139701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45400" y="23177501"/>
          <a:ext cx="5997091" cy="5676900"/>
        </a:xfrm>
        <a:prstGeom prst="rect">
          <a:avLst/>
        </a:prstGeom>
      </xdr:spPr>
    </xdr:pic>
    <xdr:clientData/>
  </xdr:twoCellAnchor>
  <xdr:twoCellAnchor editAs="oneCell">
    <xdr:from>
      <xdr:col>0</xdr:col>
      <xdr:colOff>520700</xdr:colOff>
      <xdr:row>130</xdr:row>
      <xdr:rowOff>165099</xdr:rowOff>
    </xdr:from>
    <xdr:to>
      <xdr:col>7</xdr:col>
      <xdr:colOff>241300</xdr:colOff>
      <xdr:row>149</xdr:row>
      <xdr:rowOff>155580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700" y="27038299"/>
          <a:ext cx="6794500" cy="3609981"/>
        </a:xfrm>
        <a:prstGeom prst="rect">
          <a:avLst/>
        </a:prstGeom>
      </xdr:spPr>
    </xdr:pic>
    <xdr:clientData/>
  </xdr:twoCellAnchor>
  <xdr:twoCellAnchor editAs="oneCell">
    <xdr:from>
      <xdr:col>7</xdr:col>
      <xdr:colOff>588480</xdr:colOff>
      <xdr:row>85</xdr:row>
      <xdr:rowOff>8468</xdr:rowOff>
    </xdr:from>
    <xdr:to>
      <xdr:col>13</xdr:col>
      <xdr:colOff>471823</xdr:colOff>
      <xdr:row>99</xdr:row>
      <xdr:rowOff>55260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92013" y="18643601"/>
          <a:ext cx="4861743" cy="2773059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16</xdr:row>
      <xdr:rowOff>38100</xdr:rowOff>
    </xdr:from>
    <xdr:to>
      <xdr:col>7</xdr:col>
      <xdr:colOff>618336</xdr:colOff>
      <xdr:row>40</xdr:row>
      <xdr:rowOff>12700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" y="4330700"/>
          <a:ext cx="7196936" cy="4546600"/>
        </a:xfrm>
        <a:prstGeom prst="rect">
          <a:avLst/>
        </a:prstGeom>
      </xdr:spPr>
    </xdr:pic>
    <xdr:clientData/>
  </xdr:twoCellAnchor>
  <xdr:twoCellAnchor>
    <xdr:from>
      <xdr:col>1</xdr:col>
      <xdr:colOff>2040467</xdr:colOff>
      <xdr:row>87</xdr:row>
      <xdr:rowOff>148167</xdr:rowOff>
    </xdr:from>
    <xdr:to>
      <xdr:col>7</xdr:col>
      <xdr:colOff>369455</xdr:colOff>
      <xdr:row>90</xdr:row>
      <xdr:rowOff>148167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 flipV="1">
          <a:off x="2865967" y="18605500"/>
          <a:ext cx="4573155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543559</xdr:colOff>
      <xdr:row>102</xdr:row>
      <xdr:rowOff>31327</xdr:rowOff>
    </xdr:from>
    <xdr:to>
      <xdr:col>8</xdr:col>
      <xdr:colOff>59265</xdr:colOff>
      <xdr:row>127</xdr:row>
      <xdr:rowOff>3446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3559" y="20940607"/>
          <a:ext cx="7399866" cy="4791582"/>
        </a:xfrm>
        <a:prstGeom prst="rect">
          <a:avLst/>
        </a:prstGeom>
      </xdr:spPr>
    </xdr:pic>
    <xdr:clientData/>
  </xdr:twoCellAnchor>
  <xdr:twoCellAnchor editAs="oneCell">
    <xdr:from>
      <xdr:col>12</xdr:col>
      <xdr:colOff>398391</xdr:colOff>
      <xdr:row>85</xdr:row>
      <xdr:rowOff>60477</xdr:rowOff>
    </xdr:from>
    <xdr:to>
      <xdr:col>17</xdr:col>
      <xdr:colOff>622770</xdr:colOff>
      <xdr:row>99</xdr:row>
      <xdr:rowOff>5473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13365" y="18176456"/>
          <a:ext cx="4356918" cy="25735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</xdr:row>
          <xdr:rowOff>0</xdr:rowOff>
        </xdr:from>
        <xdr:to>
          <xdr:col>15</xdr:col>
          <xdr:colOff>165100</xdr:colOff>
          <xdr:row>32</xdr:row>
          <xdr:rowOff>25400</xdr:rowOff>
        </xdr:to>
        <xdr:sp macro="" textlink="">
          <xdr:nvSpPr>
            <xdr:cNvPr id="30721" name="Object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7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269240</xdr:colOff>
      <xdr:row>19</xdr:row>
      <xdr:rowOff>35560</xdr:rowOff>
    </xdr:from>
    <xdr:to>
      <xdr:col>25</xdr:col>
      <xdr:colOff>453604</xdr:colOff>
      <xdr:row>27</xdr:row>
      <xdr:rowOff>85776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7480" y="6639560"/>
          <a:ext cx="15820604" cy="1594536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12</xdr:row>
      <xdr:rowOff>127000</xdr:rowOff>
    </xdr:from>
    <xdr:to>
      <xdr:col>6</xdr:col>
      <xdr:colOff>165100</xdr:colOff>
      <xdr:row>37</xdr:row>
      <xdr:rowOff>150558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3403600"/>
          <a:ext cx="6146800" cy="47860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251563</xdr:colOff>
      <xdr:row>9</xdr:row>
      <xdr:rowOff>182644</xdr:rowOff>
    </xdr:from>
    <xdr:to>
      <xdr:col>6</xdr:col>
      <xdr:colOff>339951</xdr:colOff>
      <xdr:row>29</xdr:row>
      <xdr:rowOff>16196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563" y="2029917"/>
          <a:ext cx="6369115" cy="37590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218661</xdr:colOff>
      <xdr:row>15</xdr:row>
      <xdr:rowOff>0</xdr:rowOff>
    </xdr:from>
    <xdr:to>
      <xdr:col>8</xdr:col>
      <xdr:colOff>409161</xdr:colOff>
      <xdr:row>32</xdr:row>
      <xdr:rowOff>79111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226"/>
        <a:stretch>
          <a:fillRect/>
        </a:stretch>
      </xdr:blipFill>
      <xdr:spPr>
        <a:xfrm>
          <a:off x="218661" y="4318000"/>
          <a:ext cx="8108674" cy="3270676"/>
        </a:xfrm>
        <a:prstGeom prst="rect">
          <a:avLst/>
        </a:prstGeom>
      </xdr:spPr>
    </xdr:pic>
    <xdr:clientData/>
  </xdr:twoCellAnchor>
  <xdr:twoCellAnchor editAs="oneCell">
    <xdr:from>
      <xdr:col>9</xdr:col>
      <xdr:colOff>648003</xdr:colOff>
      <xdr:row>14</xdr:row>
      <xdr:rowOff>36689</xdr:rowOff>
    </xdr:from>
    <xdr:to>
      <xdr:col>19</xdr:col>
      <xdr:colOff>539044</xdr:colOff>
      <xdr:row>35</xdr:row>
      <xdr:rowOff>84667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72903" y="6945489"/>
          <a:ext cx="8146041" cy="4048478"/>
        </a:xfrm>
        <a:prstGeom prst="rect">
          <a:avLst/>
        </a:prstGeom>
      </xdr:spPr>
    </xdr:pic>
    <xdr:clientData/>
  </xdr:twoCellAnchor>
  <xdr:twoCellAnchor editAs="oneCell">
    <xdr:from>
      <xdr:col>13</xdr:col>
      <xdr:colOff>728888</xdr:colOff>
      <xdr:row>53</xdr:row>
      <xdr:rowOff>151625</xdr:rowOff>
    </xdr:from>
    <xdr:to>
      <xdr:col>21</xdr:col>
      <xdr:colOff>636065</xdr:colOff>
      <xdr:row>65</xdr:row>
      <xdr:rowOff>54325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08788" y="14489925"/>
          <a:ext cx="6511177" cy="2188700"/>
        </a:xfrm>
        <a:prstGeom prst="rect">
          <a:avLst/>
        </a:prstGeom>
      </xdr:spPr>
    </xdr:pic>
    <xdr:clientData/>
  </xdr:twoCellAnchor>
  <xdr:twoCellAnchor>
    <xdr:from>
      <xdr:col>2</xdr:col>
      <xdr:colOff>44174</xdr:colOff>
      <xdr:row>51</xdr:row>
      <xdr:rowOff>99392</xdr:rowOff>
    </xdr:from>
    <xdr:to>
      <xdr:col>2</xdr:col>
      <xdr:colOff>463826</xdr:colOff>
      <xdr:row>61</xdr:row>
      <xdr:rowOff>99391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7943574" y="14056692"/>
          <a:ext cx="419652" cy="19049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41964</xdr:colOff>
      <xdr:row>57</xdr:row>
      <xdr:rowOff>99391</xdr:rowOff>
    </xdr:from>
    <xdr:to>
      <xdr:col>4</xdr:col>
      <xdr:colOff>463826</xdr:colOff>
      <xdr:row>59</xdr:row>
      <xdr:rowOff>44173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9592364" y="15199691"/>
          <a:ext cx="421862" cy="325782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812799</xdr:colOff>
      <xdr:row>56</xdr:row>
      <xdr:rowOff>22087</xdr:rowOff>
    </xdr:from>
    <xdr:to>
      <xdr:col>3</xdr:col>
      <xdr:colOff>404190</xdr:colOff>
      <xdr:row>58</xdr:row>
      <xdr:rowOff>11042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8712199" y="14931887"/>
          <a:ext cx="416891" cy="36995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812799</xdr:colOff>
      <xdr:row>57</xdr:row>
      <xdr:rowOff>183320</xdr:rowOff>
    </xdr:from>
    <xdr:to>
      <xdr:col>3</xdr:col>
      <xdr:colOff>404190</xdr:colOff>
      <xdr:row>61</xdr:row>
      <xdr:rowOff>77302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8712199" y="15283620"/>
          <a:ext cx="416891" cy="6559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37547</xdr:colOff>
      <xdr:row>59</xdr:row>
      <xdr:rowOff>44174</xdr:rowOff>
    </xdr:from>
    <xdr:to>
      <xdr:col>4</xdr:col>
      <xdr:colOff>457199</xdr:colOff>
      <xdr:row>61</xdr:row>
      <xdr:rowOff>97180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9587947" y="15525474"/>
          <a:ext cx="419652" cy="4340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81720</xdr:colOff>
      <xdr:row>58</xdr:row>
      <xdr:rowOff>11043</xdr:rowOff>
    </xdr:from>
    <xdr:to>
      <xdr:col>5</xdr:col>
      <xdr:colOff>501372</xdr:colOff>
      <xdr:row>61</xdr:row>
      <xdr:rowOff>92764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10457620" y="15301843"/>
          <a:ext cx="419652" cy="6532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96076</xdr:colOff>
      <xdr:row>67</xdr:row>
      <xdr:rowOff>96076</xdr:rowOff>
    </xdr:from>
    <xdr:to>
      <xdr:col>3</xdr:col>
      <xdr:colOff>253999</xdr:colOff>
      <xdr:row>69</xdr:row>
      <xdr:rowOff>120370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 rot="5400000">
          <a:off x="8284541" y="16812311"/>
          <a:ext cx="405294" cy="983423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98286</xdr:colOff>
      <xdr:row>65</xdr:row>
      <xdr:rowOff>3314</xdr:rowOff>
    </xdr:from>
    <xdr:to>
      <xdr:col>2</xdr:col>
      <xdr:colOff>607390</xdr:colOff>
      <xdr:row>67</xdr:row>
      <xdr:rowOff>47488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 rot="5400000">
          <a:off x="8039651" y="16585649"/>
          <a:ext cx="425174" cy="50910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24295</xdr:colOff>
      <xdr:row>58</xdr:row>
      <xdr:rowOff>19878</xdr:rowOff>
    </xdr:from>
    <xdr:to>
      <xdr:col>6</xdr:col>
      <xdr:colOff>443947</xdr:colOff>
      <xdr:row>61</xdr:row>
      <xdr:rowOff>101599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11225695" y="15310678"/>
          <a:ext cx="419652" cy="6532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81721</xdr:colOff>
      <xdr:row>58</xdr:row>
      <xdr:rowOff>0</xdr:rowOff>
    </xdr:from>
    <xdr:to>
      <xdr:col>5</xdr:col>
      <xdr:colOff>501373</xdr:colOff>
      <xdr:row>59</xdr:row>
      <xdr:rowOff>30920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10457621" y="15290800"/>
          <a:ext cx="419652" cy="22142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17670</xdr:colOff>
      <xdr:row>57</xdr:row>
      <xdr:rowOff>110435</xdr:rowOff>
    </xdr:from>
    <xdr:to>
      <xdr:col>6</xdr:col>
      <xdr:colOff>439532</xdr:colOff>
      <xdr:row>59</xdr:row>
      <xdr:rowOff>75095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11219070" y="15210735"/>
          <a:ext cx="421862" cy="34566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152400</xdr:colOff>
      <xdr:row>55</xdr:row>
      <xdr:rowOff>132521</xdr:rowOff>
    </xdr:from>
    <xdr:to>
      <xdr:col>7</xdr:col>
      <xdr:colOff>572052</xdr:colOff>
      <xdr:row>61</xdr:row>
      <xdr:rowOff>86138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12179300" y="14851821"/>
          <a:ext cx="419652" cy="10966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159026</xdr:colOff>
      <xdr:row>54</xdr:row>
      <xdr:rowOff>8834</xdr:rowOff>
    </xdr:from>
    <xdr:to>
      <xdr:col>7</xdr:col>
      <xdr:colOff>580888</xdr:colOff>
      <xdr:row>55</xdr:row>
      <xdr:rowOff>161233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12185926" y="14537634"/>
          <a:ext cx="421862" cy="342899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121480</xdr:colOff>
      <xdr:row>59</xdr:row>
      <xdr:rowOff>176695</xdr:rowOff>
    </xdr:from>
    <xdr:to>
      <xdr:col>12</xdr:col>
      <xdr:colOff>530088</xdr:colOff>
      <xdr:row>64</xdr:row>
      <xdr:rowOff>135949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99380" y="15657995"/>
          <a:ext cx="2885107" cy="911753"/>
        </a:xfrm>
        <a:prstGeom prst="rect">
          <a:avLst/>
        </a:prstGeom>
      </xdr:spPr>
    </xdr:pic>
    <xdr:clientData/>
  </xdr:twoCellAnchor>
  <xdr:twoCellAnchor editAs="oneCell">
    <xdr:from>
      <xdr:col>9</xdr:col>
      <xdr:colOff>121479</xdr:colOff>
      <xdr:row>51</xdr:row>
      <xdr:rowOff>55218</xdr:rowOff>
    </xdr:from>
    <xdr:to>
      <xdr:col>12</xdr:col>
      <xdr:colOff>230983</xdr:colOff>
      <xdr:row>58</xdr:row>
      <xdr:rowOff>110435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108" b="-1"/>
        <a:stretch>
          <a:fillRect/>
        </a:stretch>
      </xdr:blipFill>
      <xdr:spPr>
        <a:xfrm>
          <a:off x="13799379" y="14012518"/>
          <a:ext cx="2586003" cy="13887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11</xdr:row>
      <xdr:rowOff>88901</xdr:rowOff>
    </xdr:from>
    <xdr:to>
      <xdr:col>5</xdr:col>
      <xdr:colOff>127000</xdr:colOff>
      <xdr:row>27</xdr:row>
      <xdr:rowOff>103443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3556001"/>
          <a:ext cx="5715000" cy="3062542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32</xdr:row>
      <xdr:rowOff>63500</xdr:rowOff>
    </xdr:from>
    <xdr:to>
      <xdr:col>7</xdr:col>
      <xdr:colOff>114300</xdr:colOff>
      <xdr:row>54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7531100"/>
          <a:ext cx="7048500" cy="4229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469899</xdr:colOff>
      <xdr:row>11</xdr:row>
      <xdr:rowOff>419100</xdr:rowOff>
    </xdr:from>
    <xdr:to>
      <xdr:col>5</xdr:col>
      <xdr:colOff>32436</xdr:colOff>
      <xdr:row>11</xdr:row>
      <xdr:rowOff>1917700</xdr:rowOff>
    </xdr:to>
    <xdr:pic>
      <xdr:nvPicPr>
        <xdr:cNvPr id="3" name="รูปภาพ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699" y="2387600"/>
          <a:ext cx="4020237" cy="1498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144584</xdr:colOff>
      <xdr:row>2</xdr:row>
      <xdr:rowOff>169496</xdr:rowOff>
    </xdr:from>
    <xdr:to>
      <xdr:col>14</xdr:col>
      <xdr:colOff>93784</xdr:colOff>
      <xdr:row>3</xdr:row>
      <xdr:rowOff>175845</xdr:rowOff>
    </xdr:to>
    <xdr:sp macro="" textlink="">
      <xdr:nvSpPr>
        <xdr:cNvPr id="5" name="Star: 5 Points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4687276" y="560265"/>
          <a:ext cx="212970" cy="20173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138724</xdr:colOff>
      <xdr:row>5</xdr:row>
      <xdr:rowOff>159239</xdr:rowOff>
    </xdr:from>
    <xdr:to>
      <xdr:col>30</xdr:col>
      <xdr:colOff>113324</xdr:colOff>
      <xdr:row>6</xdr:row>
      <xdr:rowOff>138479</xdr:rowOff>
    </xdr:to>
    <xdr:sp macro="" textlink="">
      <xdr:nvSpPr>
        <xdr:cNvPr id="2" name="Star: 5 Points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8901724" y="1136162"/>
          <a:ext cx="238369" cy="174625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177800</xdr:colOff>
      <xdr:row>8</xdr:row>
      <xdr:rowOff>12700</xdr:rowOff>
    </xdr:from>
    <xdr:to>
      <xdr:col>34</xdr:col>
      <xdr:colOff>152400</xdr:colOff>
      <xdr:row>8</xdr:row>
      <xdr:rowOff>187325</xdr:rowOff>
    </xdr:to>
    <xdr:sp macro="" textlink="">
      <xdr:nvSpPr>
        <xdr:cNvPr id="7" name="Star: 5 Points 3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7885723" y="1380392"/>
          <a:ext cx="238369" cy="174625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aneenuch.w.PTTICT/Desktop/TMS_Lube_Resource_and_Cost_Template_V0_0_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imsupak/Documents/PTT%20Digital/BD/2025_Pyramid/02_TPE.SES-Q.014%20S4_Digital_Resource_and_Cost_Pyramid_Enhancment_2026.xlsx" TargetMode="External"/><Relationship Id="rId1" Type="http://schemas.openxmlformats.org/officeDocument/2006/relationships/externalLinkPath" Target="/Users/pimsupak/Documents/PTT%20Digital/BD/2025_Pyramid/02_TPE.SES-Q.014%20S4_Digital_Resource_and_Cost_Pyramid_Enhancment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 Lube Bulk &amp; Surprise Check"/>
      <sheetName val="TMS Lulk Bulk&amp;Surprise Check(2)"/>
      <sheetName val="Template for Other service (2)"/>
      <sheetName val="Template for Other service"/>
      <sheetName val="999_MSRP"/>
      <sheetName val="999_Loaded Rate 2016-Q1"/>
    </sheetNames>
    <sheetDataSet>
      <sheetData sheetId="0"/>
      <sheetData sheetId="1"/>
      <sheetData sheetId="2"/>
      <sheetData sheetId="3"/>
      <sheetData sheetId="4">
        <row r="3">
          <cell r="A3" t="str">
            <v>VP</v>
          </cell>
        </row>
        <row r="4">
          <cell r="A4" t="str">
            <v>Sr.Manager</v>
          </cell>
        </row>
        <row r="5">
          <cell r="A5" t="str">
            <v>Manager</v>
          </cell>
        </row>
        <row r="6">
          <cell r="A6" t="str">
            <v>Sr.Officer</v>
          </cell>
        </row>
        <row r="7">
          <cell r="A7" t="str">
            <v>Officer</v>
          </cell>
        </row>
        <row r="8">
          <cell r="A8" t="str">
            <v>Associate Officer/Programmer</v>
          </cell>
        </row>
        <row r="9">
          <cell r="A9" t="str">
            <v>Zyen ABAPER</v>
          </cell>
        </row>
        <row r="10">
          <cell r="A10" t="str">
            <v>Zyen ABAPER (NM)</v>
          </cell>
        </row>
      </sheetData>
      <sheetData sheetId="5">
        <row r="2">
          <cell r="F2" t="str">
            <v>adisak.n</v>
          </cell>
        </row>
        <row r="3">
          <cell r="F3" t="str">
            <v>akachai.y</v>
          </cell>
        </row>
        <row r="4">
          <cell r="F4" t="str">
            <v>akarachai.a</v>
          </cell>
        </row>
        <row r="5">
          <cell r="F5" t="str">
            <v>akkaphon.n</v>
          </cell>
        </row>
        <row r="6">
          <cell r="F6" t="str">
            <v>aleena.t</v>
          </cell>
        </row>
        <row r="7">
          <cell r="F7" t="str">
            <v>amornsak.p</v>
          </cell>
        </row>
        <row r="8">
          <cell r="F8" t="str">
            <v>anake.p</v>
          </cell>
        </row>
        <row r="9">
          <cell r="F9" t="str">
            <v>anawin.e</v>
          </cell>
        </row>
        <row r="10">
          <cell r="F10" t="str">
            <v>annop.r</v>
          </cell>
        </row>
        <row r="11">
          <cell r="F11" t="str">
            <v>anocha.u</v>
          </cell>
        </row>
        <row r="12">
          <cell r="F12" t="str">
            <v>anucha.c</v>
          </cell>
        </row>
        <row r="13">
          <cell r="F13" t="str">
            <v>anuchit.c</v>
          </cell>
        </row>
        <row r="14">
          <cell r="F14" t="str">
            <v>anut.c</v>
          </cell>
        </row>
        <row r="15">
          <cell r="F15" t="str">
            <v>aphichat.n</v>
          </cell>
        </row>
        <row r="16">
          <cell r="F16" t="str">
            <v>apichaluck.c</v>
          </cell>
        </row>
        <row r="17">
          <cell r="F17" t="str">
            <v>apichat.m</v>
          </cell>
        </row>
        <row r="18">
          <cell r="F18" t="str">
            <v>apinun.b</v>
          </cell>
        </row>
        <row r="19">
          <cell r="F19" t="str">
            <v>apiwat.b</v>
          </cell>
        </row>
        <row r="20">
          <cell r="F20" t="str">
            <v>arisa.p</v>
          </cell>
        </row>
        <row r="21">
          <cell r="F21" t="str">
            <v>ariya.k</v>
          </cell>
        </row>
        <row r="22">
          <cell r="F22" t="str">
            <v>arunrote.k</v>
          </cell>
        </row>
        <row r="23">
          <cell r="F23" t="str">
            <v>arunya.c</v>
          </cell>
        </row>
        <row r="24">
          <cell r="F24" t="str">
            <v>atawee.y</v>
          </cell>
        </row>
        <row r="25">
          <cell r="F25" t="str">
            <v>athita.a</v>
          </cell>
        </row>
        <row r="26">
          <cell r="F26" t="str">
            <v>attayoot.p</v>
          </cell>
        </row>
        <row r="27">
          <cell r="F27" t="str">
            <v>benjaluk.y</v>
          </cell>
        </row>
        <row r="28">
          <cell r="F28" t="str">
            <v>benjo.j</v>
          </cell>
        </row>
        <row r="29">
          <cell r="F29" t="str">
            <v>benyapa.a</v>
          </cell>
        </row>
        <row r="30">
          <cell r="F30" t="str">
            <v>bongkoch.r</v>
          </cell>
        </row>
        <row r="31">
          <cell r="F31" t="str">
            <v>boonrueng.t</v>
          </cell>
        </row>
        <row r="32">
          <cell r="F32" t="str">
            <v>boonsomsak.p</v>
          </cell>
        </row>
        <row r="33">
          <cell r="F33" t="str">
            <v>boonsong.l</v>
          </cell>
        </row>
        <row r="34">
          <cell r="F34" t="str">
            <v>boonyapat.p</v>
          </cell>
        </row>
        <row r="35">
          <cell r="F35" t="str">
            <v>borvonwan.p</v>
          </cell>
        </row>
        <row r="36">
          <cell r="F36" t="str">
            <v>buchaya.r</v>
          </cell>
        </row>
        <row r="37">
          <cell r="F37" t="str">
            <v>burin.y</v>
          </cell>
        </row>
        <row r="38">
          <cell r="F38" t="str">
            <v>busakorn.i</v>
          </cell>
        </row>
        <row r="39">
          <cell r="F39" t="str">
            <v>chaiwut.c</v>
          </cell>
        </row>
        <row r="40">
          <cell r="F40" t="str">
            <v>chaiyapol.w</v>
          </cell>
        </row>
        <row r="41">
          <cell r="F41" t="str">
            <v>chaiyapurk.j</v>
          </cell>
        </row>
        <row r="42">
          <cell r="F42" t="str">
            <v>chanatip.s</v>
          </cell>
        </row>
        <row r="43">
          <cell r="F43" t="str">
            <v>chanin.m</v>
          </cell>
        </row>
        <row r="44">
          <cell r="F44" t="str">
            <v>channarongwet.s</v>
          </cell>
        </row>
        <row r="45">
          <cell r="F45" t="str">
            <v>chanprapa.t</v>
          </cell>
        </row>
        <row r="46">
          <cell r="F46" t="str">
            <v>charoen.n</v>
          </cell>
        </row>
        <row r="47">
          <cell r="F47" t="str">
            <v>chatchai.w</v>
          </cell>
        </row>
        <row r="48">
          <cell r="F48" t="str">
            <v>chatchanun.k</v>
          </cell>
        </row>
        <row r="49">
          <cell r="F49" t="str">
            <v>chatchapon.p</v>
          </cell>
        </row>
        <row r="50">
          <cell r="F50" t="str">
            <v>chatlada.t</v>
          </cell>
        </row>
        <row r="51">
          <cell r="F51" t="str">
            <v>chattrabhorn.m</v>
          </cell>
        </row>
        <row r="52">
          <cell r="F52" t="str">
            <v>chawalita.l</v>
          </cell>
        </row>
        <row r="53">
          <cell r="F53" t="str">
            <v>chawanat.c</v>
          </cell>
        </row>
        <row r="54">
          <cell r="F54" t="str">
            <v>chayamon.d</v>
          </cell>
        </row>
        <row r="55">
          <cell r="F55" t="str">
            <v>chedsada.r</v>
          </cell>
        </row>
        <row r="56">
          <cell r="F56" t="str">
            <v>chintana.t</v>
          </cell>
        </row>
        <row r="57">
          <cell r="F57" t="str">
            <v>chokchai.p</v>
          </cell>
        </row>
        <row r="58">
          <cell r="F58" t="str">
            <v>cholticha.t</v>
          </cell>
        </row>
        <row r="59">
          <cell r="F59" t="str">
            <v>chompoonuch.p</v>
          </cell>
        </row>
        <row r="60">
          <cell r="F60" t="str">
            <v>chompunuch.r</v>
          </cell>
        </row>
        <row r="61">
          <cell r="F61" t="str">
            <v>choochai.p</v>
          </cell>
        </row>
        <row r="62">
          <cell r="F62" t="str">
            <v>chotiros.k</v>
          </cell>
        </row>
        <row r="63">
          <cell r="F63" t="str">
            <v>chutinathorn.t</v>
          </cell>
        </row>
        <row r="64">
          <cell r="F64" t="str">
            <v>deena.u</v>
          </cell>
        </row>
        <row r="65">
          <cell r="F65" t="str">
            <v>denchart.p</v>
          </cell>
        </row>
        <row r="66">
          <cell r="F66" t="str">
            <v>duangjaichanok.d</v>
          </cell>
        </row>
        <row r="67">
          <cell r="F67" t="str">
            <v>eakarach.t</v>
          </cell>
        </row>
        <row r="68">
          <cell r="F68" t="str">
            <v>eakchai.j</v>
          </cell>
        </row>
        <row r="69">
          <cell r="F69" t="str">
            <v>eakong.a</v>
          </cell>
        </row>
        <row r="70">
          <cell r="F70" t="str">
            <v>ekaraj.p</v>
          </cell>
        </row>
        <row r="71">
          <cell r="F71" t="str">
            <v>ekkaluk.w</v>
          </cell>
        </row>
        <row r="72">
          <cell r="F72" t="str">
            <v>ekkapong.k</v>
          </cell>
        </row>
        <row r="73">
          <cell r="F73" t="str">
            <v>ekkarat.m</v>
          </cell>
        </row>
        <row r="74">
          <cell r="F74" t="str">
            <v>gedsarin.k</v>
          </cell>
        </row>
        <row r="75">
          <cell r="F75" t="str">
            <v>gitisak.p</v>
          </cell>
        </row>
        <row r="76">
          <cell r="F76" t="str">
            <v>haemwaan.s</v>
          </cell>
        </row>
        <row r="77">
          <cell r="F77" t="str">
            <v>isaraporn.t</v>
          </cell>
        </row>
        <row r="78">
          <cell r="F78" t="str">
            <v>issara.s</v>
          </cell>
        </row>
        <row r="79">
          <cell r="F79" t="str">
            <v>itsariya.s</v>
          </cell>
        </row>
        <row r="80">
          <cell r="F80" t="str">
            <v>ittipat.t</v>
          </cell>
        </row>
        <row r="81">
          <cell r="F81" t="str">
            <v>ittipol.p</v>
          </cell>
        </row>
        <row r="82">
          <cell r="F82" t="str">
            <v>ittipol.w</v>
          </cell>
        </row>
        <row r="83">
          <cell r="F83" t="str">
            <v>jakkrit.p</v>
          </cell>
        </row>
        <row r="84">
          <cell r="F84" t="str">
            <v>jakraphan.k</v>
          </cell>
        </row>
        <row r="85">
          <cell r="F85" t="str">
            <v>jariya.p</v>
          </cell>
        </row>
        <row r="86">
          <cell r="F86" t="str">
            <v>jaroonpong.s</v>
          </cell>
        </row>
        <row r="87">
          <cell r="F87" t="str">
            <v>jeeranat.m</v>
          </cell>
        </row>
        <row r="88">
          <cell r="F88" t="str">
            <v>jettana.m</v>
          </cell>
        </row>
        <row r="89">
          <cell r="F89" t="str">
            <v>jirapat.s</v>
          </cell>
        </row>
        <row r="90">
          <cell r="F90" t="str">
            <v>jirasak.t</v>
          </cell>
        </row>
        <row r="91">
          <cell r="F91" t="str">
            <v>jirat.t</v>
          </cell>
        </row>
        <row r="92">
          <cell r="F92" t="str">
            <v>jirawan.s</v>
          </cell>
        </row>
        <row r="93">
          <cell r="F93" t="str">
            <v>jittapol.j</v>
          </cell>
        </row>
        <row r="94">
          <cell r="F94" t="str">
            <v>jomkhwan.w</v>
          </cell>
        </row>
        <row r="95">
          <cell r="F95" t="str">
            <v>jugkrit.n</v>
          </cell>
        </row>
        <row r="96">
          <cell r="F96" t="str">
            <v>jurairat.d</v>
          </cell>
        </row>
        <row r="97">
          <cell r="F97" t="str">
            <v>jutarmart.k</v>
          </cell>
        </row>
        <row r="98">
          <cell r="F98" t="str">
            <v>kajohn.s</v>
          </cell>
        </row>
        <row r="99">
          <cell r="F99" t="str">
            <v>kamolchai.a</v>
          </cell>
        </row>
        <row r="100">
          <cell r="F100" t="str">
            <v>kamolwan.p</v>
          </cell>
        </row>
        <row r="101">
          <cell r="F101" t="str">
            <v>kamonporn.s</v>
          </cell>
        </row>
        <row r="102">
          <cell r="F102" t="str">
            <v>kanlaya.r</v>
          </cell>
        </row>
        <row r="103">
          <cell r="F103" t="str">
            <v>kanungnit.s</v>
          </cell>
        </row>
        <row r="104">
          <cell r="F104" t="str">
            <v>kanyaporn.s</v>
          </cell>
        </row>
        <row r="105">
          <cell r="F105" t="str">
            <v>kasamaporn.s</v>
          </cell>
        </row>
        <row r="106">
          <cell r="F106" t="str">
            <v>kavisara.a</v>
          </cell>
        </row>
        <row r="107">
          <cell r="F107" t="str">
            <v>kawin.s</v>
          </cell>
        </row>
        <row r="108">
          <cell r="F108" t="str">
            <v>keerati.k</v>
          </cell>
        </row>
        <row r="109">
          <cell r="F109" t="str">
            <v>keng.t</v>
          </cell>
        </row>
        <row r="110">
          <cell r="F110" t="str">
            <v>ketkaew.s</v>
          </cell>
        </row>
        <row r="111">
          <cell r="F111" t="str">
            <v>khemarath.c</v>
          </cell>
        </row>
        <row r="112">
          <cell r="F112" t="str">
            <v>khuanruthai.b</v>
          </cell>
        </row>
        <row r="113">
          <cell r="F113" t="str">
            <v>khwanhatai.s</v>
          </cell>
        </row>
        <row r="114">
          <cell r="F114" t="str">
            <v>kiattisak.b</v>
          </cell>
        </row>
        <row r="115">
          <cell r="F115" t="str">
            <v>kiattisak.c</v>
          </cell>
        </row>
        <row r="116">
          <cell r="F116" t="str">
            <v>kingkaew.h</v>
          </cell>
        </row>
        <row r="117">
          <cell r="F117" t="str">
            <v>kitipat.n</v>
          </cell>
        </row>
        <row r="118">
          <cell r="F118" t="str">
            <v>kitsanapat.v</v>
          </cell>
        </row>
        <row r="119">
          <cell r="F119" t="str">
            <v>kittiphong.k</v>
          </cell>
        </row>
        <row r="120">
          <cell r="F120" t="str">
            <v>kittisak.c</v>
          </cell>
        </row>
        <row r="121">
          <cell r="F121" t="str">
            <v>kittituch.o</v>
          </cell>
        </row>
        <row r="122">
          <cell r="F122" t="str">
            <v>komol.k</v>
          </cell>
        </row>
        <row r="123">
          <cell r="F123" t="str">
            <v>kongsak.p</v>
          </cell>
        </row>
        <row r="124">
          <cell r="F124" t="str">
            <v>koonthida.w</v>
          </cell>
        </row>
        <row r="125">
          <cell r="F125" t="str">
            <v>kornvipa.l</v>
          </cell>
        </row>
        <row r="126">
          <cell r="F126" t="str">
            <v>kosin.p</v>
          </cell>
        </row>
        <row r="127">
          <cell r="F127" t="str">
            <v>kraisorn.k</v>
          </cell>
        </row>
        <row r="128">
          <cell r="F128" t="str">
            <v>kriangsak.p</v>
          </cell>
        </row>
        <row r="129">
          <cell r="F129" t="str">
            <v>krisada.j</v>
          </cell>
        </row>
        <row r="130">
          <cell r="F130" t="str">
            <v>krissada.p</v>
          </cell>
        </row>
        <row r="131">
          <cell r="F131" t="str">
            <v>kritsada.k</v>
          </cell>
        </row>
        <row r="132">
          <cell r="F132" t="str">
            <v>krittiya.m</v>
          </cell>
        </row>
        <row r="133">
          <cell r="F133" t="str">
            <v>kuerkool.k</v>
          </cell>
        </row>
        <row r="134">
          <cell r="F134" t="str">
            <v>laddawan.r</v>
          </cell>
        </row>
        <row r="135">
          <cell r="F135" t="str">
            <v>lalida.n</v>
          </cell>
        </row>
        <row r="136">
          <cell r="F136" t="str">
            <v>lalita.r</v>
          </cell>
        </row>
        <row r="137">
          <cell r="F137" t="str">
            <v>lavitra.p</v>
          </cell>
        </row>
        <row r="138">
          <cell r="F138" t="str">
            <v>mananya.s</v>
          </cell>
        </row>
        <row r="139">
          <cell r="F139" t="str">
            <v>manasanan.c</v>
          </cell>
        </row>
        <row r="140">
          <cell r="F140" t="str">
            <v>maneenuch.w</v>
          </cell>
        </row>
        <row r="141">
          <cell r="F141" t="str">
            <v>manida.p</v>
          </cell>
        </row>
        <row r="142">
          <cell r="F142" t="str">
            <v>manimeth.p</v>
          </cell>
        </row>
        <row r="143">
          <cell r="F143" t="str">
            <v>manisa.c</v>
          </cell>
        </row>
        <row r="144">
          <cell r="F144" t="str">
            <v>manussavee.p</v>
          </cell>
        </row>
        <row r="145">
          <cell r="F145" t="str">
            <v>marasri.h</v>
          </cell>
        </row>
        <row r="146">
          <cell r="F146" t="str">
            <v>marutpong.s</v>
          </cell>
        </row>
        <row r="147">
          <cell r="F147" t="str">
            <v>millibhu.r</v>
          </cell>
        </row>
        <row r="148">
          <cell r="F148" t="str">
            <v>montakan.w</v>
          </cell>
        </row>
        <row r="149">
          <cell r="F149" t="str">
            <v>montree.s</v>
          </cell>
        </row>
        <row r="150">
          <cell r="F150" t="str">
            <v>montri.s</v>
          </cell>
        </row>
        <row r="151">
          <cell r="F151" t="str">
            <v>nalatthawan.w</v>
          </cell>
        </row>
        <row r="152">
          <cell r="F152" t="str">
            <v>nalinee.l</v>
          </cell>
        </row>
        <row r="153">
          <cell r="F153" t="str">
            <v>naovarat.l</v>
          </cell>
        </row>
        <row r="154">
          <cell r="F154" t="str">
            <v>napaluck.s</v>
          </cell>
        </row>
        <row r="155">
          <cell r="F155" t="str">
            <v>napat.t</v>
          </cell>
        </row>
        <row r="156">
          <cell r="F156" t="str">
            <v>napawan.r</v>
          </cell>
        </row>
        <row r="157">
          <cell r="F157" t="str">
            <v>napitch.t</v>
          </cell>
        </row>
        <row r="158">
          <cell r="F158" t="str">
            <v>narin.p</v>
          </cell>
        </row>
        <row r="159">
          <cell r="F159" t="str">
            <v>narinrat.n</v>
          </cell>
        </row>
        <row r="160">
          <cell r="F160" t="str">
            <v>narisara.c</v>
          </cell>
        </row>
        <row r="161">
          <cell r="F161" t="str">
            <v>narong.sr</v>
          </cell>
        </row>
        <row r="162">
          <cell r="F162" t="str">
            <v>nathacha.ta</v>
          </cell>
        </row>
        <row r="163">
          <cell r="F163" t="str">
            <v>natpol.j</v>
          </cell>
        </row>
        <row r="164">
          <cell r="F164" t="str">
            <v>nattaphon.s</v>
          </cell>
        </row>
        <row r="165">
          <cell r="F165" t="str">
            <v>nattapoom.y</v>
          </cell>
        </row>
        <row r="166">
          <cell r="F166" t="str">
            <v>nattavit.k</v>
          </cell>
        </row>
        <row r="167">
          <cell r="F167" t="str">
            <v>nattawan.t</v>
          </cell>
        </row>
        <row r="168">
          <cell r="F168" t="str">
            <v>nattawut.s</v>
          </cell>
        </row>
        <row r="169">
          <cell r="F169" t="str">
            <v>nattechint.s</v>
          </cell>
        </row>
        <row r="170">
          <cell r="F170" t="str">
            <v>natthapaak.p</v>
          </cell>
        </row>
        <row r="171">
          <cell r="F171" t="str">
            <v>navapon.w</v>
          </cell>
        </row>
        <row r="172">
          <cell r="F172" t="str">
            <v>nawapat.w</v>
          </cell>
        </row>
        <row r="173">
          <cell r="F173" t="str">
            <v>nichakorn.k</v>
          </cell>
        </row>
        <row r="174">
          <cell r="F174" t="str">
            <v>nipoon.s</v>
          </cell>
        </row>
        <row r="175">
          <cell r="F175" t="str">
            <v>niramol.r</v>
          </cell>
        </row>
        <row r="176">
          <cell r="F176" t="str">
            <v>niran.m</v>
          </cell>
        </row>
        <row r="177">
          <cell r="F177" t="str">
            <v>nirat.s</v>
          </cell>
        </row>
        <row r="178">
          <cell r="F178" t="str">
            <v>nithi.b</v>
          </cell>
        </row>
        <row r="179">
          <cell r="F179" t="str">
            <v>nivit.p</v>
          </cell>
        </row>
        <row r="180">
          <cell r="F180" t="str">
            <v>nongnoot.w</v>
          </cell>
        </row>
        <row r="181">
          <cell r="F181" t="str">
            <v>nonthachai.s</v>
          </cell>
        </row>
        <row r="182">
          <cell r="F182" t="str">
            <v>nopadol.s</v>
          </cell>
        </row>
        <row r="183">
          <cell r="F183" t="str">
            <v>noppachai.t</v>
          </cell>
        </row>
        <row r="184">
          <cell r="F184" t="str">
            <v>noppadon.p</v>
          </cell>
        </row>
        <row r="185">
          <cell r="F185" t="str">
            <v>noppong.s</v>
          </cell>
        </row>
        <row r="186">
          <cell r="F186" t="str">
            <v>nopporn.w</v>
          </cell>
        </row>
        <row r="187">
          <cell r="F187" t="str">
            <v>norapatra.s</v>
          </cell>
        </row>
        <row r="188">
          <cell r="F188" t="str">
            <v>nuthargorn.j</v>
          </cell>
        </row>
        <row r="189">
          <cell r="F189" t="str">
            <v>nuttakorn.c</v>
          </cell>
        </row>
        <row r="190">
          <cell r="F190" t="str">
            <v>nuttapon.a</v>
          </cell>
        </row>
        <row r="191">
          <cell r="F191" t="str">
            <v>nuttapong.s</v>
          </cell>
        </row>
        <row r="192">
          <cell r="F192" t="str">
            <v>nuttawan.p</v>
          </cell>
        </row>
        <row r="193">
          <cell r="F193" t="str">
            <v>onthipa.t</v>
          </cell>
        </row>
        <row r="194">
          <cell r="F194" t="str">
            <v>onuma.p</v>
          </cell>
        </row>
        <row r="195">
          <cell r="F195" t="str">
            <v>padet.t</v>
          </cell>
        </row>
        <row r="196">
          <cell r="F196" t="str">
            <v>pairat.m</v>
          </cell>
        </row>
        <row r="197">
          <cell r="F197" t="str">
            <v>paisal.s</v>
          </cell>
        </row>
        <row r="198">
          <cell r="F198" t="str">
            <v>paitoon.p</v>
          </cell>
        </row>
        <row r="199">
          <cell r="F199" t="str">
            <v>paitoon.s</v>
          </cell>
        </row>
        <row r="200">
          <cell r="F200" t="str">
            <v>pakit.k</v>
          </cell>
        </row>
        <row r="201">
          <cell r="F201" t="str">
            <v>pakornkiat.c</v>
          </cell>
        </row>
        <row r="202">
          <cell r="F202" t="str">
            <v>pakpoom.l</v>
          </cell>
        </row>
        <row r="203">
          <cell r="F203" t="str">
            <v>palangchana.s</v>
          </cell>
        </row>
        <row r="204">
          <cell r="F204" t="str">
            <v>paleerat.s</v>
          </cell>
        </row>
        <row r="205">
          <cell r="F205" t="str">
            <v>palida.p</v>
          </cell>
        </row>
        <row r="206">
          <cell r="F206" t="str">
            <v>panipak.p</v>
          </cell>
        </row>
        <row r="207">
          <cell r="F207" t="str">
            <v>panita.y</v>
          </cell>
        </row>
        <row r="208">
          <cell r="F208" t="str">
            <v>panumars.t</v>
          </cell>
        </row>
        <row r="209">
          <cell r="F209" t="str">
            <v>panupun.s</v>
          </cell>
        </row>
        <row r="210">
          <cell r="F210" t="str">
            <v>papat.j</v>
          </cell>
        </row>
        <row r="211">
          <cell r="F211" t="str">
            <v>paralee.l</v>
          </cell>
        </row>
        <row r="212">
          <cell r="F212" t="str">
            <v>parida.k</v>
          </cell>
        </row>
        <row r="213">
          <cell r="F213" t="str">
            <v>parinda.r</v>
          </cell>
        </row>
        <row r="214">
          <cell r="F214" t="str">
            <v>parnrada.p</v>
          </cell>
        </row>
        <row r="215">
          <cell r="F215" t="str">
            <v>pasuchart.s</v>
          </cell>
        </row>
        <row r="216">
          <cell r="F216" t="str">
            <v>patarawut.c</v>
          </cell>
        </row>
        <row r="217">
          <cell r="F217" t="str">
            <v>patcharee.p</v>
          </cell>
        </row>
        <row r="218">
          <cell r="F218" t="str">
            <v>patcharin.v</v>
          </cell>
        </row>
        <row r="219">
          <cell r="F219" t="str">
            <v>patcharopas.l</v>
          </cell>
        </row>
        <row r="220">
          <cell r="F220" t="str">
            <v>pathcharnee.c</v>
          </cell>
        </row>
        <row r="221">
          <cell r="F221" t="str">
            <v>pattamawadee.c</v>
          </cell>
        </row>
        <row r="222">
          <cell r="F222" t="str">
            <v>pattanachat.k</v>
          </cell>
        </row>
        <row r="223">
          <cell r="F223" t="str">
            <v>pattaraporn.t</v>
          </cell>
        </row>
        <row r="224">
          <cell r="F224" t="str">
            <v>pattharin.u</v>
          </cell>
        </row>
        <row r="225">
          <cell r="F225" t="str">
            <v>paveena.p</v>
          </cell>
        </row>
        <row r="226">
          <cell r="F226" t="str">
            <v>pawida.s</v>
          </cell>
        </row>
        <row r="227">
          <cell r="F227" t="str">
            <v>pawinee.k</v>
          </cell>
        </row>
        <row r="228">
          <cell r="F228" t="str">
            <v>pawitra.n</v>
          </cell>
        </row>
        <row r="229">
          <cell r="F229" t="str">
            <v>perapong.s</v>
          </cell>
        </row>
        <row r="230">
          <cell r="F230" t="str">
            <v>permporn.h</v>
          </cell>
        </row>
        <row r="231">
          <cell r="F231" t="str">
            <v>phaiphan.t</v>
          </cell>
        </row>
        <row r="232">
          <cell r="F232" t="str">
            <v>phairuch.c</v>
          </cell>
        </row>
        <row r="233">
          <cell r="F233" t="str">
            <v>phamorn.v</v>
          </cell>
        </row>
        <row r="234">
          <cell r="F234" t="str">
            <v>pharkphoom.c</v>
          </cell>
        </row>
        <row r="235">
          <cell r="F235" t="str">
            <v>phatarapa.b</v>
          </cell>
        </row>
        <row r="236">
          <cell r="F236" t="str">
            <v>phattrawat.p</v>
          </cell>
        </row>
        <row r="237">
          <cell r="F237" t="str">
            <v>phongrawee.t</v>
          </cell>
        </row>
        <row r="238">
          <cell r="F238" t="str">
            <v>phonphan.c</v>
          </cell>
        </row>
        <row r="239">
          <cell r="F239" t="str">
            <v>pichet.s</v>
          </cell>
        </row>
        <row r="240">
          <cell r="F240" t="str">
            <v>pilaiwan.p</v>
          </cell>
        </row>
        <row r="241">
          <cell r="F241" t="str">
            <v>pimjai.d</v>
          </cell>
        </row>
        <row r="242">
          <cell r="F242" t="str">
            <v>pinanong.j</v>
          </cell>
        </row>
        <row r="243">
          <cell r="F243" t="str">
            <v>pinit.r</v>
          </cell>
        </row>
        <row r="244">
          <cell r="F244" t="str">
            <v>piroj.s</v>
          </cell>
        </row>
        <row r="245">
          <cell r="F245" t="str">
            <v>pitak.k</v>
          </cell>
        </row>
        <row r="246">
          <cell r="F246" t="str">
            <v>pitsamorn.i</v>
          </cell>
        </row>
        <row r="247">
          <cell r="F247" t="str">
            <v>piyadara.r</v>
          </cell>
        </row>
        <row r="248">
          <cell r="F248" t="str">
            <v>pol.c</v>
          </cell>
        </row>
        <row r="249">
          <cell r="F249" t="str">
            <v>polchet.a</v>
          </cell>
        </row>
        <row r="250">
          <cell r="F250" t="str">
            <v>pongpat.t</v>
          </cell>
        </row>
        <row r="251">
          <cell r="F251" t="str">
            <v>pongpisut.n</v>
          </cell>
        </row>
        <row r="252">
          <cell r="F252" t="str">
            <v>pongsakorn.k</v>
          </cell>
        </row>
        <row r="253">
          <cell r="F253" t="str">
            <v>pongsaporn.n</v>
          </cell>
        </row>
        <row r="254">
          <cell r="F254" t="str">
            <v>pongsiri.n</v>
          </cell>
        </row>
        <row r="255">
          <cell r="F255" t="str">
            <v>poonpitsuda.a</v>
          </cell>
        </row>
        <row r="256">
          <cell r="F256" t="str">
            <v>pornchai.k</v>
          </cell>
        </row>
        <row r="257">
          <cell r="F257" t="str">
            <v>pornchai.p</v>
          </cell>
        </row>
        <row r="258">
          <cell r="F258" t="str">
            <v>pornchai.t</v>
          </cell>
        </row>
        <row r="259">
          <cell r="F259" t="str">
            <v>pornpimon.k</v>
          </cell>
        </row>
        <row r="260">
          <cell r="F260" t="str">
            <v>pornrudee.j</v>
          </cell>
        </row>
        <row r="261">
          <cell r="F261" t="str">
            <v>porntip.s</v>
          </cell>
        </row>
        <row r="262">
          <cell r="F262" t="str">
            <v>porpailin.p</v>
          </cell>
        </row>
        <row r="263">
          <cell r="F263" t="str">
            <v>prachaya.p</v>
          </cell>
        </row>
        <row r="264">
          <cell r="F264" t="str">
            <v>praewpailin.r</v>
          </cell>
        </row>
        <row r="265">
          <cell r="F265" t="str">
            <v>praewpan.k</v>
          </cell>
        </row>
        <row r="266">
          <cell r="F266" t="str">
            <v>praewpran.j</v>
          </cell>
        </row>
        <row r="267">
          <cell r="F267" t="str">
            <v>prajuab.v</v>
          </cell>
        </row>
        <row r="268">
          <cell r="F268" t="str">
            <v>pramote.w</v>
          </cell>
        </row>
        <row r="269">
          <cell r="F269" t="str">
            <v>prapas.b</v>
          </cell>
        </row>
        <row r="270">
          <cell r="F270" t="str">
            <v>prapon.k</v>
          </cell>
        </row>
        <row r="271">
          <cell r="F271" t="str">
            <v>prasong.lu</v>
          </cell>
        </row>
        <row r="272">
          <cell r="F272" t="str">
            <v>prateep.w</v>
          </cell>
        </row>
        <row r="273">
          <cell r="F273" t="str">
            <v>prichaya.c</v>
          </cell>
        </row>
        <row r="274">
          <cell r="F274" t="str">
            <v>prissana.p</v>
          </cell>
        </row>
        <row r="275">
          <cell r="F275" t="str">
            <v>punnit.m</v>
          </cell>
        </row>
        <row r="276">
          <cell r="F276" t="str">
            <v>punyanan.p</v>
          </cell>
        </row>
        <row r="277">
          <cell r="F277" t="str">
            <v>puttipong.s</v>
          </cell>
        </row>
        <row r="278">
          <cell r="F278" t="str">
            <v>rachin.i</v>
          </cell>
        </row>
        <row r="279">
          <cell r="F279" t="str">
            <v>rangrath.k</v>
          </cell>
        </row>
        <row r="280">
          <cell r="F280" t="str">
            <v>ratchadaporn.y</v>
          </cell>
        </row>
        <row r="281">
          <cell r="F281" t="str">
            <v>ratchanee.l</v>
          </cell>
        </row>
        <row r="282">
          <cell r="F282" t="str">
            <v>ratchaneekorn.s</v>
          </cell>
        </row>
        <row r="283">
          <cell r="F283" t="str">
            <v>ratchaneekorn.v</v>
          </cell>
        </row>
        <row r="284">
          <cell r="F284" t="str">
            <v>ratchatawan.w</v>
          </cell>
        </row>
        <row r="285">
          <cell r="F285" t="str">
            <v>ravivat.d</v>
          </cell>
        </row>
        <row r="286">
          <cell r="F286" t="str">
            <v>rerai.n</v>
          </cell>
        </row>
        <row r="287">
          <cell r="F287" t="str">
            <v>rerngwutt.l</v>
          </cell>
        </row>
        <row r="288">
          <cell r="F288" t="str">
            <v>rewat.p</v>
          </cell>
        </row>
        <row r="289">
          <cell r="F289" t="str">
            <v>rittirong.w</v>
          </cell>
        </row>
        <row r="290">
          <cell r="F290" t="str">
            <v>roongkiat.k</v>
          </cell>
        </row>
        <row r="291">
          <cell r="F291" t="str">
            <v>rosarin.t</v>
          </cell>
        </row>
        <row r="292">
          <cell r="F292" t="str">
            <v>rujiras.t</v>
          </cell>
        </row>
        <row r="293">
          <cell r="F293" t="str">
            <v>rujirawat.a</v>
          </cell>
        </row>
        <row r="294">
          <cell r="F294" t="str">
            <v>rungsima.r</v>
          </cell>
        </row>
        <row r="295">
          <cell r="F295" t="str">
            <v>ruttanachai.a</v>
          </cell>
        </row>
        <row r="296">
          <cell r="F296" t="str">
            <v>sakol.k</v>
          </cell>
        </row>
        <row r="297">
          <cell r="F297" t="str">
            <v>saktip.t</v>
          </cell>
        </row>
        <row r="298">
          <cell r="F298" t="str">
            <v>samila.p</v>
          </cell>
        </row>
        <row r="299">
          <cell r="F299" t="str">
            <v>sangtip.c</v>
          </cell>
        </row>
        <row r="300">
          <cell r="F300" t="str">
            <v>sanya.k</v>
          </cell>
        </row>
        <row r="301">
          <cell r="F301" t="str">
            <v>saowanee.c</v>
          </cell>
        </row>
        <row r="302">
          <cell r="F302" t="str">
            <v>saran.j</v>
          </cell>
        </row>
        <row r="303">
          <cell r="F303" t="str">
            <v>saran.y</v>
          </cell>
        </row>
        <row r="304">
          <cell r="F304" t="str">
            <v>sarayut.t</v>
          </cell>
        </row>
        <row r="305">
          <cell r="F305" t="str">
            <v>sasi.r</v>
          </cell>
        </row>
        <row r="306">
          <cell r="F306" t="str">
            <v>sasikarn.c</v>
          </cell>
        </row>
        <row r="307">
          <cell r="F307" t="str">
            <v>sasitha.k</v>
          </cell>
        </row>
        <row r="308">
          <cell r="F308" t="str">
            <v>sayamon.v</v>
          </cell>
        </row>
        <row r="309">
          <cell r="F309" t="str">
            <v>sayumporn.r</v>
          </cell>
        </row>
        <row r="310">
          <cell r="F310" t="str">
            <v>seree.c</v>
          </cell>
        </row>
        <row r="311">
          <cell r="F311" t="str">
            <v>sineenart.s</v>
          </cell>
        </row>
        <row r="312">
          <cell r="F312" t="str">
            <v>sinvisa.n</v>
          </cell>
        </row>
        <row r="313">
          <cell r="F313" t="str">
            <v>sirima.c</v>
          </cell>
        </row>
        <row r="314">
          <cell r="F314" t="str">
            <v>siripong.s</v>
          </cell>
        </row>
        <row r="315">
          <cell r="F315" t="str">
            <v>siriporn.j</v>
          </cell>
        </row>
        <row r="316">
          <cell r="F316" t="str">
            <v>sirivit.y</v>
          </cell>
        </row>
        <row r="317">
          <cell r="F317" t="str">
            <v>siriyaporn.s</v>
          </cell>
        </row>
        <row r="318">
          <cell r="F318" t="str">
            <v>siroj.v</v>
          </cell>
        </row>
        <row r="319">
          <cell r="F319" t="str">
            <v>sitthameth.t</v>
          </cell>
        </row>
        <row r="320">
          <cell r="F320" t="str">
            <v>sittichoke.w</v>
          </cell>
        </row>
        <row r="321">
          <cell r="F321" t="str">
            <v>sivakan.s</v>
          </cell>
        </row>
        <row r="322">
          <cell r="F322" t="str">
            <v>sivanart.r</v>
          </cell>
        </row>
        <row r="323">
          <cell r="F323" t="str">
            <v>sivapong.t</v>
          </cell>
        </row>
        <row r="324">
          <cell r="F324" t="str">
            <v>somboon.r</v>
          </cell>
        </row>
        <row r="325">
          <cell r="F325" t="str">
            <v>somchai.w</v>
          </cell>
        </row>
        <row r="326">
          <cell r="F326" t="str">
            <v>somkid.k</v>
          </cell>
        </row>
        <row r="327">
          <cell r="F327" t="str">
            <v>sommai.j</v>
          </cell>
        </row>
        <row r="328">
          <cell r="F328" t="str">
            <v>somphob.a</v>
          </cell>
        </row>
        <row r="329">
          <cell r="F329" t="str">
            <v>somphong.w</v>
          </cell>
        </row>
        <row r="330">
          <cell r="F330" t="str">
            <v>somphot.s</v>
          </cell>
        </row>
        <row r="331">
          <cell r="F331" t="str">
            <v>sompoch.b</v>
          </cell>
        </row>
        <row r="332">
          <cell r="F332" t="str">
            <v>somprasong.p</v>
          </cell>
        </row>
        <row r="333">
          <cell r="F333" t="str">
            <v>somruthai.k</v>
          </cell>
        </row>
        <row r="334">
          <cell r="F334" t="str">
            <v>somsak.c</v>
          </cell>
        </row>
        <row r="335">
          <cell r="F335" t="str">
            <v>somyot.t</v>
          </cell>
        </row>
        <row r="336">
          <cell r="F336" t="str">
            <v>songpol.p</v>
          </cell>
        </row>
        <row r="337">
          <cell r="F337" t="str">
            <v>songsuda.w</v>
          </cell>
        </row>
        <row r="338">
          <cell r="F338" t="str">
            <v>songwuth.p</v>
          </cell>
        </row>
        <row r="339">
          <cell r="F339" t="str">
            <v>soonthorn.r</v>
          </cell>
        </row>
        <row r="340">
          <cell r="F340" t="str">
            <v>sopin.p</v>
          </cell>
        </row>
        <row r="341">
          <cell r="F341" t="str">
            <v>soracha.w</v>
          </cell>
        </row>
        <row r="342">
          <cell r="F342" t="str">
            <v>sorranun.s</v>
          </cell>
        </row>
        <row r="343">
          <cell r="F343" t="str">
            <v>suchachit.l</v>
          </cell>
        </row>
        <row r="344">
          <cell r="F344" t="str">
            <v>suchintana.r</v>
          </cell>
        </row>
        <row r="345">
          <cell r="F345" t="str">
            <v>suda.u</v>
          </cell>
        </row>
        <row r="346">
          <cell r="F346" t="str">
            <v>sudawan.k</v>
          </cell>
        </row>
        <row r="347">
          <cell r="F347" t="str">
            <v>sujin.w</v>
          </cell>
        </row>
        <row r="348">
          <cell r="F348" t="str">
            <v>sukanlaya.c</v>
          </cell>
        </row>
        <row r="349">
          <cell r="F349" t="str">
            <v>sukhin.j</v>
          </cell>
        </row>
        <row r="350">
          <cell r="F350" t="str">
            <v>sukritta.j</v>
          </cell>
        </row>
        <row r="351">
          <cell r="F351" t="str">
            <v>sulawan.t</v>
          </cell>
        </row>
        <row r="352">
          <cell r="F352" t="str">
            <v>supada.s</v>
          </cell>
        </row>
        <row r="353">
          <cell r="F353" t="str">
            <v>supakorn.m</v>
          </cell>
        </row>
        <row r="354">
          <cell r="F354" t="str">
            <v>supaluck.v</v>
          </cell>
        </row>
        <row r="355">
          <cell r="F355" t="str">
            <v>supaporn.s</v>
          </cell>
        </row>
        <row r="356">
          <cell r="F356" t="str">
            <v>supara.h</v>
          </cell>
        </row>
        <row r="357">
          <cell r="F357" t="str">
            <v>supatchaya.t</v>
          </cell>
        </row>
        <row r="358">
          <cell r="F358" t="str">
            <v>supattra.c</v>
          </cell>
        </row>
        <row r="359">
          <cell r="F359" t="str">
            <v>supawat.n</v>
          </cell>
        </row>
        <row r="360">
          <cell r="F360" t="str">
            <v>supharuek.i</v>
          </cell>
        </row>
        <row r="361">
          <cell r="F361" t="str">
            <v>supinya.c</v>
          </cell>
        </row>
        <row r="362">
          <cell r="F362" t="str">
            <v>supreeya.s</v>
          </cell>
        </row>
        <row r="363">
          <cell r="F363" t="str">
            <v>surachai.l</v>
          </cell>
        </row>
        <row r="364">
          <cell r="F364" t="str">
            <v>suradech.t</v>
          </cell>
        </row>
        <row r="365">
          <cell r="F365" t="str">
            <v>surapong.s</v>
          </cell>
        </row>
        <row r="366">
          <cell r="F366" t="str">
            <v>surarit.c</v>
          </cell>
        </row>
        <row r="367">
          <cell r="F367" t="str">
            <v>sureemas.c</v>
          </cell>
        </row>
        <row r="368">
          <cell r="F368" t="str">
            <v>sutas.j</v>
          </cell>
        </row>
        <row r="369">
          <cell r="F369" t="str">
            <v>sutee.k</v>
          </cell>
        </row>
        <row r="370">
          <cell r="F370" t="str">
            <v>suthida.r</v>
          </cell>
        </row>
        <row r="371">
          <cell r="F371" t="str">
            <v>suthinan.j</v>
          </cell>
        </row>
        <row r="372">
          <cell r="F372" t="str">
            <v>suttasinee.t</v>
          </cell>
        </row>
        <row r="373">
          <cell r="F373" t="str">
            <v>sutthi.k</v>
          </cell>
        </row>
        <row r="374">
          <cell r="F374" t="str">
            <v>sutthida.y</v>
          </cell>
        </row>
        <row r="375">
          <cell r="F375" t="str">
            <v>suwin.s</v>
          </cell>
        </row>
        <row r="376">
          <cell r="F376" t="str">
            <v>taiyen.r</v>
          </cell>
        </row>
        <row r="377">
          <cell r="F377" t="str">
            <v>tamolwatt.g</v>
          </cell>
        </row>
        <row r="378">
          <cell r="F378" t="str">
            <v>tanakrit.j</v>
          </cell>
        </row>
        <row r="379">
          <cell r="F379" t="str">
            <v>tanapon.p</v>
          </cell>
        </row>
        <row r="380">
          <cell r="F380" t="str">
            <v>tanat.p</v>
          </cell>
        </row>
        <row r="381">
          <cell r="F381" t="str">
            <v>tanatorn.s</v>
          </cell>
        </row>
        <row r="382">
          <cell r="F382" t="str">
            <v>tanin.k</v>
          </cell>
        </row>
        <row r="383">
          <cell r="F383" t="str">
            <v>taratorn.k</v>
          </cell>
        </row>
        <row r="384">
          <cell r="F384" t="str">
            <v>tarngrud.t</v>
          </cell>
        </row>
        <row r="385">
          <cell r="F385" t="str">
            <v>tawat.e</v>
          </cell>
        </row>
        <row r="386">
          <cell r="F386" t="str">
            <v>tawit.c</v>
          </cell>
        </row>
        <row r="387">
          <cell r="F387" t="str">
            <v>teera.p</v>
          </cell>
        </row>
        <row r="388">
          <cell r="F388" t="str">
            <v>teera.w</v>
          </cell>
        </row>
        <row r="389">
          <cell r="F389" t="str">
            <v>teeradej.d</v>
          </cell>
        </row>
        <row r="390">
          <cell r="F390" t="str">
            <v>teeraphong.c</v>
          </cell>
        </row>
        <row r="391">
          <cell r="F391" t="str">
            <v>temduang.s</v>
          </cell>
        </row>
        <row r="392">
          <cell r="F392" t="str">
            <v>teparat.i</v>
          </cell>
        </row>
        <row r="393">
          <cell r="F393" t="str">
            <v>thamanoon.k</v>
          </cell>
        </row>
        <row r="394">
          <cell r="F394" t="str">
            <v>thanakorn.bu</v>
          </cell>
        </row>
        <row r="395">
          <cell r="F395" t="str">
            <v>thanakrit.l</v>
          </cell>
        </row>
        <row r="396">
          <cell r="F396" t="str">
            <v>thanasan.i</v>
          </cell>
        </row>
        <row r="397">
          <cell r="F397" t="str">
            <v>thanasin.j</v>
          </cell>
        </row>
        <row r="398">
          <cell r="F398" t="str">
            <v>thanawadee.t</v>
          </cell>
        </row>
        <row r="399">
          <cell r="F399" t="str">
            <v>thanawat.h</v>
          </cell>
        </row>
        <row r="400">
          <cell r="F400" t="str">
            <v>thanawat.k</v>
          </cell>
        </row>
        <row r="401">
          <cell r="F401" t="str">
            <v>thaned.t</v>
          </cell>
        </row>
        <row r="402">
          <cell r="F402" t="str">
            <v>thanest.s</v>
          </cell>
        </row>
        <row r="403">
          <cell r="F403" t="str">
            <v>thaninnut.s</v>
          </cell>
        </row>
        <row r="404">
          <cell r="F404" t="str">
            <v>thapranee.c</v>
          </cell>
        </row>
        <row r="405">
          <cell r="F405" t="str">
            <v>thassanan.s</v>
          </cell>
        </row>
        <row r="406">
          <cell r="F406" t="str">
            <v>thawatchai.w</v>
          </cell>
        </row>
        <row r="407">
          <cell r="F407" t="str">
            <v>thaweechai.c</v>
          </cell>
        </row>
        <row r="408">
          <cell r="F408" t="str">
            <v>theeranuch.n</v>
          </cell>
        </row>
        <row r="409">
          <cell r="F409" t="str">
            <v>theeraphat.s</v>
          </cell>
        </row>
        <row r="410">
          <cell r="F410" t="str">
            <v>thida.v</v>
          </cell>
        </row>
        <row r="411">
          <cell r="F411" t="str">
            <v>thita.t</v>
          </cell>
        </row>
        <row r="412">
          <cell r="F412" t="str">
            <v>thitikorn.s</v>
          </cell>
        </row>
        <row r="413">
          <cell r="F413" t="str">
            <v>thitipong.t</v>
          </cell>
        </row>
        <row r="414">
          <cell r="F414" t="str">
            <v>thossaphol.d</v>
          </cell>
        </row>
        <row r="415">
          <cell r="F415" t="str">
            <v>tosporn.k</v>
          </cell>
        </row>
        <row r="416">
          <cell r="F416" t="str">
            <v>truswin.r</v>
          </cell>
        </row>
        <row r="417">
          <cell r="F417" t="str">
            <v>tuantong.s</v>
          </cell>
        </row>
        <row r="418">
          <cell r="F418" t="str">
            <v>udtapol.l</v>
          </cell>
        </row>
        <row r="419">
          <cell r="F419" t="str">
            <v>unnop.k</v>
          </cell>
        </row>
        <row r="420">
          <cell r="F420" t="str">
            <v>uraiwan.j</v>
          </cell>
        </row>
        <row r="421">
          <cell r="F421" t="str">
            <v>uruponk.p</v>
          </cell>
        </row>
        <row r="422">
          <cell r="F422" t="str">
            <v>utarat.p</v>
          </cell>
        </row>
        <row r="423">
          <cell r="F423" t="str">
            <v>varantorn.w</v>
          </cell>
        </row>
        <row r="424">
          <cell r="F424" t="str">
            <v>varinpong.t</v>
          </cell>
        </row>
        <row r="425">
          <cell r="F425" t="str">
            <v>vatcharaj.t</v>
          </cell>
        </row>
        <row r="426">
          <cell r="F426" t="str">
            <v>veerabol.a</v>
          </cell>
        </row>
        <row r="427">
          <cell r="F427" t="str">
            <v>vichit.k</v>
          </cell>
        </row>
        <row r="428">
          <cell r="F428" t="str">
            <v>vijarn.h</v>
          </cell>
        </row>
        <row r="429">
          <cell r="F429" t="str">
            <v>visarut.s</v>
          </cell>
        </row>
        <row r="430">
          <cell r="F430" t="str">
            <v>visid.u</v>
          </cell>
        </row>
        <row r="431">
          <cell r="F431" t="str">
            <v>vorakit.l</v>
          </cell>
        </row>
        <row r="432">
          <cell r="F432" t="str">
            <v>wanida.w</v>
          </cell>
        </row>
        <row r="433">
          <cell r="F433" t="str">
            <v>wanna.p</v>
          </cell>
        </row>
        <row r="434">
          <cell r="F434" t="str">
            <v>wannaporn.a</v>
          </cell>
        </row>
        <row r="435">
          <cell r="F435" t="str">
            <v>wannaporn.s</v>
          </cell>
        </row>
        <row r="436">
          <cell r="F436" t="str">
            <v>wannika.j</v>
          </cell>
        </row>
        <row r="437">
          <cell r="F437" t="str">
            <v>wannisa.m</v>
          </cell>
        </row>
        <row r="438">
          <cell r="F438" t="str">
            <v>wannisa.p</v>
          </cell>
        </row>
        <row r="439">
          <cell r="F439" t="str">
            <v>wanniwat.n</v>
          </cell>
        </row>
        <row r="440">
          <cell r="F440" t="str">
            <v>warinee.h</v>
          </cell>
        </row>
        <row r="441">
          <cell r="F441" t="str">
            <v>waritta.b</v>
          </cell>
        </row>
        <row r="442">
          <cell r="F442" t="str">
            <v>warot.s</v>
          </cell>
        </row>
        <row r="443">
          <cell r="F443" t="str">
            <v>washirapong.w</v>
          </cell>
        </row>
        <row r="444">
          <cell r="F444" t="str">
            <v>watchara.k</v>
          </cell>
        </row>
        <row r="445">
          <cell r="F445" t="str">
            <v>watchara.r</v>
          </cell>
        </row>
        <row r="446">
          <cell r="F446" t="str">
            <v>watcharapong.h</v>
          </cell>
        </row>
        <row r="447">
          <cell r="F447" t="str">
            <v>watsapon.s</v>
          </cell>
        </row>
        <row r="448">
          <cell r="F448" t="str">
            <v>wikkasit.k</v>
          </cell>
        </row>
        <row r="449">
          <cell r="F449" t="str">
            <v>wilaiporn.j</v>
          </cell>
        </row>
        <row r="450">
          <cell r="F450" t="str">
            <v>wilaiwan.p</v>
          </cell>
        </row>
        <row r="451">
          <cell r="F451" t="str">
            <v>wilasinee.w</v>
          </cell>
        </row>
        <row r="452">
          <cell r="F452" t="str">
            <v>winai.s</v>
          </cell>
        </row>
        <row r="453">
          <cell r="F453" t="str">
            <v>wirachai.w</v>
          </cell>
        </row>
        <row r="454">
          <cell r="F454" t="str">
            <v>wisut.a</v>
          </cell>
        </row>
        <row r="455">
          <cell r="F455" t="str">
            <v>witoon.t</v>
          </cell>
        </row>
        <row r="456">
          <cell r="F456" t="str">
            <v>witsanu.m</v>
          </cell>
        </row>
        <row r="457">
          <cell r="F457" t="str">
            <v>wittawat.u</v>
          </cell>
        </row>
        <row r="458">
          <cell r="F458" t="str">
            <v>wittawin.t</v>
          </cell>
        </row>
        <row r="459">
          <cell r="F459" t="str">
            <v>worrayod.w</v>
          </cell>
        </row>
        <row r="460">
          <cell r="F460" t="str">
            <v>wunlop.s</v>
          </cell>
        </row>
        <row r="461">
          <cell r="F461" t="str">
            <v>wuttichai.m</v>
          </cell>
        </row>
        <row r="462">
          <cell r="F462" t="str">
            <v>wuttidetch.p</v>
          </cell>
        </row>
        <row r="463">
          <cell r="F463" t="str">
            <v>wuttipong.l</v>
          </cell>
        </row>
        <row r="464">
          <cell r="F464" t="str">
            <v>yaowapa.c</v>
          </cell>
        </row>
        <row r="465">
          <cell r="F465" t="str">
            <v>yaowapa.l</v>
          </cell>
        </row>
        <row r="466">
          <cell r="F466" t="str">
            <v>yawarhed.c</v>
          </cell>
        </row>
        <row r="467">
          <cell r="F467" t="str">
            <v>yingsak.p</v>
          </cell>
        </row>
        <row r="468">
          <cell r="F468" t="str">
            <v>yutthana.s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99_MSRP"/>
      <sheetName val="999_Loaded Rate 2016-Q1"/>
      <sheetName val="Option_1"/>
      <sheetName val="Summary_Option 1"/>
      <sheetName val="Price_Breakdown_Option 1"/>
      <sheetName val="Option_2"/>
      <sheetName val="Summary_Option 2"/>
      <sheetName val="Price_Breakdown_Option 2"/>
      <sheetName val="Option_3"/>
      <sheetName val="Summary_Option 3"/>
      <sheetName val="Price_Breakdown_Option 3"/>
      <sheetName val="Req_1"/>
      <sheetName val="Req_2"/>
      <sheetName val="Req_3"/>
      <sheetName val="Req_4"/>
      <sheetName val="Req_5"/>
      <sheetName val="Req_6"/>
      <sheetName val="Req_7"/>
      <sheetName val="Template for FTE"/>
      <sheetName val="Template for Other service"/>
      <sheetName val="Timeline"/>
      <sheetName val="Price_Breakdown_CA&amp;A"/>
    </sheetNames>
    <sheetDataSet>
      <sheetData sheetId="0">
        <row r="3">
          <cell r="A3" t="str">
            <v>VP</v>
          </cell>
        </row>
        <row r="4">
          <cell r="A4" t="str">
            <v>Sr.Manager</v>
          </cell>
        </row>
        <row r="5">
          <cell r="A5" t="str">
            <v>Manager</v>
          </cell>
        </row>
        <row r="6">
          <cell r="A6" t="str">
            <v>Sr.Officer</v>
          </cell>
        </row>
        <row r="7">
          <cell r="A7" t="str">
            <v>Officer</v>
          </cell>
        </row>
        <row r="8">
          <cell r="A8" t="str">
            <v>Associate Officer/Programmer</v>
          </cell>
        </row>
        <row r="9">
          <cell r="A9" t="str">
            <v>Zyen ABAPER</v>
          </cell>
        </row>
        <row r="10">
          <cell r="A10" t="str">
            <v>Zyen ABAPER (NM)</v>
          </cell>
        </row>
      </sheetData>
      <sheetData sheetId="1">
        <row r="2">
          <cell r="F2" t="str">
            <v>adisak.n</v>
          </cell>
        </row>
        <row r="3">
          <cell r="F3" t="str">
            <v>akachai.y</v>
          </cell>
        </row>
        <row r="4">
          <cell r="F4" t="str">
            <v>akarachai.a</v>
          </cell>
        </row>
        <row r="5">
          <cell r="F5" t="str">
            <v>akkaphon.n</v>
          </cell>
        </row>
        <row r="6">
          <cell r="F6" t="str">
            <v>aleena.t</v>
          </cell>
        </row>
        <row r="7">
          <cell r="F7" t="str">
            <v>amornsak.p</v>
          </cell>
        </row>
        <row r="8">
          <cell r="F8" t="str">
            <v>anake.p</v>
          </cell>
        </row>
        <row r="9">
          <cell r="F9" t="str">
            <v>anawin.e</v>
          </cell>
        </row>
        <row r="10">
          <cell r="F10" t="str">
            <v>annop.r</v>
          </cell>
        </row>
        <row r="11">
          <cell r="F11" t="str">
            <v>anocha.u</v>
          </cell>
        </row>
        <row r="12">
          <cell r="F12" t="str">
            <v>anucha.c</v>
          </cell>
        </row>
        <row r="13">
          <cell r="F13" t="str">
            <v>anuchit.c</v>
          </cell>
        </row>
        <row r="14">
          <cell r="F14" t="str">
            <v>anut.c</v>
          </cell>
        </row>
        <row r="15">
          <cell r="F15" t="str">
            <v>aphichat.n</v>
          </cell>
        </row>
        <row r="16">
          <cell r="F16" t="str">
            <v>apichaluck.c</v>
          </cell>
        </row>
        <row r="17">
          <cell r="F17" t="str">
            <v>apichat.m</v>
          </cell>
        </row>
        <row r="18">
          <cell r="F18" t="str">
            <v>apinun.b</v>
          </cell>
        </row>
        <row r="19">
          <cell r="F19" t="str">
            <v>apiwat.b</v>
          </cell>
        </row>
        <row r="20">
          <cell r="F20" t="str">
            <v>arisa.p</v>
          </cell>
        </row>
        <row r="21">
          <cell r="F21" t="str">
            <v>ariya.k</v>
          </cell>
        </row>
        <row r="22">
          <cell r="F22" t="str">
            <v>arunrote.k</v>
          </cell>
        </row>
        <row r="23">
          <cell r="F23" t="str">
            <v>arunya.c</v>
          </cell>
        </row>
        <row r="24">
          <cell r="F24" t="str">
            <v>atawee.y</v>
          </cell>
        </row>
        <row r="25">
          <cell r="F25" t="str">
            <v>athita.a</v>
          </cell>
        </row>
        <row r="26">
          <cell r="F26" t="str">
            <v>attayoot.p</v>
          </cell>
        </row>
        <row r="27">
          <cell r="F27" t="str">
            <v>benjaluk.y</v>
          </cell>
        </row>
        <row r="28">
          <cell r="F28" t="str">
            <v>benjo.j</v>
          </cell>
        </row>
        <row r="29">
          <cell r="F29" t="str">
            <v>benyapa.a</v>
          </cell>
        </row>
        <row r="30">
          <cell r="F30" t="str">
            <v>bongkoch.r</v>
          </cell>
        </row>
        <row r="31">
          <cell r="F31" t="str">
            <v>boonrueng.t</v>
          </cell>
        </row>
        <row r="32">
          <cell r="F32" t="str">
            <v>boonsomsak.p</v>
          </cell>
        </row>
        <row r="33">
          <cell r="F33" t="str">
            <v>boonsong.l</v>
          </cell>
        </row>
        <row r="34">
          <cell r="F34" t="str">
            <v>boonyapat.p</v>
          </cell>
        </row>
        <row r="35">
          <cell r="F35" t="str">
            <v>borvonwan.p</v>
          </cell>
        </row>
        <row r="36">
          <cell r="F36" t="str">
            <v>buchaya.r</v>
          </cell>
        </row>
        <row r="37">
          <cell r="F37" t="str">
            <v>burin.y</v>
          </cell>
        </row>
        <row r="38">
          <cell r="F38" t="str">
            <v>busakorn.i</v>
          </cell>
        </row>
        <row r="39">
          <cell r="F39" t="str">
            <v>chaiwut.c</v>
          </cell>
        </row>
        <row r="40">
          <cell r="F40" t="str">
            <v>chaiyapol.w</v>
          </cell>
        </row>
        <row r="41">
          <cell r="F41" t="str">
            <v>chaiyapurk.j</v>
          </cell>
        </row>
        <row r="42">
          <cell r="F42" t="str">
            <v>chanatip.s</v>
          </cell>
        </row>
        <row r="43">
          <cell r="F43" t="str">
            <v>chanin.m</v>
          </cell>
        </row>
        <row r="44">
          <cell r="F44" t="str">
            <v>channarongwet.s</v>
          </cell>
        </row>
        <row r="45">
          <cell r="F45" t="str">
            <v>chanprapa.t</v>
          </cell>
        </row>
        <row r="46">
          <cell r="F46" t="str">
            <v>charoen.n</v>
          </cell>
        </row>
        <row r="47">
          <cell r="F47" t="str">
            <v>chatchai.w</v>
          </cell>
        </row>
        <row r="48">
          <cell r="F48" t="str">
            <v>chatchanun.k</v>
          </cell>
        </row>
        <row r="49">
          <cell r="F49" t="str">
            <v>chatchapon.p</v>
          </cell>
        </row>
        <row r="50">
          <cell r="F50" t="str">
            <v>chatlada.t</v>
          </cell>
        </row>
        <row r="51">
          <cell r="F51" t="str">
            <v>chattrabhorn.m</v>
          </cell>
        </row>
        <row r="52">
          <cell r="F52" t="str">
            <v>chawalita.l</v>
          </cell>
        </row>
        <row r="53">
          <cell r="F53" t="str">
            <v>chawanat.c</v>
          </cell>
        </row>
        <row r="54">
          <cell r="F54" t="str">
            <v>chayamon.d</v>
          </cell>
        </row>
        <row r="55">
          <cell r="F55" t="str">
            <v>chedsada.r</v>
          </cell>
        </row>
        <row r="56">
          <cell r="F56" t="str">
            <v>chintana.t</v>
          </cell>
        </row>
        <row r="57">
          <cell r="F57" t="str">
            <v>chokchai.p</v>
          </cell>
        </row>
        <row r="58">
          <cell r="F58" t="str">
            <v>cholticha.t</v>
          </cell>
        </row>
        <row r="59">
          <cell r="F59" t="str">
            <v>chompoonuch.p</v>
          </cell>
        </row>
        <row r="60">
          <cell r="F60" t="str">
            <v>chompunuch.r</v>
          </cell>
        </row>
        <row r="61">
          <cell r="F61" t="str">
            <v>choochai.p</v>
          </cell>
        </row>
        <row r="62">
          <cell r="F62" t="str">
            <v>chotiros.k</v>
          </cell>
        </row>
        <row r="63">
          <cell r="F63" t="str">
            <v>chutinathorn.t</v>
          </cell>
        </row>
        <row r="64">
          <cell r="F64" t="str">
            <v>deena.u</v>
          </cell>
        </row>
        <row r="65">
          <cell r="F65" t="str">
            <v>denchart.p</v>
          </cell>
        </row>
        <row r="66">
          <cell r="F66" t="str">
            <v>duangjaichanok.d</v>
          </cell>
        </row>
        <row r="67">
          <cell r="F67" t="str">
            <v>eakarach.t</v>
          </cell>
        </row>
        <row r="68">
          <cell r="F68" t="str">
            <v>eakchai.j</v>
          </cell>
        </row>
        <row r="69">
          <cell r="F69" t="str">
            <v>eakong.a</v>
          </cell>
        </row>
        <row r="70">
          <cell r="F70" t="str">
            <v>ekaraj.p</v>
          </cell>
        </row>
        <row r="71">
          <cell r="F71" t="str">
            <v>ekkaluk.w</v>
          </cell>
        </row>
        <row r="72">
          <cell r="F72" t="str">
            <v>ekkapong.k</v>
          </cell>
        </row>
        <row r="73">
          <cell r="F73" t="str">
            <v>ekkarat.m</v>
          </cell>
        </row>
        <row r="74">
          <cell r="F74" t="str">
            <v>gedsarin.k</v>
          </cell>
        </row>
        <row r="75">
          <cell r="F75" t="str">
            <v>gitisak.p</v>
          </cell>
        </row>
        <row r="76">
          <cell r="F76" t="str">
            <v>haemwaan.s</v>
          </cell>
        </row>
        <row r="77">
          <cell r="F77" t="str">
            <v>isaraporn.t</v>
          </cell>
        </row>
        <row r="78">
          <cell r="F78" t="str">
            <v>issara.s</v>
          </cell>
        </row>
        <row r="79">
          <cell r="F79" t="str">
            <v>itsariya.s</v>
          </cell>
        </row>
        <row r="80">
          <cell r="F80" t="str">
            <v>ittipat.t</v>
          </cell>
        </row>
        <row r="81">
          <cell r="F81" t="str">
            <v>ittipol.p</v>
          </cell>
        </row>
        <row r="82">
          <cell r="F82" t="str">
            <v>ittipol.w</v>
          </cell>
        </row>
        <row r="83">
          <cell r="F83" t="str">
            <v>jakkrit.p</v>
          </cell>
        </row>
        <row r="84">
          <cell r="F84" t="str">
            <v>jakraphan.k</v>
          </cell>
        </row>
        <row r="85">
          <cell r="F85" t="str">
            <v>jariya.p</v>
          </cell>
        </row>
        <row r="86">
          <cell r="F86" t="str">
            <v>jaroonpong.s</v>
          </cell>
        </row>
        <row r="87">
          <cell r="F87" t="str">
            <v>jeeranat.m</v>
          </cell>
        </row>
        <row r="88">
          <cell r="F88" t="str">
            <v>jettana.m</v>
          </cell>
        </row>
        <row r="89">
          <cell r="F89" t="str">
            <v>jirapat.s</v>
          </cell>
        </row>
        <row r="90">
          <cell r="F90" t="str">
            <v>jirasak.t</v>
          </cell>
        </row>
        <row r="91">
          <cell r="F91" t="str">
            <v>jirat.t</v>
          </cell>
        </row>
        <row r="92">
          <cell r="F92" t="str">
            <v>jirawan.s</v>
          </cell>
        </row>
        <row r="93">
          <cell r="F93" t="str">
            <v>jittapol.j</v>
          </cell>
        </row>
        <row r="94">
          <cell r="F94" t="str">
            <v>jomkhwan.w</v>
          </cell>
        </row>
        <row r="95">
          <cell r="F95" t="str">
            <v>jugkrit.n</v>
          </cell>
        </row>
        <row r="96">
          <cell r="F96" t="str">
            <v>jurairat.d</v>
          </cell>
        </row>
        <row r="97">
          <cell r="F97" t="str">
            <v>jutarmart.k</v>
          </cell>
        </row>
        <row r="98">
          <cell r="F98" t="str">
            <v>kajohn.s</v>
          </cell>
        </row>
        <row r="99">
          <cell r="F99" t="str">
            <v>kamolchai.a</v>
          </cell>
        </row>
        <row r="100">
          <cell r="F100" t="str">
            <v>kamolwan.p</v>
          </cell>
        </row>
        <row r="101">
          <cell r="F101" t="str">
            <v>kamonporn.s</v>
          </cell>
        </row>
        <row r="102">
          <cell r="F102" t="str">
            <v>kanlaya.r</v>
          </cell>
        </row>
        <row r="103">
          <cell r="F103" t="str">
            <v>kanungnit.s</v>
          </cell>
        </row>
        <row r="104">
          <cell r="F104" t="str">
            <v>kanyaporn.s</v>
          </cell>
        </row>
        <row r="105">
          <cell r="F105" t="str">
            <v>kasamaporn.s</v>
          </cell>
        </row>
        <row r="106">
          <cell r="F106" t="str">
            <v>kavisara.a</v>
          </cell>
        </row>
        <row r="107">
          <cell r="F107" t="str">
            <v>kawin.s</v>
          </cell>
        </row>
        <row r="108">
          <cell r="F108" t="str">
            <v>keerati.k</v>
          </cell>
        </row>
        <row r="109">
          <cell r="F109" t="str">
            <v>keng.t</v>
          </cell>
        </row>
        <row r="110">
          <cell r="F110" t="str">
            <v>ketkaew.s</v>
          </cell>
        </row>
        <row r="111">
          <cell r="F111" t="str">
            <v>khemarath.c</v>
          </cell>
        </row>
        <row r="112">
          <cell r="F112" t="str">
            <v>khuanruthai.b</v>
          </cell>
        </row>
        <row r="113">
          <cell r="F113" t="str">
            <v>khwanhatai.s</v>
          </cell>
        </row>
        <row r="114">
          <cell r="F114" t="str">
            <v>kiattisak.b</v>
          </cell>
        </row>
        <row r="115">
          <cell r="F115" t="str">
            <v>kiattisak.c</v>
          </cell>
        </row>
        <row r="116">
          <cell r="F116" t="str">
            <v>kingkaew.h</v>
          </cell>
        </row>
        <row r="117">
          <cell r="F117" t="str">
            <v>kitipat.n</v>
          </cell>
        </row>
        <row r="118">
          <cell r="F118" t="str">
            <v>kitsanapat.v</v>
          </cell>
        </row>
        <row r="119">
          <cell r="F119" t="str">
            <v>kittiphong.k</v>
          </cell>
        </row>
        <row r="120">
          <cell r="F120" t="str">
            <v>kittisak.c</v>
          </cell>
        </row>
        <row r="121">
          <cell r="F121" t="str">
            <v>kittituch.o</v>
          </cell>
        </row>
        <row r="122">
          <cell r="F122" t="str">
            <v>komol.k</v>
          </cell>
        </row>
        <row r="123">
          <cell r="F123" t="str">
            <v>kongsak.p</v>
          </cell>
        </row>
        <row r="124">
          <cell r="F124" t="str">
            <v>koonthida.w</v>
          </cell>
        </row>
        <row r="125">
          <cell r="F125" t="str">
            <v>kornvipa.l</v>
          </cell>
        </row>
        <row r="126">
          <cell r="F126" t="str">
            <v>kosin.p</v>
          </cell>
        </row>
        <row r="127">
          <cell r="F127" t="str">
            <v>kraisorn.k</v>
          </cell>
        </row>
        <row r="128">
          <cell r="F128" t="str">
            <v>kriangsak.p</v>
          </cell>
        </row>
        <row r="129">
          <cell r="F129" t="str">
            <v>krisada.j</v>
          </cell>
        </row>
        <row r="130">
          <cell r="F130" t="str">
            <v>krissada.p</v>
          </cell>
        </row>
        <row r="131">
          <cell r="F131" t="str">
            <v>kritsada.k</v>
          </cell>
        </row>
        <row r="132">
          <cell r="F132" t="str">
            <v>krittiya.m</v>
          </cell>
        </row>
        <row r="133">
          <cell r="F133" t="str">
            <v>kuerkool.k</v>
          </cell>
        </row>
        <row r="134">
          <cell r="F134" t="str">
            <v>laddawan.r</v>
          </cell>
        </row>
        <row r="135">
          <cell r="F135" t="str">
            <v>lalida.n</v>
          </cell>
        </row>
        <row r="136">
          <cell r="F136" t="str">
            <v>lalita.r</v>
          </cell>
        </row>
        <row r="137">
          <cell r="F137" t="str">
            <v>lavitra.p</v>
          </cell>
        </row>
        <row r="138">
          <cell r="F138" t="str">
            <v>mananya.s</v>
          </cell>
        </row>
        <row r="139">
          <cell r="F139" t="str">
            <v>manasanan.c</v>
          </cell>
        </row>
        <row r="140">
          <cell r="F140" t="str">
            <v>maneenuch.w</v>
          </cell>
        </row>
        <row r="141">
          <cell r="F141" t="str">
            <v>manida.p</v>
          </cell>
        </row>
        <row r="142">
          <cell r="F142" t="str">
            <v>manimeth.p</v>
          </cell>
        </row>
        <row r="143">
          <cell r="F143" t="str">
            <v>manisa.c</v>
          </cell>
        </row>
        <row r="144">
          <cell r="F144" t="str">
            <v>manussavee.p</v>
          </cell>
        </row>
        <row r="145">
          <cell r="F145" t="str">
            <v>marasri.h</v>
          </cell>
        </row>
        <row r="146">
          <cell r="F146" t="str">
            <v>marutpong.s</v>
          </cell>
        </row>
        <row r="147">
          <cell r="F147" t="str">
            <v>millibhu.r</v>
          </cell>
        </row>
        <row r="148">
          <cell r="F148" t="str">
            <v>montakan.w</v>
          </cell>
        </row>
        <row r="149">
          <cell r="F149" t="str">
            <v>montree.s</v>
          </cell>
        </row>
        <row r="150">
          <cell r="F150" t="str">
            <v>montri.s</v>
          </cell>
        </row>
        <row r="151">
          <cell r="F151" t="str">
            <v>nalatthawan.w</v>
          </cell>
        </row>
        <row r="152">
          <cell r="F152" t="str">
            <v>nalinee.l</v>
          </cell>
        </row>
        <row r="153">
          <cell r="F153" t="str">
            <v>naovarat.l</v>
          </cell>
        </row>
        <row r="154">
          <cell r="F154" t="str">
            <v>napaluck.s</v>
          </cell>
        </row>
        <row r="155">
          <cell r="F155" t="str">
            <v>napat.t</v>
          </cell>
        </row>
        <row r="156">
          <cell r="F156" t="str">
            <v>napawan.r</v>
          </cell>
        </row>
        <row r="157">
          <cell r="F157" t="str">
            <v>napitch.t</v>
          </cell>
        </row>
        <row r="158">
          <cell r="F158" t="str">
            <v>narin.p</v>
          </cell>
        </row>
        <row r="159">
          <cell r="F159" t="str">
            <v>narinrat.n</v>
          </cell>
        </row>
        <row r="160">
          <cell r="F160" t="str">
            <v>narisara.c</v>
          </cell>
        </row>
        <row r="161">
          <cell r="F161" t="str">
            <v>narong.sr</v>
          </cell>
        </row>
        <row r="162">
          <cell r="F162" t="str">
            <v>nathacha.ta</v>
          </cell>
        </row>
        <row r="163">
          <cell r="F163" t="str">
            <v>natpol.j</v>
          </cell>
        </row>
        <row r="164">
          <cell r="F164" t="str">
            <v>nattaphon.s</v>
          </cell>
        </row>
        <row r="165">
          <cell r="F165" t="str">
            <v>nattapoom.y</v>
          </cell>
        </row>
        <row r="166">
          <cell r="F166" t="str">
            <v>nattavit.k</v>
          </cell>
        </row>
        <row r="167">
          <cell r="F167" t="str">
            <v>nattawan.t</v>
          </cell>
        </row>
        <row r="168">
          <cell r="F168" t="str">
            <v>nattawut.s</v>
          </cell>
        </row>
        <row r="169">
          <cell r="F169" t="str">
            <v>nattechint.s</v>
          </cell>
        </row>
        <row r="170">
          <cell r="F170" t="str">
            <v>natthapaak.p</v>
          </cell>
        </row>
        <row r="171">
          <cell r="F171" t="str">
            <v>navapon.w</v>
          </cell>
        </row>
        <row r="172">
          <cell r="F172" t="str">
            <v>nawapat.w</v>
          </cell>
        </row>
        <row r="173">
          <cell r="F173" t="str">
            <v>nichakorn.k</v>
          </cell>
        </row>
        <row r="174">
          <cell r="F174" t="str">
            <v>nipoon.s</v>
          </cell>
        </row>
        <row r="175">
          <cell r="F175" t="str">
            <v>niramol.r</v>
          </cell>
        </row>
        <row r="176">
          <cell r="F176" t="str">
            <v>niran.m</v>
          </cell>
        </row>
        <row r="177">
          <cell r="F177" t="str">
            <v>nirat.s</v>
          </cell>
        </row>
        <row r="178">
          <cell r="F178" t="str">
            <v>nithi.b</v>
          </cell>
        </row>
        <row r="179">
          <cell r="F179" t="str">
            <v>nivit.p</v>
          </cell>
        </row>
        <row r="180">
          <cell r="F180" t="str">
            <v>nongnoot.w</v>
          </cell>
        </row>
        <row r="181">
          <cell r="F181" t="str">
            <v>nonthachai.s</v>
          </cell>
        </row>
        <row r="182">
          <cell r="F182" t="str">
            <v>nopadol.s</v>
          </cell>
        </row>
        <row r="183">
          <cell r="F183" t="str">
            <v>noppachai.t</v>
          </cell>
        </row>
        <row r="184">
          <cell r="F184" t="str">
            <v>noppadon.p</v>
          </cell>
        </row>
        <row r="185">
          <cell r="F185" t="str">
            <v>noppong.s</v>
          </cell>
        </row>
        <row r="186">
          <cell r="F186" t="str">
            <v>nopporn.w</v>
          </cell>
        </row>
        <row r="187">
          <cell r="F187" t="str">
            <v>norapatra.s</v>
          </cell>
        </row>
        <row r="188">
          <cell r="F188" t="str">
            <v>nuthargorn.j</v>
          </cell>
        </row>
        <row r="189">
          <cell r="F189" t="str">
            <v>nuttakorn.c</v>
          </cell>
        </row>
        <row r="190">
          <cell r="F190" t="str">
            <v>nuttapon.a</v>
          </cell>
        </row>
        <row r="191">
          <cell r="F191" t="str">
            <v>nuttapong.s</v>
          </cell>
        </row>
        <row r="192">
          <cell r="F192" t="str">
            <v>nuttawan.p</v>
          </cell>
        </row>
        <row r="193">
          <cell r="F193" t="str">
            <v>onthipa.t</v>
          </cell>
        </row>
        <row r="194">
          <cell r="F194" t="str">
            <v>onuma.p</v>
          </cell>
        </row>
        <row r="195">
          <cell r="F195" t="str">
            <v>padet.t</v>
          </cell>
        </row>
        <row r="196">
          <cell r="F196" t="str">
            <v>pairat.m</v>
          </cell>
        </row>
        <row r="197">
          <cell r="F197" t="str">
            <v>paisal.s</v>
          </cell>
        </row>
        <row r="198">
          <cell r="F198" t="str">
            <v>paitoon.p</v>
          </cell>
        </row>
        <row r="199">
          <cell r="F199" t="str">
            <v>paitoon.s</v>
          </cell>
        </row>
        <row r="200">
          <cell r="F200" t="str">
            <v>pakit.k</v>
          </cell>
        </row>
        <row r="201">
          <cell r="F201" t="str">
            <v>pakornkiat.c</v>
          </cell>
        </row>
        <row r="202">
          <cell r="F202" t="str">
            <v>pakpoom.l</v>
          </cell>
        </row>
        <row r="203">
          <cell r="F203" t="str">
            <v>palangchana.s</v>
          </cell>
        </row>
        <row r="204">
          <cell r="F204" t="str">
            <v>paleerat.s</v>
          </cell>
        </row>
        <row r="205">
          <cell r="F205" t="str">
            <v>palida.p</v>
          </cell>
        </row>
        <row r="206">
          <cell r="F206" t="str">
            <v>panipak.p</v>
          </cell>
        </row>
        <row r="207">
          <cell r="F207" t="str">
            <v>panita.y</v>
          </cell>
        </row>
        <row r="208">
          <cell r="F208" t="str">
            <v>panumars.t</v>
          </cell>
        </row>
        <row r="209">
          <cell r="F209" t="str">
            <v>panupun.s</v>
          </cell>
        </row>
        <row r="210">
          <cell r="F210" t="str">
            <v>papat.j</v>
          </cell>
        </row>
        <row r="211">
          <cell r="F211" t="str">
            <v>paralee.l</v>
          </cell>
        </row>
        <row r="212">
          <cell r="F212" t="str">
            <v>parida.k</v>
          </cell>
        </row>
        <row r="213">
          <cell r="F213" t="str">
            <v>parinda.r</v>
          </cell>
        </row>
        <row r="214">
          <cell r="F214" t="str">
            <v>parnrada.p</v>
          </cell>
        </row>
        <row r="215">
          <cell r="F215" t="str">
            <v>pasuchart.s</v>
          </cell>
        </row>
        <row r="216">
          <cell r="F216" t="str">
            <v>patarawut.c</v>
          </cell>
        </row>
        <row r="217">
          <cell r="F217" t="str">
            <v>patcharee.p</v>
          </cell>
        </row>
        <row r="218">
          <cell r="F218" t="str">
            <v>patcharin.v</v>
          </cell>
        </row>
        <row r="219">
          <cell r="F219" t="str">
            <v>patcharopas.l</v>
          </cell>
        </row>
        <row r="220">
          <cell r="F220" t="str">
            <v>pathcharnee.c</v>
          </cell>
        </row>
        <row r="221">
          <cell r="F221" t="str">
            <v>pattamawadee.c</v>
          </cell>
        </row>
        <row r="222">
          <cell r="F222" t="str">
            <v>pattanachat.k</v>
          </cell>
        </row>
        <row r="223">
          <cell r="F223" t="str">
            <v>pattaraporn.t</v>
          </cell>
        </row>
        <row r="224">
          <cell r="F224" t="str">
            <v>pattharin.u</v>
          </cell>
        </row>
        <row r="225">
          <cell r="F225" t="str">
            <v>paveena.p</v>
          </cell>
        </row>
        <row r="226">
          <cell r="F226" t="str">
            <v>pawida.s</v>
          </cell>
        </row>
        <row r="227">
          <cell r="F227" t="str">
            <v>pawinee.k</v>
          </cell>
        </row>
        <row r="228">
          <cell r="F228" t="str">
            <v>pawitra.n</v>
          </cell>
        </row>
        <row r="229">
          <cell r="F229" t="str">
            <v>perapong.s</v>
          </cell>
        </row>
        <row r="230">
          <cell r="F230" t="str">
            <v>permporn.h</v>
          </cell>
        </row>
        <row r="231">
          <cell r="F231" t="str">
            <v>phaiphan.t</v>
          </cell>
        </row>
        <row r="232">
          <cell r="F232" t="str">
            <v>phairuch.c</v>
          </cell>
        </row>
        <row r="233">
          <cell r="F233" t="str">
            <v>phamorn.v</v>
          </cell>
        </row>
        <row r="234">
          <cell r="F234" t="str">
            <v>pharkphoom.c</v>
          </cell>
        </row>
        <row r="235">
          <cell r="F235" t="str">
            <v>phatarapa.b</v>
          </cell>
        </row>
        <row r="236">
          <cell r="F236" t="str">
            <v>phattrawat.p</v>
          </cell>
        </row>
        <row r="237">
          <cell r="F237" t="str">
            <v>phongrawee.t</v>
          </cell>
        </row>
        <row r="238">
          <cell r="F238" t="str">
            <v>phonphan.c</v>
          </cell>
        </row>
        <row r="239">
          <cell r="F239" t="str">
            <v>pichet.s</v>
          </cell>
        </row>
        <row r="240">
          <cell r="F240" t="str">
            <v>pilaiwan.p</v>
          </cell>
        </row>
        <row r="241">
          <cell r="F241" t="str">
            <v>pimjai.d</v>
          </cell>
        </row>
        <row r="242">
          <cell r="F242" t="str">
            <v>pinanong.j</v>
          </cell>
        </row>
        <row r="243">
          <cell r="F243" t="str">
            <v>pinit.r</v>
          </cell>
        </row>
        <row r="244">
          <cell r="F244" t="str">
            <v>piroj.s</v>
          </cell>
        </row>
        <row r="245">
          <cell r="F245" t="str">
            <v>pitak.k</v>
          </cell>
        </row>
        <row r="246">
          <cell r="F246" t="str">
            <v>pitsamorn.i</v>
          </cell>
        </row>
        <row r="247">
          <cell r="F247" t="str">
            <v>piyadara.r</v>
          </cell>
        </row>
        <row r="248">
          <cell r="F248" t="str">
            <v>pol.c</v>
          </cell>
        </row>
        <row r="249">
          <cell r="F249" t="str">
            <v>polchet.a</v>
          </cell>
        </row>
        <row r="250">
          <cell r="F250" t="str">
            <v>pongpat.t</v>
          </cell>
        </row>
        <row r="251">
          <cell r="F251" t="str">
            <v>pongpisut.n</v>
          </cell>
        </row>
        <row r="252">
          <cell r="F252" t="str">
            <v>pongsakorn.k</v>
          </cell>
        </row>
        <row r="253">
          <cell r="F253" t="str">
            <v>pongsaporn.n</v>
          </cell>
        </row>
        <row r="254">
          <cell r="F254" t="str">
            <v>pongsiri.n</v>
          </cell>
        </row>
        <row r="255">
          <cell r="F255" t="str">
            <v>poonpitsuda.a</v>
          </cell>
        </row>
        <row r="256">
          <cell r="F256" t="str">
            <v>pornchai.k</v>
          </cell>
        </row>
        <row r="257">
          <cell r="F257" t="str">
            <v>pornchai.p</v>
          </cell>
        </row>
        <row r="258">
          <cell r="F258" t="str">
            <v>pornchai.t</v>
          </cell>
        </row>
        <row r="259">
          <cell r="F259" t="str">
            <v>pornpimon.k</v>
          </cell>
        </row>
        <row r="260">
          <cell r="F260" t="str">
            <v>pornrudee.j</v>
          </cell>
        </row>
        <row r="261">
          <cell r="F261" t="str">
            <v>porntip.s</v>
          </cell>
        </row>
        <row r="262">
          <cell r="F262" t="str">
            <v>porpailin.p</v>
          </cell>
        </row>
        <row r="263">
          <cell r="F263" t="str">
            <v>prachaya.p</v>
          </cell>
        </row>
        <row r="264">
          <cell r="F264" t="str">
            <v>praewpailin.r</v>
          </cell>
        </row>
        <row r="265">
          <cell r="F265" t="str">
            <v>praewpan.k</v>
          </cell>
        </row>
        <row r="266">
          <cell r="F266" t="str">
            <v>praewpran.j</v>
          </cell>
        </row>
        <row r="267">
          <cell r="F267" t="str">
            <v>prajuab.v</v>
          </cell>
        </row>
        <row r="268">
          <cell r="F268" t="str">
            <v>pramote.w</v>
          </cell>
        </row>
        <row r="269">
          <cell r="F269" t="str">
            <v>prapas.b</v>
          </cell>
        </row>
        <row r="270">
          <cell r="F270" t="str">
            <v>prapon.k</v>
          </cell>
        </row>
        <row r="271">
          <cell r="F271" t="str">
            <v>prasong.lu</v>
          </cell>
        </row>
        <row r="272">
          <cell r="F272" t="str">
            <v>prateep.w</v>
          </cell>
        </row>
        <row r="273">
          <cell r="F273" t="str">
            <v>prichaya.c</v>
          </cell>
        </row>
        <row r="274">
          <cell r="F274" t="str">
            <v>prissana.p</v>
          </cell>
        </row>
        <row r="275">
          <cell r="F275" t="str">
            <v>punnit.m</v>
          </cell>
        </row>
        <row r="276">
          <cell r="F276" t="str">
            <v>punyanan.p</v>
          </cell>
        </row>
        <row r="277">
          <cell r="F277" t="str">
            <v>puttipong.s</v>
          </cell>
        </row>
        <row r="278">
          <cell r="F278" t="str">
            <v>rachin.i</v>
          </cell>
        </row>
        <row r="279">
          <cell r="F279" t="str">
            <v>rangrath.k</v>
          </cell>
        </row>
        <row r="280">
          <cell r="F280" t="str">
            <v>ratchadaporn.y</v>
          </cell>
        </row>
        <row r="281">
          <cell r="F281" t="str">
            <v>ratchanee.l</v>
          </cell>
        </row>
        <row r="282">
          <cell r="F282" t="str">
            <v>ratchaneekorn.s</v>
          </cell>
        </row>
        <row r="283">
          <cell r="F283" t="str">
            <v>ratchaneekorn.v</v>
          </cell>
        </row>
        <row r="284">
          <cell r="F284" t="str">
            <v>ratchatawan.w</v>
          </cell>
        </row>
        <row r="285">
          <cell r="F285" t="str">
            <v>ravivat.d</v>
          </cell>
        </row>
        <row r="286">
          <cell r="F286" t="str">
            <v>rerai.n</v>
          </cell>
        </row>
        <row r="287">
          <cell r="F287" t="str">
            <v>rerngwutt.l</v>
          </cell>
        </row>
        <row r="288">
          <cell r="F288" t="str">
            <v>rewat.p</v>
          </cell>
        </row>
        <row r="289">
          <cell r="F289" t="str">
            <v>rittirong.w</v>
          </cell>
        </row>
        <row r="290">
          <cell r="F290" t="str">
            <v>roongkiat.k</v>
          </cell>
        </row>
        <row r="291">
          <cell r="F291" t="str">
            <v>rosarin.t</v>
          </cell>
        </row>
        <row r="292">
          <cell r="F292" t="str">
            <v>rujiras.t</v>
          </cell>
        </row>
        <row r="293">
          <cell r="F293" t="str">
            <v>rujirawat.a</v>
          </cell>
        </row>
        <row r="294">
          <cell r="F294" t="str">
            <v>rungsima.r</v>
          </cell>
        </row>
        <row r="295">
          <cell r="F295" t="str">
            <v>ruttanachai.a</v>
          </cell>
        </row>
        <row r="296">
          <cell r="F296" t="str">
            <v>sakol.k</v>
          </cell>
        </row>
        <row r="297">
          <cell r="F297" t="str">
            <v>saktip.t</v>
          </cell>
        </row>
        <row r="298">
          <cell r="F298" t="str">
            <v>samila.p</v>
          </cell>
        </row>
        <row r="299">
          <cell r="F299" t="str">
            <v>sangtip.c</v>
          </cell>
        </row>
        <row r="300">
          <cell r="F300" t="str">
            <v>sanya.k</v>
          </cell>
        </row>
        <row r="301">
          <cell r="F301" t="str">
            <v>saowanee.c</v>
          </cell>
        </row>
        <row r="302">
          <cell r="F302" t="str">
            <v>saran.j</v>
          </cell>
        </row>
        <row r="303">
          <cell r="F303" t="str">
            <v>saran.y</v>
          </cell>
        </row>
        <row r="304">
          <cell r="F304" t="str">
            <v>sarayut.t</v>
          </cell>
        </row>
        <row r="305">
          <cell r="F305" t="str">
            <v>sasi.r</v>
          </cell>
        </row>
        <row r="306">
          <cell r="F306" t="str">
            <v>sasikarn.c</v>
          </cell>
        </row>
        <row r="307">
          <cell r="F307" t="str">
            <v>sasitha.k</v>
          </cell>
        </row>
        <row r="308">
          <cell r="F308" t="str">
            <v>sayamon.v</v>
          </cell>
        </row>
        <row r="309">
          <cell r="F309" t="str">
            <v>sayumporn.r</v>
          </cell>
        </row>
        <row r="310">
          <cell r="F310" t="str">
            <v>seree.c</v>
          </cell>
        </row>
        <row r="311">
          <cell r="F311" t="str">
            <v>sineenart.s</v>
          </cell>
        </row>
        <row r="312">
          <cell r="F312" t="str">
            <v>sinvisa.n</v>
          </cell>
        </row>
        <row r="313">
          <cell r="F313" t="str">
            <v>sirima.c</v>
          </cell>
        </row>
        <row r="314">
          <cell r="F314" t="str">
            <v>siripong.s</v>
          </cell>
        </row>
        <row r="315">
          <cell r="F315" t="str">
            <v>siriporn.j</v>
          </cell>
        </row>
        <row r="316">
          <cell r="F316" t="str">
            <v>sirivit.y</v>
          </cell>
        </row>
        <row r="317">
          <cell r="F317" t="str">
            <v>siriyaporn.s</v>
          </cell>
        </row>
        <row r="318">
          <cell r="F318" t="str">
            <v>siroj.v</v>
          </cell>
        </row>
        <row r="319">
          <cell r="F319" t="str">
            <v>sitthameth.t</v>
          </cell>
        </row>
        <row r="320">
          <cell r="F320" t="str">
            <v>sittichoke.w</v>
          </cell>
        </row>
        <row r="321">
          <cell r="F321" t="str">
            <v>sivakan.s</v>
          </cell>
        </row>
        <row r="322">
          <cell r="F322" t="str">
            <v>sivanart.r</v>
          </cell>
        </row>
        <row r="323">
          <cell r="F323" t="str">
            <v>sivapong.t</v>
          </cell>
        </row>
        <row r="324">
          <cell r="F324" t="str">
            <v>somboon.r</v>
          </cell>
        </row>
        <row r="325">
          <cell r="F325" t="str">
            <v>somchai.w</v>
          </cell>
        </row>
        <row r="326">
          <cell r="F326" t="str">
            <v>somkid.k</v>
          </cell>
        </row>
        <row r="327">
          <cell r="F327" t="str">
            <v>sommai.j</v>
          </cell>
        </row>
        <row r="328">
          <cell r="F328" t="str">
            <v>somphob.a</v>
          </cell>
        </row>
        <row r="329">
          <cell r="F329" t="str">
            <v>somphong.w</v>
          </cell>
        </row>
        <row r="330">
          <cell r="F330" t="str">
            <v>somphot.s</v>
          </cell>
        </row>
        <row r="331">
          <cell r="F331" t="str">
            <v>sompoch.b</v>
          </cell>
        </row>
        <row r="332">
          <cell r="F332" t="str">
            <v>somprasong.p</v>
          </cell>
        </row>
        <row r="333">
          <cell r="F333" t="str">
            <v>somruthai.k</v>
          </cell>
        </row>
        <row r="334">
          <cell r="F334" t="str">
            <v>somsak.c</v>
          </cell>
        </row>
        <row r="335">
          <cell r="F335" t="str">
            <v>somyot.t</v>
          </cell>
        </row>
        <row r="336">
          <cell r="F336" t="str">
            <v>songpol.p</v>
          </cell>
        </row>
        <row r="337">
          <cell r="F337" t="str">
            <v>songsuda.w</v>
          </cell>
        </row>
        <row r="338">
          <cell r="F338" t="str">
            <v>songwuth.p</v>
          </cell>
        </row>
        <row r="339">
          <cell r="F339" t="str">
            <v>soonthorn.r</v>
          </cell>
        </row>
        <row r="340">
          <cell r="F340" t="str">
            <v>sopin.p</v>
          </cell>
        </row>
        <row r="341">
          <cell r="F341" t="str">
            <v>soracha.w</v>
          </cell>
        </row>
        <row r="342">
          <cell r="F342" t="str">
            <v>sorranun.s</v>
          </cell>
        </row>
        <row r="343">
          <cell r="F343" t="str">
            <v>suchachit.l</v>
          </cell>
        </row>
        <row r="344">
          <cell r="F344" t="str">
            <v>suchintana.r</v>
          </cell>
        </row>
        <row r="345">
          <cell r="F345" t="str">
            <v>suda.u</v>
          </cell>
        </row>
        <row r="346">
          <cell r="F346" t="str">
            <v>sudawan.k</v>
          </cell>
        </row>
        <row r="347">
          <cell r="F347" t="str">
            <v>sujin.w</v>
          </cell>
        </row>
        <row r="348">
          <cell r="F348" t="str">
            <v>sukanlaya.c</v>
          </cell>
        </row>
        <row r="349">
          <cell r="F349" t="str">
            <v>sukhin.j</v>
          </cell>
        </row>
        <row r="350">
          <cell r="F350" t="str">
            <v>sukritta.j</v>
          </cell>
        </row>
        <row r="351">
          <cell r="F351" t="str">
            <v>sulawan.t</v>
          </cell>
        </row>
        <row r="352">
          <cell r="F352" t="str">
            <v>supada.s</v>
          </cell>
        </row>
        <row r="353">
          <cell r="F353" t="str">
            <v>supakorn.m</v>
          </cell>
        </row>
        <row r="354">
          <cell r="F354" t="str">
            <v>supaluck.v</v>
          </cell>
        </row>
        <row r="355">
          <cell r="F355" t="str">
            <v>supaporn.s</v>
          </cell>
        </row>
        <row r="356">
          <cell r="F356" t="str">
            <v>supara.h</v>
          </cell>
        </row>
        <row r="357">
          <cell r="F357" t="str">
            <v>supatchaya.t</v>
          </cell>
        </row>
        <row r="358">
          <cell r="F358" t="str">
            <v>supattra.c</v>
          </cell>
        </row>
        <row r="359">
          <cell r="F359" t="str">
            <v>supawat.n</v>
          </cell>
        </row>
        <row r="360">
          <cell r="F360" t="str">
            <v>supharuek.i</v>
          </cell>
        </row>
        <row r="361">
          <cell r="F361" t="str">
            <v>supinya.c</v>
          </cell>
        </row>
        <row r="362">
          <cell r="F362" t="str">
            <v>supreeya.s</v>
          </cell>
        </row>
        <row r="363">
          <cell r="F363" t="str">
            <v>surachai.l</v>
          </cell>
        </row>
        <row r="364">
          <cell r="F364" t="str">
            <v>suradech.t</v>
          </cell>
        </row>
        <row r="365">
          <cell r="F365" t="str">
            <v>surapong.s</v>
          </cell>
        </row>
        <row r="366">
          <cell r="F366" t="str">
            <v>surarit.c</v>
          </cell>
        </row>
        <row r="367">
          <cell r="F367" t="str">
            <v>sureemas.c</v>
          </cell>
        </row>
        <row r="368">
          <cell r="F368" t="str">
            <v>sutas.j</v>
          </cell>
        </row>
        <row r="369">
          <cell r="F369" t="str">
            <v>sutee.k</v>
          </cell>
        </row>
        <row r="370">
          <cell r="F370" t="str">
            <v>suthida.r</v>
          </cell>
        </row>
        <row r="371">
          <cell r="F371" t="str">
            <v>suthinan.j</v>
          </cell>
        </row>
        <row r="372">
          <cell r="F372" t="str">
            <v>suttasinee.t</v>
          </cell>
        </row>
        <row r="373">
          <cell r="F373" t="str">
            <v>sutthi.k</v>
          </cell>
        </row>
        <row r="374">
          <cell r="F374" t="str">
            <v>sutthida.y</v>
          </cell>
        </row>
        <row r="375">
          <cell r="F375" t="str">
            <v>suwin.s</v>
          </cell>
        </row>
        <row r="376">
          <cell r="F376" t="str">
            <v>taiyen.r</v>
          </cell>
        </row>
        <row r="377">
          <cell r="F377" t="str">
            <v>tamolwatt.g</v>
          </cell>
        </row>
        <row r="378">
          <cell r="F378" t="str">
            <v>tanakrit.j</v>
          </cell>
        </row>
        <row r="379">
          <cell r="F379" t="str">
            <v>tanapon.p</v>
          </cell>
        </row>
        <row r="380">
          <cell r="F380" t="str">
            <v>tanat.p</v>
          </cell>
        </row>
        <row r="381">
          <cell r="F381" t="str">
            <v>tanatorn.s</v>
          </cell>
        </row>
        <row r="382">
          <cell r="F382" t="str">
            <v>tanin.k</v>
          </cell>
        </row>
        <row r="383">
          <cell r="F383" t="str">
            <v>taratorn.k</v>
          </cell>
        </row>
        <row r="384">
          <cell r="F384" t="str">
            <v>tarngrud.t</v>
          </cell>
        </row>
        <row r="385">
          <cell r="F385" t="str">
            <v>tawat.e</v>
          </cell>
        </row>
        <row r="386">
          <cell r="F386" t="str">
            <v>tawit.c</v>
          </cell>
        </row>
        <row r="387">
          <cell r="F387" t="str">
            <v>teera.p</v>
          </cell>
        </row>
        <row r="388">
          <cell r="F388" t="str">
            <v>teera.w</v>
          </cell>
        </row>
        <row r="389">
          <cell r="F389" t="str">
            <v>teeradej.d</v>
          </cell>
        </row>
        <row r="390">
          <cell r="F390" t="str">
            <v>teeraphong.c</v>
          </cell>
        </row>
        <row r="391">
          <cell r="F391" t="str">
            <v>temduang.s</v>
          </cell>
        </row>
        <row r="392">
          <cell r="F392" t="str">
            <v>teparat.i</v>
          </cell>
        </row>
        <row r="393">
          <cell r="F393" t="str">
            <v>thamanoon.k</v>
          </cell>
        </row>
        <row r="394">
          <cell r="F394" t="str">
            <v>thanakorn.bu</v>
          </cell>
        </row>
        <row r="395">
          <cell r="F395" t="str">
            <v>thanakrit.l</v>
          </cell>
        </row>
        <row r="396">
          <cell r="F396" t="str">
            <v>thanasan.i</v>
          </cell>
        </row>
        <row r="397">
          <cell r="F397" t="str">
            <v>thanasin.j</v>
          </cell>
        </row>
        <row r="398">
          <cell r="F398" t="str">
            <v>thanawadee.t</v>
          </cell>
        </row>
        <row r="399">
          <cell r="F399" t="str">
            <v>thanawat.h</v>
          </cell>
        </row>
        <row r="400">
          <cell r="F400" t="str">
            <v>thanawat.k</v>
          </cell>
        </row>
        <row r="401">
          <cell r="F401" t="str">
            <v>thaned.t</v>
          </cell>
        </row>
        <row r="402">
          <cell r="F402" t="str">
            <v>thanest.s</v>
          </cell>
        </row>
        <row r="403">
          <cell r="F403" t="str">
            <v>thaninnut.s</v>
          </cell>
        </row>
        <row r="404">
          <cell r="F404" t="str">
            <v>thapranee.c</v>
          </cell>
        </row>
        <row r="405">
          <cell r="F405" t="str">
            <v>thassanan.s</v>
          </cell>
        </row>
        <row r="406">
          <cell r="F406" t="str">
            <v>thawatchai.w</v>
          </cell>
        </row>
        <row r="407">
          <cell r="F407" t="str">
            <v>thaweechai.c</v>
          </cell>
        </row>
        <row r="408">
          <cell r="F408" t="str">
            <v>theeranuch.n</v>
          </cell>
        </row>
        <row r="409">
          <cell r="F409" t="str">
            <v>theeraphat.s</v>
          </cell>
        </row>
        <row r="410">
          <cell r="F410" t="str">
            <v>thida.v</v>
          </cell>
        </row>
        <row r="411">
          <cell r="F411" t="str">
            <v>thita.t</v>
          </cell>
        </row>
        <row r="412">
          <cell r="F412" t="str">
            <v>thitikorn.s</v>
          </cell>
        </row>
        <row r="413">
          <cell r="F413" t="str">
            <v>thitipong.t</v>
          </cell>
        </row>
        <row r="414">
          <cell r="F414" t="str">
            <v>thossaphol.d</v>
          </cell>
        </row>
        <row r="415">
          <cell r="F415" t="str">
            <v>tosporn.k</v>
          </cell>
        </row>
        <row r="416">
          <cell r="F416" t="str">
            <v>truswin.r</v>
          </cell>
        </row>
        <row r="417">
          <cell r="F417" t="str">
            <v>tuantong.s</v>
          </cell>
        </row>
        <row r="418">
          <cell r="F418" t="str">
            <v>udtapol.l</v>
          </cell>
        </row>
        <row r="419">
          <cell r="F419" t="str">
            <v>unnop.k</v>
          </cell>
        </row>
        <row r="420">
          <cell r="F420" t="str">
            <v>uraiwan.j</v>
          </cell>
        </row>
        <row r="421">
          <cell r="F421" t="str">
            <v>uruponk.p</v>
          </cell>
        </row>
        <row r="422">
          <cell r="F422" t="str">
            <v>utarat.p</v>
          </cell>
        </row>
        <row r="423">
          <cell r="F423" t="str">
            <v>varantorn.w</v>
          </cell>
        </row>
        <row r="424">
          <cell r="F424" t="str">
            <v>varinpong.t</v>
          </cell>
        </row>
        <row r="425">
          <cell r="F425" t="str">
            <v>vatcharaj.t</v>
          </cell>
        </row>
        <row r="426">
          <cell r="F426" t="str">
            <v>veerabol.a</v>
          </cell>
        </row>
        <row r="427">
          <cell r="F427" t="str">
            <v>vichit.k</v>
          </cell>
        </row>
        <row r="428">
          <cell r="F428" t="str">
            <v>vijarn.h</v>
          </cell>
        </row>
        <row r="429">
          <cell r="F429" t="str">
            <v>visarut.s</v>
          </cell>
        </row>
        <row r="430">
          <cell r="F430" t="str">
            <v>visid.u</v>
          </cell>
        </row>
        <row r="431">
          <cell r="F431" t="str">
            <v>vorakit.l</v>
          </cell>
        </row>
        <row r="432">
          <cell r="F432" t="str">
            <v>wanida.w</v>
          </cell>
        </row>
        <row r="433">
          <cell r="F433" t="str">
            <v>wanna.p</v>
          </cell>
        </row>
        <row r="434">
          <cell r="F434" t="str">
            <v>wannaporn.a</v>
          </cell>
        </row>
        <row r="435">
          <cell r="F435" t="str">
            <v>wannaporn.s</v>
          </cell>
        </row>
        <row r="436">
          <cell r="F436" t="str">
            <v>wannika.j</v>
          </cell>
        </row>
        <row r="437">
          <cell r="F437" t="str">
            <v>wannisa.m</v>
          </cell>
        </row>
        <row r="438">
          <cell r="F438" t="str">
            <v>wannisa.p</v>
          </cell>
        </row>
        <row r="439">
          <cell r="F439" t="str">
            <v>wanniwat.n</v>
          </cell>
        </row>
        <row r="440">
          <cell r="F440" t="str">
            <v>warinee.h</v>
          </cell>
        </row>
        <row r="441">
          <cell r="F441" t="str">
            <v>waritta.b</v>
          </cell>
        </row>
        <row r="442">
          <cell r="F442" t="str">
            <v>warot.s</v>
          </cell>
        </row>
        <row r="443">
          <cell r="F443" t="str">
            <v>washirapong.w</v>
          </cell>
        </row>
        <row r="444">
          <cell r="F444" t="str">
            <v>watchara.k</v>
          </cell>
        </row>
        <row r="445">
          <cell r="F445" t="str">
            <v>watchara.r</v>
          </cell>
        </row>
        <row r="446">
          <cell r="F446" t="str">
            <v>watcharapong.h</v>
          </cell>
        </row>
        <row r="447">
          <cell r="F447" t="str">
            <v>watsapon.s</v>
          </cell>
        </row>
        <row r="448">
          <cell r="F448" t="str">
            <v>wikkasit.k</v>
          </cell>
        </row>
        <row r="449">
          <cell r="F449" t="str">
            <v>wilaiporn.j</v>
          </cell>
        </row>
        <row r="450">
          <cell r="F450" t="str">
            <v>wilaiwan.p</v>
          </cell>
        </row>
        <row r="451">
          <cell r="F451" t="str">
            <v>wilasinee.w</v>
          </cell>
        </row>
        <row r="452">
          <cell r="F452" t="str">
            <v>winai.s</v>
          </cell>
        </row>
        <row r="453">
          <cell r="F453" t="str">
            <v>wirachai.w</v>
          </cell>
        </row>
        <row r="454">
          <cell r="F454" t="str">
            <v>wisut.a</v>
          </cell>
        </row>
        <row r="455">
          <cell r="F455" t="str">
            <v>witoon.t</v>
          </cell>
        </row>
        <row r="456">
          <cell r="F456" t="str">
            <v>witsanu.m</v>
          </cell>
        </row>
        <row r="457">
          <cell r="F457" t="str">
            <v>wittawat.u</v>
          </cell>
        </row>
        <row r="458">
          <cell r="F458" t="str">
            <v>wittawin.t</v>
          </cell>
        </row>
        <row r="459">
          <cell r="F459" t="str">
            <v>worrayod.w</v>
          </cell>
        </row>
        <row r="460">
          <cell r="F460" t="str">
            <v>wunlop.s</v>
          </cell>
        </row>
        <row r="461">
          <cell r="F461" t="str">
            <v>wuttichai.m</v>
          </cell>
        </row>
        <row r="462">
          <cell r="F462" t="str">
            <v>wuttidetch.p</v>
          </cell>
        </row>
        <row r="463">
          <cell r="F463" t="str">
            <v>wuttipong.l</v>
          </cell>
        </row>
        <row r="464">
          <cell r="F464" t="str">
            <v>yaowapa.c</v>
          </cell>
        </row>
        <row r="465">
          <cell r="F465" t="str">
            <v>yaowapa.l</v>
          </cell>
        </row>
        <row r="466">
          <cell r="F466" t="str">
            <v>yawarhed.c</v>
          </cell>
        </row>
        <row r="467">
          <cell r="F467" t="str">
            <v>yingsak.p</v>
          </cell>
        </row>
        <row r="468">
          <cell r="F468" t="str">
            <v>yutthana.s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imsupak Tammalakkhana" id="{FE577CB1-FE7E-A441-BE8C-03C099F69D1D}" userId="S::zpimsupak.t@pttdigital.com::87719bd9-1bbf-4504-bc57-6fd4c88fac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image" Target="../media/image19.emf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8278-E526-474B-8F10-924976A8DAC5}">
  <dimension ref="A1:L81"/>
  <sheetViews>
    <sheetView tabSelected="1" zoomScaleNormal="100" workbookViewId="0">
      <selection activeCell="K20" sqref="K20"/>
    </sheetView>
  </sheetViews>
  <sheetFormatPr baseColWidth="10" defaultColWidth="9.1640625" defaultRowHeight="13" outlineLevelCol="1" x14ac:dyDescent="0.15"/>
  <cols>
    <col min="1" max="1" width="9.1640625" style="100"/>
    <col min="2" max="2" width="32" style="105" customWidth="1"/>
    <col min="3" max="3" width="18.6640625" style="105" bestFit="1" customWidth="1"/>
    <col min="4" max="4" width="20.5" style="105" customWidth="1"/>
    <col min="5" max="5" width="13.83203125" style="105" bestFit="1" customWidth="1"/>
    <col min="6" max="6" width="13.83203125" style="105" customWidth="1"/>
    <col min="7" max="7" width="20.5" style="111" customWidth="1" outlineLevel="1"/>
    <col min="8" max="8" width="14" style="110" customWidth="1" outlineLevel="1"/>
    <col min="9" max="9" width="12.83203125" style="89" hidden="1" customWidth="1"/>
    <col min="10" max="10" width="15.83203125" style="89" hidden="1" customWidth="1"/>
    <col min="11" max="11" width="11.5" style="89" customWidth="1"/>
    <col min="12" max="16384" width="9.1640625" style="89"/>
  </cols>
  <sheetData>
    <row r="1" spans="1:12" x14ac:dyDescent="0.15">
      <c r="A1" s="260" t="s">
        <v>82</v>
      </c>
      <c r="B1" s="260"/>
      <c r="C1" s="260"/>
      <c r="D1" s="260"/>
      <c r="E1" s="260"/>
      <c r="F1" s="238"/>
      <c r="G1" s="261" t="s">
        <v>83</v>
      </c>
      <c r="H1" s="262"/>
    </row>
    <row r="2" spans="1:12" x14ac:dyDescent="0.15">
      <c r="A2" s="260"/>
      <c r="B2" s="260"/>
      <c r="C2" s="260"/>
      <c r="D2" s="260"/>
      <c r="E2" s="260"/>
      <c r="F2" s="238"/>
      <c r="G2" s="263"/>
      <c r="H2" s="264"/>
    </row>
    <row r="3" spans="1:12" ht="56" x14ac:dyDescent="0.15">
      <c r="A3" s="91" t="s">
        <v>26</v>
      </c>
      <c r="B3" s="91" t="s">
        <v>10</v>
      </c>
      <c r="C3" s="92" t="s">
        <v>84</v>
      </c>
      <c r="D3" s="93" t="s">
        <v>63</v>
      </c>
      <c r="E3" s="93" t="s">
        <v>85</v>
      </c>
      <c r="F3" s="318" t="s">
        <v>323</v>
      </c>
      <c r="G3" s="94" t="s">
        <v>324</v>
      </c>
      <c r="H3" s="95" t="s">
        <v>86</v>
      </c>
      <c r="L3" s="89" t="s">
        <v>300</v>
      </c>
    </row>
    <row r="4" spans="1:12" ht="14" x14ac:dyDescent="0.15">
      <c r="A4" s="96">
        <v>1</v>
      </c>
      <c r="B4" s="97" t="s">
        <v>87</v>
      </c>
      <c r="C4" s="96" t="s">
        <v>88</v>
      </c>
      <c r="D4" s="96" t="s">
        <v>259</v>
      </c>
      <c r="E4" s="96" t="s">
        <v>89</v>
      </c>
      <c r="F4" s="319">
        <v>55</v>
      </c>
      <c r="G4" s="247">
        <v>59</v>
      </c>
      <c r="H4" s="98"/>
      <c r="I4" s="90">
        <v>14000</v>
      </c>
      <c r="J4" s="245">
        <f>G4*I4</f>
        <v>826000</v>
      </c>
    </row>
    <row r="5" spans="1:12" ht="14" x14ac:dyDescent="0.15">
      <c r="A5" s="96">
        <v>2</v>
      </c>
      <c r="B5" s="97" t="s">
        <v>90</v>
      </c>
      <c r="C5" s="96" t="s">
        <v>88</v>
      </c>
      <c r="D5" s="96">
        <v>98</v>
      </c>
      <c r="E5" s="96" t="s">
        <v>91</v>
      </c>
      <c r="F5" s="319">
        <v>97</v>
      </c>
      <c r="G5" s="247">
        <v>98</v>
      </c>
      <c r="H5" s="98"/>
      <c r="I5" s="90">
        <v>8500</v>
      </c>
      <c r="J5" s="245">
        <f t="shared" ref="J5:J23" si="0">G5*I5</f>
        <v>833000</v>
      </c>
    </row>
    <row r="6" spans="1:12" ht="14" x14ac:dyDescent="0.15">
      <c r="A6" s="96">
        <v>3</v>
      </c>
      <c r="B6" s="97" t="s">
        <v>101</v>
      </c>
      <c r="C6" s="96" t="s">
        <v>88</v>
      </c>
      <c r="D6" s="96" t="s">
        <v>7</v>
      </c>
      <c r="E6" s="96" t="s">
        <v>91</v>
      </c>
      <c r="F6" s="319">
        <v>50</v>
      </c>
      <c r="G6" s="247">
        <v>75</v>
      </c>
      <c r="H6" s="98"/>
      <c r="I6" s="90">
        <v>8500</v>
      </c>
      <c r="J6" s="245">
        <f t="shared" si="0"/>
        <v>637500</v>
      </c>
    </row>
    <row r="7" spans="1:12" ht="14" x14ac:dyDescent="0.15">
      <c r="A7" s="96">
        <v>4</v>
      </c>
      <c r="B7" s="97" t="s">
        <v>92</v>
      </c>
      <c r="C7" s="96" t="s">
        <v>88</v>
      </c>
      <c r="D7" s="96" t="s">
        <v>6</v>
      </c>
      <c r="E7" s="96" t="s">
        <v>91</v>
      </c>
      <c r="F7" s="319">
        <v>116</v>
      </c>
      <c r="G7" s="247">
        <v>150</v>
      </c>
      <c r="H7" s="98"/>
      <c r="I7" s="90">
        <v>8500</v>
      </c>
      <c r="J7" s="245">
        <f t="shared" si="0"/>
        <v>1275000</v>
      </c>
    </row>
    <row r="8" spans="1:12" ht="14" x14ac:dyDescent="0.15">
      <c r="A8" s="96">
        <v>5</v>
      </c>
      <c r="B8" s="97" t="s">
        <v>243</v>
      </c>
      <c r="C8" s="96" t="s">
        <v>88</v>
      </c>
      <c r="D8" s="96" t="s">
        <v>7</v>
      </c>
      <c r="E8" s="96" t="s">
        <v>91</v>
      </c>
      <c r="F8" s="319">
        <v>50</v>
      </c>
      <c r="G8" s="247">
        <v>70</v>
      </c>
      <c r="H8" s="98"/>
      <c r="I8" s="90">
        <v>8500</v>
      </c>
      <c r="J8" s="245">
        <f t="shared" si="0"/>
        <v>595000</v>
      </c>
    </row>
    <row r="9" spans="1:12" ht="14" x14ac:dyDescent="0.15">
      <c r="A9" s="96">
        <v>6</v>
      </c>
      <c r="B9" s="97" t="s">
        <v>263</v>
      </c>
      <c r="C9" s="96" t="s">
        <v>88</v>
      </c>
      <c r="D9" s="96" t="s">
        <v>7</v>
      </c>
      <c r="E9" s="96" t="s">
        <v>91</v>
      </c>
      <c r="F9" s="319">
        <v>80</v>
      </c>
      <c r="G9" s="247">
        <v>120</v>
      </c>
      <c r="H9" s="98"/>
      <c r="I9" s="90">
        <v>8500</v>
      </c>
      <c r="J9" s="245">
        <f t="shared" si="0"/>
        <v>1020000</v>
      </c>
    </row>
    <row r="10" spans="1:12" ht="14" x14ac:dyDescent="0.15">
      <c r="A10" s="96">
        <v>7</v>
      </c>
      <c r="B10" s="97" t="s">
        <v>249</v>
      </c>
      <c r="C10" s="96" t="s">
        <v>88</v>
      </c>
      <c r="D10" s="99" t="s">
        <v>197</v>
      </c>
      <c r="E10" s="96" t="s">
        <v>89</v>
      </c>
      <c r="F10" s="320">
        <v>70</v>
      </c>
      <c r="G10" s="247">
        <v>75</v>
      </c>
      <c r="H10" s="98"/>
      <c r="I10" s="90">
        <v>14000</v>
      </c>
      <c r="J10" s="245">
        <f t="shared" si="0"/>
        <v>1050000</v>
      </c>
    </row>
    <row r="11" spans="1:12" ht="14" x14ac:dyDescent="0.15">
      <c r="A11" s="96">
        <v>8</v>
      </c>
      <c r="B11" s="97" t="s">
        <v>250</v>
      </c>
      <c r="C11" s="96" t="s">
        <v>88</v>
      </c>
      <c r="D11" s="99" t="s">
        <v>197</v>
      </c>
      <c r="E11" s="96" t="s">
        <v>89</v>
      </c>
      <c r="F11" s="320">
        <v>70</v>
      </c>
      <c r="G11" s="247">
        <v>75</v>
      </c>
      <c r="H11" s="98"/>
      <c r="I11" s="90">
        <v>14000</v>
      </c>
      <c r="J11" s="245">
        <f t="shared" si="0"/>
        <v>1050000</v>
      </c>
    </row>
    <row r="12" spans="1:12" ht="14" x14ac:dyDescent="0.15">
      <c r="A12" s="96">
        <v>9</v>
      </c>
      <c r="B12" s="97" t="s">
        <v>251</v>
      </c>
      <c r="C12" s="96" t="s">
        <v>88</v>
      </c>
      <c r="D12" s="99" t="s">
        <v>199</v>
      </c>
      <c r="E12" s="96" t="s">
        <v>89</v>
      </c>
      <c r="F12" s="319">
        <v>20</v>
      </c>
      <c r="G12" s="96">
        <v>22</v>
      </c>
      <c r="H12" s="98"/>
      <c r="I12" s="90">
        <v>14000</v>
      </c>
      <c r="J12" s="245">
        <f t="shared" si="0"/>
        <v>308000</v>
      </c>
    </row>
    <row r="13" spans="1:12" ht="14" x14ac:dyDescent="0.15">
      <c r="A13" s="96">
        <v>10</v>
      </c>
      <c r="B13" s="97" t="s">
        <v>252</v>
      </c>
      <c r="C13" s="96" t="s">
        <v>245</v>
      </c>
      <c r="D13" s="96" t="s">
        <v>104</v>
      </c>
      <c r="E13" s="96" t="s">
        <v>89</v>
      </c>
      <c r="F13" s="319">
        <v>15</v>
      </c>
      <c r="G13" s="96">
        <v>20</v>
      </c>
      <c r="H13" s="98"/>
      <c r="I13" s="90">
        <v>14000</v>
      </c>
      <c r="J13" s="245">
        <f t="shared" si="0"/>
        <v>280000</v>
      </c>
    </row>
    <row r="14" spans="1:12" ht="14" x14ac:dyDescent="0.15">
      <c r="A14" s="96">
        <v>11</v>
      </c>
      <c r="B14" s="97" t="s">
        <v>102</v>
      </c>
      <c r="C14" s="96" t="s">
        <v>88</v>
      </c>
      <c r="D14" s="96" t="s">
        <v>105</v>
      </c>
      <c r="E14" s="96" t="s">
        <v>91</v>
      </c>
      <c r="F14" s="319">
        <v>4</v>
      </c>
      <c r="G14" s="96">
        <v>4</v>
      </c>
      <c r="H14" s="98"/>
      <c r="I14" s="90">
        <v>8500</v>
      </c>
      <c r="J14" s="245">
        <f t="shared" si="0"/>
        <v>34000</v>
      </c>
    </row>
    <row r="15" spans="1:12" ht="14" x14ac:dyDescent="0.15">
      <c r="A15" s="96">
        <v>12</v>
      </c>
      <c r="B15" s="97" t="s">
        <v>103</v>
      </c>
      <c r="C15" s="96" t="s">
        <v>88</v>
      </c>
      <c r="D15" s="96" t="s">
        <v>106</v>
      </c>
      <c r="E15" s="96" t="s">
        <v>91</v>
      </c>
      <c r="F15" s="319">
        <v>3</v>
      </c>
      <c r="G15" s="96">
        <v>3</v>
      </c>
      <c r="H15" s="98"/>
      <c r="I15" s="90">
        <v>8500</v>
      </c>
      <c r="J15" s="245">
        <f t="shared" si="0"/>
        <v>25500</v>
      </c>
    </row>
    <row r="16" spans="1:12" ht="14" x14ac:dyDescent="0.15">
      <c r="A16" s="96">
        <v>13</v>
      </c>
      <c r="B16" s="97" t="s">
        <v>244</v>
      </c>
      <c r="C16" s="96" t="s">
        <v>88</v>
      </c>
      <c r="D16" s="96" t="s">
        <v>246</v>
      </c>
      <c r="E16" s="96" t="s">
        <v>91</v>
      </c>
      <c r="F16" s="319">
        <v>62</v>
      </c>
      <c r="G16" s="96">
        <v>80</v>
      </c>
      <c r="H16" s="98"/>
      <c r="I16" s="90">
        <v>8500</v>
      </c>
      <c r="J16" s="245">
        <f t="shared" si="0"/>
        <v>680000</v>
      </c>
    </row>
    <row r="17" spans="1:11" ht="14" x14ac:dyDescent="0.15">
      <c r="A17" s="96">
        <v>14</v>
      </c>
      <c r="B17" s="97" t="s">
        <v>247</v>
      </c>
      <c r="C17" s="96" t="s">
        <v>88</v>
      </c>
      <c r="D17" s="96" t="s">
        <v>104</v>
      </c>
      <c r="E17" s="96" t="s">
        <v>91</v>
      </c>
      <c r="F17" s="319">
        <v>7</v>
      </c>
      <c r="G17" s="96">
        <v>15</v>
      </c>
      <c r="H17" s="98"/>
      <c r="I17" s="90">
        <v>8500</v>
      </c>
      <c r="J17" s="245">
        <f t="shared" si="0"/>
        <v>127500</v>
      </c>
    </row>
    <row r="18" spans="1:11" ht="14" x14ac:dyDescent="0.15">
      <c r="A18" s="96">
        <v>15</v>
      </c>
      <c r="B18" s="97" t="s">
        <v>248</v>
      </c>
      <c r="C18" s="96" t="s">
        <v>245</v>
      </c>
      <c r="D18" s="96" t="s">
        <v>242</v>
      </c>
      <c r="E18" s="96" t="s">
        <v>89</v>
      </c>
      <c r="F18" s="319">
        <v>3.5</v>
      </c>
      <c r="G18" s="96">
        <v>4</v>
      </c>
      <c r="H18" s="98"/>
      <c r="I18" s="90">
        <v>14000</v>
      </c>
      <c r="J18" s="245">
        <f t="shared" si="0"/>
        <v>56000</v>
      </c>
    </row>
    <row r="19" spans="1:11" ht="14" x14ac:dyDescent="0.15">
      <c r="A19" s="96">
        <v>16</v>
      </c>
      <c r="B19" s="97" t="s">
        <v>258</v>
      </c>
      <c r="C19" s="96" t="s">
        <v>88</v>
      </c>
      <c r="D19" s="96" t="s">
        <v>219</v>
      </c>
      <c r="E19" s="96" t="s">
        <v>89</v>
      </c>
      <c r="F19" s="319">
        <v>17.5</v>
      </c>
      <c r="G19" s="96">
        <v>18</v>
      </c>
      <c r="H19" s="98"/>
      <c r="I19" s="90">
        <v>14000</v>
      </c>
      <c r="J19" s="245">
        <f t="shared" si="0"/>
        <v>252000</v>
      </c>
    </row>
    <row r="20" spans="1:11" ht="14" x14ac:dyDescent="0.15">
      <c r="A20" s="96">
        <v>17</v>
      </c>
      <c r="B20" s="97" t="s">
        <v>301</v>
      </c>
      <c r="C20" s="96" t="s">
        <v>245</v>
      </c>
      <c r="D20" s="96" t="s">
        <v>118</v>
      </c>
      <c r="E20" s="96" t="s">
        <v>89</v>
      </c>
      <c r="F20" s="319">
        <v>35</v>
      </c>
      <c r="G20" s="96">
        <v>35</v>
      </c>
      <c r="H20" s="98"/>
      <c r="I20" s="90">
        <v>14000</v>
      </c>
      <c r="J20" s="245">
        <f t="shared" si="0"/>
        <v>490000</v>
      </c>
    </row>
    <row r="21" spans="1:11" ht="14" x14ac:dyDescent="0.15">
      <c r="A21" s="96">
        <v>18</v>
      </c>
      <c r="B21" s="97" t="s">
        <v>253</v>
      </c>
      <c r="C21" s="96" t="s">
        <v>245</v>
      </c>
      <c r="D21" s="96" t="s">
        <v>254</v>
      </c>
      <c r="E21" s="96" t="s">
        <v>89</v>
      </c>
      <c r="F21" s="319">
        <v>6</v>
      </c>
      <c r="G21" s="96">
        <v>6</v>
      </c>
      <c r="H21" s="98"/>
      <c r="I21" s="90">
        <v>14000</v>
      </c>
      <c r="J21" s="245">
        <f t="shared" si="0"/>
        <v>84000</v>
      </c>
    </row>
    <row r="22" spans="1:11" ht="14" x14ac:dyDescent="0.15">
      <c r="A22" s="96">
        <v>19</v>
      </c>
      <c r="B22" s="97" t="s">
        <v>255</v>
      </c>
      <c r="C22" s="96" t="s">
        <v>245</v>
      </c>
      <c r="D22" s="96" t="s">
        <v>254</v>
      </c>
      <c r="E22" s="96" t="s">
        <v>91</v>
      </c>
      <c r="F22" s="319">
        <v>6</v>
      </c>
      <c r="G22" s="96">
        <v>6</v>
      </c>
      <c r="H22" s="98"/>
      <c r="I22" s="90">
        <v>8500</v>
      </c>
      <c r="J22" s="245">
        <f t="shared" si="0"/>
        <v>51000</v>
      </c>
    </row>
    <row r="23" spans="1:11" ht="14" x14ac:dyDescent="0.15">
      <c r="A23" s="96">
        <v>20</v>
      </c>
      <c r="B23" s="97" t="s">
        <v>256</v>
      </c>
      <c r="C23" s="96" t="s">
        <v>245</v>
      </c>
      <c r="D23" s="96" t="s">
        <v>257</v>
      </c>
      <c r="E23" s="96" t="s">
        <v>91</v>
      </c>
      <c r="F23" s="319">
        <v>3</v>
      </c>
      <c r="G23" s="96">
        <v>3</v>
      </c>
      <c r="H23" s="98"/>
      <c r="I23" s="90">
        <v>8500</v>
      </c>
      <c r="J23" s="245">
        <f t="shared" si="0"/>
        <v>25500</v>
      </c>
    </row>
    <row r="24" spans="1:11" x14ac:dyDescent="0.15">
      <c r="B24" s="101"/>
      <c r="C24" s="100"/>
      <c r="D24" s="100"/>
      <c r="E24" s="102" t="s">
        <v>183</v>
      </c>
      <c r="F24" s="321">
        <f>SUM(F4:F23)</f>
        <v>770</v>
      </c>
      <c r="G24" s="100">
        <f>SUM(G4:G23)</f>
        <v>938</v>
      </c>
      <c r="H24" s="103"/>
      <c r="I24" s="90"/>
      <c r="J24" s="246">
        <f>SUM(J4:J23)</f>
        <v>9700000</v>
      </c>
    </row>
    <row r="25" spans="1:11" ht="28" x14ac:dyDescent="0.15">
      <c r="A25" s="265" t="s">
        <v>93</v>
      </c>
      <c r="B25" s="266"/>
      <c r="C25" s="104" t="s">
        <v>94</v>
      </c>
      <c r="G25" s="105"/>
      <c r="H25" s="106"/>
      <c r="J25" s="248"/>
      <c r="K25" s="249"/>
    </row>
    <row r="26" spans="1:11" x14ac:dyDescent="0.15">
      <c r="A26" s="96">
        <v>1</v>
      </c>
      <c r="B26" s="107" t="s">
        <v>95</v>
      </c>
      <c r="C26" s="108" t="s">
        <v>96</v>
      </c>
      <c r="G26" s="105"/>
      <c r="H26" s="105"/>
    </row>
    <row r="27" spans="1:11" x14ac:dyDescent="0.15">
      <c r="A27" s="96">
        <v>2</v>
      </c>
      <c r="B27" s="107" t="s">
        <v>97</v>
      </c>
      <c r="C27" s="108" t="s">
        <v>96</v>
      </c>
      <c r="G27" s="105"/>
      <c r="H27" s="105"/>
    </row>
    <row r="28" spans="1:11" x14ac:dyDescent="0.15">
      <c r="A28" s="96">
        <v>3</v>
      </c>
      <c r="B28" s="107" t="s">
        <v>98</v>
      </c>
      <c r="C28" s="108" t="s">
        <v>96</v>
      </c>
      <c r="G28" s="105"/>
      <c r="H28" s="105"/>
    </row>
    <row r="29" spans="1:11" x14ac:dyDescent="0.15">
      <c r="A29" s="96">
        <v>4</v>
      </c>
      <c r="B29" s="107" t="s">
        <v>99</v>
      </c>
      <c r="C29" s="109" t="s">
        <v>96</v>
      </c>
      <c r="G29" s="105"/>
      <c r="H29" s="105"/>
    </row>
    <row r="30" spans="1:11" x14ac:dyDescent="0.15">
      <c r="A30" s="96">
        <v>5</v>
      </c>
      <c r="B30" s="107" t="s">
        <v>100</v>
      </c>
      <c r="C30" s="109" t="s">
        <v>96</v>
      </c>
      <c r="G30" s="105"/>
    </row>
    <row r="32" spans="1:11" ht="14" x14ac:dyDescent="0.15">
      <c r="A32" s="112"/>
    </row>
    <row r="60" spans="3:5" ht="14" thickBot="1" x14ac:dyDescent="0.2"/>
    <row r="61" spans="3:5" ht="20" thickBot="1" x14ac:dyDescent="0.2">
      <c r="C61" s="250">
        <v>59</v>
      </c>
      <c r="D61" s="251">
        <v>14000</v>
      </c>
      <c r="E61" s="254">
        <f>C61*D61</f>
        <v>826000</v>
      </c>
    </row>
    <row r="62" spans="3:5" ht="20" thickBot="1" x14ac:dyDescent="0.2">
      <c r="C62" s="252">
        <v>75</v>
      </c>
      <c r="D62" s="253">
        <v>14000</v>
      </c>
      <c r="E62" s="254">
        <f t="shared" ref="E62:E80" si="1">C62*D62</f>
        <v>1050000</v>
      </c>
    </row>
    <row r="63" spans="3:5" ht="20" thickBot="1" x14ac:dyDescent="0.2">
      <c r="C63" s="252">
        <v>75</v>
      </c>
      <c r="D63" s="253">
        <v>14000</v>
      </c>
      <c r="E63" s="254">
        <f t="shared" si="1"/>
        <v>1050000</v>
      </c>
    </row>
    <row r="64" spans="3:5" ht="20" thickBot="1" x14ac:dyDescent="0.2">
      <c r="C64" s="252">
        <v>22</v>
      </c>
      <c r="D64" s="253">
        <v>14000</v>
      </c>
      <c r="E64" s="254">
        <f t="shared" si="1"/>
        <v>308000</v>
      </c>
    </row>
    <row r="65" spans="3:5" ht="20" thickBot="1" x14ac:dyDescent="0.2">
      <c r="C65" s="252">
        <v>150</v>
      </c>
      <c r="D65" s="253">
        <v>8500</v>
      </c>
      <c r="E65" s="254">
        <f t="shared" si="1"/>
        <v>1275000</v>
      </c>
    </row>
    <row r="66" spans="3:5" ht="20" thickBot="1" x14ac:dyDescent="0.2">
      <c r="C66" s="252">
        <v>120</v>
      </c>
      <c r="D66" s="253">
        <v>8500</v>
      </c>
      <c r="E66" s="254">
        <f t="shared" si="1"/>
        <v>1020000</v>
      </c>
    </row>
    <row r="67" spans="3:5" ht="20" thickBot="1" x14ac:dyDescent="0.2">
      <c r="C67" s="252">
        <v>75</v>
      </c>
      <c r="D67" s="253">
        <v>8500</v>
      </c>
      <c r="E67" s="254">
        <f t="shared" si="1"/>
        <v>637500</v>
      </c>
    </row>
    <row r="68" spans="3:5" ht="20" thickBot="1" x14ac:dyDescent="0.2">
      <c r="C68" s="252">
        <v>70</v>
      </c>
      <c r="D68" s="253">
        <v>8500</v>
      </c>
      <c r="E68" s="254">
        <f t="shared" si="1"/>
        <v>595000</v>
      </c>
    </row>
    <row r="69" spans="3:5" ht="20" thickBot="1" x14ac:dyDescent="0.2">
      <c r="C69" s="252">
        <v>98</v>
      </c>
      <c r="D69" s="253">
        <v>8500</v>
      </c>
      <c r="E69" s="254">
        <f t="shared" si="1"/>
        <v>833000</v>
      </c>
    </row>
    <row r="70" spans="3:5" ht="20" thickBot="1" x14ac:dyDescent="0.2">
      <c r="C70" s="252">
        <v>20</v>
      </c>
      <c r="D70" s="253">
        <v>14000</v>
      </c>
      <c r="E70" s="254">
        <f t="shared" si="1"/>
        <v>280000</v>
      </c>
    </row>
    <row r="71" spans="3:5" ht="20" thickBot="1" x14ac:dyDescent="0.2">
      <c r="C71" s="252">
        <v>4</v>
      </c>
      <c r="D71" s="253">
        <v>8500</v>
      </c>
      <c r="E71" s="254">
        <f t="shared" si="1"/>
        <v>34000</v>
      </c>
    </row>
    <row r="72" spans="3:5" ht="20" thickBot="1" x14ac:dyDescent="0.2">
      <c r="C72" s="252">
        <v>3</v>
      </c>
      <c r="D72" s="253">
        <v>8500</v>
      </c>
      <c r="E72" s="254">
        <f t="shared" si="1"/>
        <v>25500</v>
      </c>
    </row>
    <row r="73" spans="3:5" ht="20" thickBot="1" x14ac:dyDescent="0.2">
      <c r="C73" s="252">
        <v>80</v>
      </c>
      <c r="D73" s="253">
        <v>8500</v>
      </c>
      <c r="E73" s="254">
        <f t="shared" si="1"/>
        <v>680000</v>
      </c>
    </row>
    <row r="74" spans="3:5" ht="20" thickBot="1" x14ac:dyDescent="0.2">
      <c r="C74" s="252">
        <v>15</v>
      </c>
      <c r="D74" s="253">
        <v>8500</v>
      </c>
      <c r="E74" s="254">
        <f t="shared" si="1"/>
        <v>127500</v>
      </c>
    </row>
    <row r="75" spans="3:5" ht="20" thickBot="1" x14ac:dyDescent="0.2">
      <c r="C75" s="252">
        <v>4</v>
      </c>
      <c r="D75" s="253">
        <v>14000</v>
      </c>
      <c r="E75" s="254">
        <f t="shared" si="1"/>
        <v>56000</v>
      </c>
    </row>
    <row r="76" spans="3:5" ht="20" thickBot="1" x14ac:dyDescent="0.2">
      <c r="C76" s="252">
        <v>18</v>
      </c>
      <c r="D76" s="253">
        <v>14000</v>
      </c>
      <c r="E76" s="254">
        <f t="shared" si="1"/>
        <v>252000</v>
      </c>
    </row>
    <row r="77" spans="3:5" ht="20" thickBot="1" x14ac:dyDescent="0.2">
      <c r="C77" s="252">
        <v>35</v>
      </c>
      <c r="D77" s="253">
        <v>14000</v>
      </c>
      <c r="E77" s="254">
        <f t="shared" si="1"/>
        <v>490000</v>
      </c>
    </row>
    <row r="78" spans="3:5" ht="20" thickBot="1" x14ac:dyDescent="0.2">
      <c r="C78" s="252">
        <v>6</v>
      </c>
      <c r="D78" s="253">
        <v>14000</v>
      </c>
      <c r="E78" s="254">
        <f t="shared" si="1"/>
        <v>84000</v>
      </c>
    </row>
    <row r="79" spans="3:5" ht="20" thickBot="1" x14ac:dyDescent="0.2">
      <c r="C79" s="252">
        <v>6</v>
      </c>
      <c r="D79" s="253">
        <v>8500</v>
      </c>
      <c r="E79" s="254">
        <f t="shared" si="1"/>
        <v>51000</v>
      </c>
    </row>
    <row r="80" spans="3:5" ht="20" thickBot="1" x14ac:dyDescent="0.2">
      <c r="C80" s="252">
        <v>3</v>
      </c>
      <c r="D80" s="253">
        <v>8500</v>
      </c>
      <c r="E80" s="254">
        <f t="shared" si="1"/>
        <v>25500</v>
      </c>
    </row>
    <row r="81" spans="3:5" x14ac:dyDescent="0.15">
      <c r="C81" s="105">
        <f>SUM(C61:C80)</f>
        <v>938</v>
      </c>
      <c r="E81" s="255">
        <f>SUM(E61:E80)</f>
        <v>9700000</v>
      </c>
    </row>
  </sheetData>
  <mergeCells count="3">
    <mergeCell ref="A1:E2"/>
    <mergeCell ref="G1:H2"/>
    <mergeCell ref="A25:B2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D3BB-3923-F746-ABD4-DDF184026101}">
  <sheetPr>
    <tabColor rgb="FF00B050"/>
    <pageSetUpPr fitToPage="1"/>
  </sheetPr>
  <dimension ref="A1:V74"/>
  <sheetViews>
    <sheetView zoomScale="80" zoomScaleNormal="80" zoomScaleSheetLayoutView="80" workbookViewId="0">
      <pane xSplit="3" ySplit="5" topLeftCell="I38" activePane="bottomRight" state="frozen"/>
      <selection activeCell="K22" sqref="K22"/>
      <selection pane="topRight" activeCell="K22" sqref="K22"/>
      <selection pane="bottomLeft" activeCell="K22" sqref="K22"/>
      <selection pane="bottomRight" activeCell="M70" sqref="M70"/>
    </sheetView>
  </sheetViews>
  <sheetFormatPr baseColWidth="10" defaultColWidth="8.83203125" defaultRowHeight="15" x14ac:dyDescent="0.2"/>
  <cols>
    <col min="1" max="1" width="35.33203125" style="5" customWidth="1"/>
    <col min="2" max="2" width="3.6640625" style="29" customWidth="1"/>
    <col min="3" max="3" width="44.33203125" style="5" bestFit="1" customWidth="1"/>
    <col min="4" max="4" width="20.83203125" style="5" hidden="1" customWidth="1"/>
    <col min="5" max="5" width="20.1640625" style="5" hidden="1" customWidth="1"/>
    <col min="6" max="6" width="13.33203125" style="5" customWidth="1"/>
    <col min="7" max="8" width="12.1640625" style="5" customWidth="1"/>
    <col min="9" max="16" width="15.83203125" style="5" customWidth="1"/>
    <col min="17" max="20" width="14.1640625" style="5" customWidth="1"/>
    <col min="21" max="21" width="13.33203125" style="5" customWidth="1"/>
    <col min="22" max="22" width="24" style="5" customWidth="1"/>
    <col min="23" max="16384" width="8.83203125" style="5"/>
  </cols>
  <sheetData>
    <row r="1" spans="1:21" ht="27" x14ac:dyDescent="0.35">
      <c r="A1" s="1"/>
      <c r="B1" s="2"/>
      <c r="C1" s="3"/>
      <c r="D1" s="66" t="s">
        <v>56</v>
      </c>
      <c r="E1" s="63" t="s">
        <v>57</v>
      </c>
      <c r="F1" s="18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5" customHeight="1" x14ac:dyDescent="0.2">
      <c r="A2" s="6" t="s">
        <v>107</v>
      </c>
      <c r="B2" s="6"/>
      <c r="C2" s="6"/>
      <c r="D2" s="67" t="s">
        <v>0</v>
      </c>
      <c r="E2" s="64" t="s">
        <v>58</v>
      </c>
      <c r="F2" s="49" t="s">
        <v>1</v>
      </c>
      <c r="G2" s="49" t="s">
        <v>2</v>
      </c>
      <c r="H2" s="49" t="s">
        <v>2</v>
      </c>
      <c r="I2" s="49" t="s">
        <v>2</v>
      </c>
      <c r="J2" s="49" t="s">
        <v>2</v>
      </c>
      <c r="K2" s="49" t="s">
        <v>1</v>
      </c>
      <c r="L2" s="49" t="s">
        <v>226</v>
      </c>
      <c r="M2" s="49" t="s">
        <v>1</v>
      </c>
      <c r="N2" s="49" t="s">
        <v>1</v>
      </c>
      <c r="O2" s="49" t="s">
        <v>2</v>
      </c>
      <c r="P2" s="49"/>
      <c r="Q2" s="49" t="s">
        <v>2</v>
      </c>
      <c r="R2" s="49" t="s">
        <v>1</v>
      </c>
      <c r="S2" s="7" t="s">
        <v>2</v>
      </c>
      <c r="T2" s="7" t="s">
        <v>2</v>
      </c>
      <c r="U2" s="7" t="s">
        <v>1</v>
      </c>
    </row>
    <row r="3" spans="1:21" ht="29" customHeight="1" thickBot="1" x14ac:dyDescent="0.25">
      <c r="A3" s="6" t="s">
        <v>108</v>
      </c>
      <c r="B3" s="269"/>
      <c r="C3" s="269"/>
      <c r="D3" s="68" t="s">
        <v>59</v>
      </c>
      <c r="E3" s="65" t="s">
        <v>60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10" customFormat="1" ht="26.25" customHeight="1" x14ac:dyDescent="0.2">
      <c r="A4" s="270" t="s">
        <v>3</v>
      </c>
      <c r="B4" s="8"/>
      <c r="C4" s="270" t="s">
        <v>4</v>
      </c>
      <c r="D4" s="9" t="s">
        <v>54</v>
      </c>
      <c r="E4" s="9" t="s">
        <v>55</v>
      </c>
      <c r="F4" s="9" t="s">
        <v>5</v>
      </c>
      <c r="G4" s="9" t="s">
        <v>6</v>
      </c>
      <c r="H4" s="9" t="s">
        <v>112</v>
      </c>
      <c r="I4" s="9" t="s">
        <v>7</v>
      </c>
      <c r="J4" s="59" t="s">
        <v>53</v>
      </c>
      <c r="K4" s="56" t="s">
        <v>219</v>
      </c>
      <c r="L4" s="56" t="s">
        <v>211</v>
      </c>
      <c r="M4" s="56" t="s">
        <v>211</v>
      </c>
      <c r="N4" s="56" t="s">
        <v>118</v>
      </c>
      <c r="O4" s="56" t="s">
        <v>118</v>
      </c>
      <c r="P4" s="188" t="s">
        <v>216</v>
      </c>
      <c r="Q4" s="9" t="s">
        <v>8</v>
      </c>
      <c r="R4" s="9" t="s">
        <v>48</v>
      </c>
      <c r="S4" s="9" t="s">
        <v>48</v>
      </c>
      <c r="T4" s="9" t="s">
        <v>9</v>
      </c>
      <c r="U4" s="9" t="s">
        <v>242</v>
      </c>
    </row>
    <row r="5" spans="1:21" s="10" customFormat="1" ht="20.25" customHeight="1" thickBot="1" x14ac:dyDescent="0.25">
      <c r="A5" s="271"/>
      <c r="B5" s="11"/>
      <c r="C5" s="271"/>
      <c r="D5" s="13">
        <v>14000</v>
      </c>
      <c r="E5" s="13">
        <v>8500</v>
      </c>
      <c r="F5" s="12"/>
      <c r="G5" s="13"/>
      <c r="H5" s="13"/>
      <c r="I5" s="12"/>
      <c r="J5" s="60"/>
      <c r="K5" s="57" t="s">
        <v>220</v>
      </c>
      <c r="L5" s="57" t="s">
        <v>210</v>
      </c>
      <c r="M5" s="57" t="s">
        <v>199</v>
      </c>
      <c r="N5" s="57"/>
      <c r="O5" s="57"/>
      <c r="P5" s="189"/>
      <c r="Q5" s="12"/>
      <c r="R5" s="12"/>
      <c r="S5" s="12"/>
      <c r="T5" s="12"/>
      <c r="U5" s="12" t="s">
        <v>10</v>
      </c>
    </row>
    <row r="6" spans="1:21" ht="16" thickBot="1" x14ac:dyDescent="0.25">
      <c r="A6" s="272" t="s">
        <v>11</v>
      </c>
      <c r="B6" s="14"/>
      <c r="C6" s="58" t="s">
        <v>12</v>
      </c>
      <c r="D6" s="77"/>
      <c r="E6" s="77"/>
      <c r="F6" s="200">
        <v>3</v>
      </c>
      <c r="G6" s="200">
        <v>3</v>
      </c>
      <c r="H6" s="17"/>
      <c r="I6" s="17"/>
      <c r="J6" s="17"/>
      <c r="K6" s="17"/>
      <c r="L6" s="16">
        <v>3</v>
      </c>
      <c r="M6" s="17"/>
      <c r="N6" s="17"/>
      <c r="O6" s="17"/>
      <c r="P6" s="17"/>
      <c r="Q6" s="17"/>
      <c r="R6" s="17"/>
      <c r="S6" s="17"/>
      <c r="T6" s="17"/>
      <c r="U6" s="17"/>
    </row>
    <row r="7" spans="1:21" ht="16" thickBot="1" x14ac:dyDescent="0.25">
      <c r="A7" s="273"/>
      <c r="B7" s="14"/>
      <c r="C7" s="58" t="s">
        <v>13</v>
      </c>
      <c r="D7" s="77"/>
      <c r="E7" s="77"/>
      <c r="F7" s="200">
        <v>3</v>
      </c>
      <c r="G7" s="16"/>
      <c r="H7" s="17"/>
      <c r="I7" s="17"/>
      <c r="J7" s="17"/>
      <c r="K7" s="17"/>
      <c r="L7" s="16"/>
      <c r="M7" s="17"/>
      <c r="N7" s="17"/>
      <c r="O7" s="17"/>
      <c r="P7" s="17"/>
      <c r="Q7" s="17"/>
      <c r="R7" s="17"/>
      <c r="S7" s="17"/>
      <c r="T7" s="17"/>
      <c r="U7" s="17"/>
    </row>
    <row r="8" spans="1:21" ht="16" thickBot="1" x14ac:dyDescent="0.25">
      <c r="A8" s="273"/>
      <c r="B8" s="14"/>
      <c r="C8" s="58" t="s">
        <v>14</v>
      </c>
      <c r="D8" s="77"/>
      <c r="E8" s="77"/>
      <c r="F8" s="200"/>
      <c r="G8" s="16"/>
      <c r="H8" s="17"/>
      <c r="I8" s="17"/>
      <c r="J8" s="17"/>
      <c r="K8" s="17"/>
      <c r="L8" s="16"/>
      <c r="M8" s="17"/>
      <c r="N8" s="17"/>
      <c r="O8" s="17"/>
      <c r="P8" s="17"/>
      <c r="Q8" s="17"/>
      <c r="R8" s="17"/>
      <c r="S8" s="17"/>
      <c r="T8" s="17"/>
      <c r="U8" s="17"/>
    </row>
    <row r="9" spans="1:21" ht="16" thickBot="1" x14ac:dyDescent="0.25">
      <c r="A9" s="274"/>
      <c r="B9" s="18"/>
      <c r="C9" s="69" t="s">
        <v>15</v>
      </c>
      <c r="D9" s="77"/>
      <c r="E9" s="77"/>
      <c r="F9" s="200">
        <v>2</v>
      </c>
      <c r="G9" s="200">
        <v>1</v>
      </c>
      <c r="H9" s="200"/>
      <c r="I9" s="201">
        <v>1</v>
      </c>
      <c r="J9" s="20"/>
      <c r="K9" s="20"/>
      <c r="L9" s="209"/>
      <c r="M9" s="20"/>
      <c r="N9" s="20"/>
      <c r="O9" s="20"/>
      <c r="P9" s="20"/>
      <c r="Q9" s="20"/>
      <c r="R9" s="20"/>
      <c r="S9" s="20"/>
      <c r="T9" s="20"/>
      <c r="U9" s="20"/>
    </row>
    <row r="10" spans="1:21" ht="16" thickBot="1" x14ac:dyDescent="0.25">
      <c r="A10" s="267" t="s">
        <v>16</v>
      </c>
      <c r="B10" s="21"/>
      <c r="C10" s="70" t="s">
        <v>17</v>
      </c>
      <c r="D10" s="78"/>
      <c r="E10" s="77"/>
      <c r="F10" s="200">
        <v>1</v>
      </c>
      <c r="G10" s="200">
        <v>1</v>
      </c>
      <c r="H10" s="210"/>
      <c r="I10" s="200"/>
      <c r="J10" s="17"/>
      <c r="K10" s="17"/>
      <c r="L10" s="16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6" thickBot="1" x14ac:dyDescent="0.25">
      <c r="A11" s="268"/>
      <c r="B11" s="21"/>
      <c r="C11" s="70" t="s">
        <v>18</v>
      </c>
      <c r="D11" s="78"/>
      <c r="E11" s="77"/>
      <c r="F11" s="200">
        <v>1</v>
      </c>
      <c r="G11" s="200"/>
      <c r="H11" s="210"/>
      <c r="I11" s="200"/>
      <c r="J11" s="17"/>
      <c r="K11" s="17"/>
      <c r="L11" s="16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27" thickBot="1" x14ac:dyDescent="0.25">
      <c r="A12" s="268"/>
      <c r="B12" s="54"/>
      <c r="C12" s="70" t="s">
        <v>261</v>
      </c>
      <c r="D12" s="78"/>
      <c r="E12" s="77"/>
      <c r="F12" s="201">
        <v>4</v>
      </c>
      <c r="G12" s="200">
        <v>3</v>
      </c>
      <c r="H12" s="210">
        <v>3</v>
      </c>
      <c r="I12" s="200">
        <v>5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26" x14ac:dyDescent="0.2">
      <c r="A13" s="268"/>
      <c r="B13" s="54"/>
      <c r="C13" s="71" t="s">
        <v>212</v>
      </c>
      <c r="D13" s="78"/>
      <c r="E13" s="77"/>
      <c r="F13" s="202">
        <v>4</v>
      </c>
      <c r="G13" s="231">
        <v>2</v>
      </c>
      <c r="H13" s="210"/>
      <c r="I13" s="200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x14ac:dyDescent="0.2">
      <c r="A14" s="268"/>
      <c r="B14" s="54"/>
      <c r="C14" s="72" t="s">
        <v>19</v>
      </c>
      <c r="D14" s="78"/>
      <c r="E14" s="77"/>
      <c r="F14" s="202">
        <v>3</v>
      </c>
      <c r="G14" s="17"/>
      <c r="H14" s="2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x14ac:dyDescent="0.2">
      <c r="A15" s="268"/>
      <c r="B15" s="54"/>
      <c r="C15" s="72" t="s">
        <v>20</v>
      </c>
      <c r="D15" s="78"/>
      <c r="E15" s="77"/>
      <c r="F15" s="202">
        <v>3</v>
      </c>
      <c r="G15" s="17"/>
      <c r="H15" s="23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6" thickBot="1" x14ac:dyDescent="0.25">
      <c r="A16" s="275"/>
      <c r="B16" s="55"/>
      <c r="C16" s="62" t="s">
        <v>21</v>
      </c>
      <c r="D16" s="78"/>
      <c r="E16" s="77"/>
      <c r="F16" s="203"/>
      <c r="G16" s="17"/>
      <c r="H16" s="23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26" customHeight="1" thickBot="1" x14ac:dyDescent="0.25">
      <c r="A17" s="267" t="s">
        <v>22</v>
      </c>
      <c r="B17" s="21"/>
      <c r="C17" s="70" t="s">
        <v>260</v>
      </c>
      <c r="D17" s="79"/>
      <c r="E17" s="79"/>
      <c r="F17" s="204">
        <v>7</v>
      </c>
      <c r="G17" s="204">
        <v>7</v>
      </c>
      <c r="H17" s="23"/>
      <c r="I17" s="17"/>
      <c r="J17" s="17"/>
      <c r="K17" s="17"/>
      <c r="L17" s="16">
        <v>5</v>
      </c>
      <c r="M17" s="16">
        <v>1</v>
      </c>
      <c r="N17" s="17"/>
      <c r="O17" s="17"/>
      <c r="P17" s="17"/>
      <c r="Q17" s="17"/>
      <c r="R17" s="17"/>
      <c r="S17" s="17"/>
      <c r="T17" s="17"/>
      <c r="U17" s="17"/>
    </row>
    <row r="18" spans="1:21" ht="26" customHeight="1" thickBot="1" x14ac:dyDescent="0.25">
      <c r="A18" s="268"/>
      <c r="B18" s="21"/>
      <c r="C18" s="70" t="s">
        <v>230</v>
      </c>
      <c r="D18" s="79"/>
      <c r="E18" s="79"/>
      <c r="F18" s="204"/>
      <c r="G18" s="204"/>
      <c r="H18" s="23"/>
      <c r="I18" s="17"/>
      <c r="J18" s="17"/>
      <c r="K18" s="17"/>
      <c r="L18" s="16"/>
      <c r="M18" s="16">
        <v>2</v>
      </c>
      <c r="N18" s="17"/>
      <c r="O18" s="17"/>
      <c r="P18" s="17"/>
      <c r="Q18" s="17"/>
      <c r="R18" s="17"/>
      <c r="S18" s="17"/>
      <c r="T18" s="17"/>
      <c r="U18" s="17"/>
    </row>
    <row r="19" spans="1:21" ht="16" thickBot="1" x14ac:dyDescent="0.25">
      <c r="A19" s="268"/>
      <c r="B19" s="21"/>
      <c r="C19" s="70" t="s">
        <v>23</v>
      </c>
      <c r="D19" s="79"/>
      <c r="E19" s="79"/>
      <c r="F19" s="205"/>
      <c r="G19" s="204">
        <v>10</v>
      </c>
      <c r="H19" s="23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6" thickBot="1" x14ac:dyDescent="0.25">
      <c r="A20" s="268"/>
      <c r="B20" s="21"/>
      <c r="C20" s="70" t="s">
        <v>24</v>
      </c>
      <c r="D20" s="79"/>
      <c r="E20" s="79"/>
      <c r="F20" s="205"/>
      <c r="G20" s="232"/>
      <c r="H20" s="23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6" thickBot="1" x14ac:dyDescent="0.25">
      <c r="A21" s="268"/>
      <c r="B21" s="21"/>
      <c r="C21" s="70" t="s">
        <v>25</v>
      </c>
      <c r="D21" s="79"/>
      <c r="E21" s="79"/>
      <c r="F21" s="204">
        <v>2</v>
      </c>
      <c r="G21" s="204"/>
      <c r="H21" s="2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6" thickBot="1" x14ac:dyDescent="0.25">
      <c r="A22" s="268"/>
      <c r="B22" s="21"/>
      <c r="C22" s="70" t="s">
        <v>213</v>
      </c>
      <c r="D22" s="79"/>
      <c r="E22" s="79"/>
      <c r="F22" s="206">
        <v>2</v>
      </c>
      <c r="G22" s="206">
        <v>2</v>
      </c>
      <c r="H22" s="23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27" thickBot="1" x14ac:dyDescent="0.25">
      <c r="A23" s="159"/>
      <c r="B23" s="50" t="s">
        <v>26</v>
      </c>
      <c r="C23" s="51" t="s">
        <v>27</v>
      </c>
      <c r="D23" s="77">
        <f>SUM(F23,L23)*14000</f>
        <v>0</v>
      </c>
      <c r="E23" s="77">
        <f>SUM(G23:U23)*8500</f>
        <v>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 x14ac:dyDescent="0.2">
      <c r="A24" s="159"/>
      <c r="B24" s="14"/>
      <c r="C24" s="186" t="s">
        <v>308</v>
      </c>
      <c r="D24" s="73"/>
      <c r="E24" s="73"/>
      <c r="F24" s="16"/>
      <c r="G24" s="16">
        <v>9</v>
      </c>
      <c r="H24" s="16"/>
      <c r="I24" s="16"/>
      <c r="J24" s="16"/>
      <c r="K24" s="16"/>
      <c r="L24" s="16">
        <v>30</v>
      </c>
      <c r="M24" s="16">
        <v>15</v>
      </c>
      <c r="N24" s="16">
        <v>33</v>
      </c>
      <c r="O24" s="16">
        <v>6</v>
      </c>
      <c r="P24" s="16"/>
      <c r="Q24" s="16"/>
      <c r="R24" s="16"/>
      <c r="S24" s="16"/>
      <c r="T24" s="16"/>
      <c r="U24" s="16"/>
    </row>
    <row r="25" spans="1:21" ht="17" thickBot="1" x14ac:dyDescent="0.25">
      <c r="A25" s="213"/>
      <c r="B25" s="14"/>
      <c r="C25" s="214" t="s">
        <v>310</v>
      </c>
      <c r="D25" s="73"/>
      <c r="E25" s="73"/>
      <c r="F25" s="16"/>
      <c r="G25" s="16">
        <v>4</v>
      </c>
      <c r="H25" s="16">
        <v>3</v>
      </c>
      <c r="I25" s="16">
        <v>18</v>
      </c>
      <c r="J25" s="16"/>
      <c r="K25" s="16"/>
      <c r="L25" s="16">
        <v>5</v>
      </c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17" thickBot="1" x14ac:dyDescent="0.25">
      <c r="A26" s="213"/>
      <c r="B26" s="14"/>
      <c r="C26" s="214" t="s">
        <v>313</v>
      </c>
      <c r="D26" s="73"/>
      <c r="E26" s="73"/>
      <c r="F26" s="16"/>
      <c r="G26" s="16">
        <v>15</v>
      </c>
      <c r="H26" s="16">
        <v>16</v>
      </c>
      <c r="I26" s="16">
        <v>39</v>
      </c>
      <c r="J26" s="16"/>
      <c r="K26" s="16">
        <v>14.5</v>
      </c>
      <c r="L26" s="276">
        <v>56</v>
      </c>
      <c r="M26" s="16"/>
      <c r="N26" s="16"/>
      <c r="O26" s="16"/>
      <c r="P26" s="16">
        <v>52</v>
      </c>
      <c r="Q26" s="16"/>
      <c r="R26" s="16">
        <v>15</v>
      </c>
      <c r="S26" s="16">
        <v>4</v>
      </c>
      <c r="T26" s="16"/>
      <c r="U26" s="16"/>
    </row>
    <row r="27" spans="1:21" ht="17" thickBot="1" x14ac:dyDescent="0.25">
      <c r="A27" s="213"/>
      <c r="B27" s="14"/>
      <c r="C27" s="214" t="s">
        <v>314</v>
      </c>
      <c r="D27" s="73"/>
      <c r="E27" s="73"/>
      <c r="F27" s="16"/>
      <c r="G27" s="16">
        <v>5</v>
      </c>
      <c r="H27" s="16">
        <v>5</v>
      </c>
      <c r="I27" s="16">
        <v>18</v>
      </c>
      <c r="J27" s="16"/>
      <c r="K27" s="16"/>
      <c r="L27" s="277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17" thickBot="1" x14ac:dyDescent="0.25">
      <c r="A28" s="213"/>
      <c r="B28" s="14"/>
      <c r="C28" s="214" t="s">
        <v>317</v>
      </c>
      <c r="D28" s="73"/>
      <c r="E28" s="73"/>
      <c r="F28" s="16"/>
      <c r="G28" s="16">
        <v>5</v>
      </c>
      <c r="H28" s="16">
        <v>4</v>
      </c>
      <c r="I28" s="16">
        <v>20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17" thickBot="1" x14ac:dyDescent="0.25">
      <c r="A29" s="159"/>
      <c r="B29" s="14"/>
      <c r="C29" s="187" t="s">
        <v>318</v>
      </c>
      <c r="D29" s="73"/>
      <c r="E29" s="73"/>
      <c r="F29" s="16"/>
      <c r="G29" s="16">
        <v>8</v>
      </c>
      <c r="H29" s="16">
        <v>6</v>
      </c>
      <c r="I29" s="16">
        <v>28</v>
      </c>
      <c r="J29" s="16"/>
      <c r="K29" s="16"/>
      <c r="L29" s="16">
        <v>3</v>
      </c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7" thickBot="1" x14ac:dyDescent="0.25">
      <c r="A30" s="213"/>
      <c r="B30" s="14"/>
      <c r="C30" s="214" t="s">
        <v>319</v>
      </c>
      <c r="D30" s="73"/>
      <c r="E30" s="73"/>
      <c r="F30" s="16"/>
      <c r="G30" s="16">
        <v>5</v>
      </c>
      <c r="H30" s="16">
        <v>3</v>
      </c>
      <c r="I30" s="16">
        <v>13</v>
      </c>
      <c r="J30" s="16"/>
      <c r="K30" s="16"/>
      <c r="L30" s="16">
        <v>5</v>
      </c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7" thickBot="1" x14ac:dyDescent="0.25">
      <c r="A31" s="159"/>
      <c r="B31" s="14"/>
      <c r="C31" s="187" t="s">
        <v>320</v>
      </c>
      <c r="D31" s="73"/>
      <c r="E31" s="73"/>
      <c r="F31" s="16"/>
      <c r="G31" s="16">
        <v>3</v>
      </c>
      <c r="H31" s="16">
        <v>3</v>
      </c>
      <c r="I31" s="16">
        <v>8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16" thickBot="1" x14ac:dyDescent="0.25">
      <c r="A32" s="159"/>
      <c r="B32" s="14"/>
      <c r="C32" s="185" t="s">
        <v>296</v>
      </c>
      <c r="D32" s="73"/>
      <c r="E32" s="73"/>
      <c r="F32" s="16"/>
      <c r="G32" s="16">
        <v>3</v>
      </c>
      <c r="H32" s="16">
        <v>13</v>
      </c>
      <c r="I32" s="16">
        <v>2</v>
      </c>
      <c r="J32" s="16"/>
      <c r="K32" s="16"/>
      <c r="L32" s="16">
        <v>3</v>
      </c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16" thickBot="1" x14ac:dyDescent="0.25">
      <c r="A33" s="159"/>
      <c r="B33" s="14"/>
      <c r="C33" s="185" t="s">
        <v>297</v>
      </c>
      <c r="D33" s="73"/>
      <c r="E33" s="73"/>
      <c r="F33" s="16"/>
      <c r="G33" s="16">
        <v>3</v>
      </c>
      <c r="H33" s="16">
        <v>13</v>
      </c>
      <c r="I33" s="16">
        <v>2</v>
      </c>
      <c r="J33" s="16"/>
      <c r="K33" s="16"/>
      <c r="L33" s="16">
        <v>3</v>
      </c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16" thickBot="1" x14ac:dyDescent="0.25">
      <c r="A34" s="159"/>
      <c r="B34" s="14"/>
      <c r="C34" s="185" t="s">
        <v>217</v>
      </c>
      <c r="D34" s="73"/>
      <c r="E34" s="73"/>
      <c r="F34" s="16"/>
      <c r="G34" s="16">
        <v>11</v>
      </c>
      <c r="H34" s="16">
        <v>3</v>
      </c>
      <c r="I34" s="16">
        <v>12</v>
      </c>
      <c r="J34" s="16">
        <v>4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16" thickBot="1" x14ac:dyDescent="0.25">
      <c r="A35" s="159"/>
      <c r="B35" s="14"/>
      <c r="C35" s="15" t="s">
        <v>218</v>
      </c>
      <c r="D35" s="73"/>
      <c r="E35" s="73"/>
      <c r="F35" s="16"/>
      <c r="G35" s="16">
        <v>1</v>
      </c>
      <c r="H35" s="16"/>
      <c r="I35" s="16">
        <v>2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16" thickBot="1" x14ac:dyDescent="0.25">
      <c r="A36" s="159"/>
      <c r="B36" s="14"/>
      <c r="C36" s="80"/>
      <c r="D36" s="73"/>
      <c r="E36" s="73"/>
      <c r="F36" s="16"/>
      <c r="G36" s="16"/>
      <c r="H36" s="16"/>
      <c r="I36" s="16"/>
      <c r="J36" s="16"/>
      <c r="K36" s="16"/>
      <c r="L36" s="16"/>
      <c r="M36" s="16"/>
      <c r="P36" s="16"/>
      <c r="Q36" s="16"/>
      <c r="R36" s="16"/>
      <c r="S36" s="16"/>
      <c r="T36" s="16"/>
      <c r="U36" s="16"/>
    </row>
    <row r="37" spans="1:21" ht="16" thickBot="1" x14ac:dyDescent="0.25">
      <c r="A37" s="159"/>
      <c r="B37" s="14"/>
      <c r="C37" s="80"/>
      <c r="D37" s="73"/>
      <c r="E37" s="7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ht="16" thickBot="1" x14ac:dyDescent="0.25">
      <c r="A38" s="159"/>
      <c r="B38" s="21"/>
      <c r="C38" s="80" t="s">
        <v>0</v>
      </c>
      <c r="D38" s="73">
        <f t="shared" ref="D38:D59" si="0">SUM(F38,L38)*14000</f>
        <v>0</v>
      </c>
      <c r="E38" s="73">
        <f t="shared" ref="E38:E48" si="1">SUM(G38:U38)*8500</f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6" thickBot="1" x14ac:dyDescent="0.25">
      <c r="A39" s="159"/>
      <c r="B39" s="21"/>
      <c r="C39" s="22" t="s">
        <v>29</v>
      </c>
      <c r="D39" s="81">
        <f t="shared" si="0"/>
        <v>14000</v>
      </c>
      <c r="E39" s="81">
        <f t="shared" si="1"/>
        <v>0</v>
      </c>
      <c r="F39" s="29">
        <v>1</v>
      </c>
      <c r="L39" s="29"/>
      <c r="M39" s="29"/>
      <c r="N39" s="29"/>
      <c r="O39" s="29"/>
      <c r="P39" s="29"/>
      <c r="Q39" s="17"/>
      <c r="R39" s="17"/>
      <c r="S39" s="17"/>
      <c r="T39" s="17"/>
      <c r="U39" s="17"/>
    </row>
    <row r="40" spans="1:21" ht="19" customHeight="1" thickBot="1" x14ac:dyDescent="0.25">
      <c r="A40" s="159"/>
      <c r="B40" s="21"/>
      <c r="C40" s="15" t="s">
        <v>240</v>
      </c>
      <c r="D40" s="81">
        <f t="shared" si="0"/>
        <v>28000</v>
      </c>
      <c r="E40" s="81">
        <f t="shared" si="1"/>
        <v>42500</v>
      </c>
      <c r="F40" s="17">
        <v>2</v>
      </c>
      <c r="G40" s="17"/>
      <c r="H40" s="17">
        <v>5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16" thickBot="1" x14ac:dyDescent="0.25">
      <c r="A41" s="159"/>
      <c r="B41" s="21"/>
      <c r="C41" s="58" t="s">
        <v>241</v>
      </c>
      <c r="D41" s="81">
        <f t="shared" si="0"/>
        <v>70000</v>
      </c>
      <c r="E41" s="81">
        <f t="shared" si="1"/>
        <v>93500</v>
      </c>
      <c r="F41" s="53">
        <v>5</v>
      </c>
      <c r="G41" s="17"/>
      <c r="H41" s="17">
        <v>10</v>
      </c>
      <c r="I41" s="17"/>
      <c r="J41" s="17"/>
      <c r="K41" s="17"/>
      <c r="L41" s="17"/>
      <c r="M41" s="17">
        <v>1</v>
      </c>
      <c r="N41" s="17"/>
      <c r="O41" s="17"/>
      <c r="P41" s="17"/>
      <c r="Q41" s="17"/>
      <c r="R41" s="17"/>
      <c r="S41" s="17"/>
      <c r="T41" s="17"/>
      <c r="U41" s="17"/>
    </row>
    <row r="42" spans="1:21" ht="16" thickBot="1" x14ac:dyDescent="0.25">
      <c r="A42" s="159"/>
      <c r="B42" s="21"/>
      <c r="C42" s="74" t="s">
        <v>214</v>
      </c>
      <c r="D42" s="81">
        <f t="shared" si="0"/>
        <v>70000</v>
      </c>
      <c r="E42" s="81">
        <f t="shared" si="1"/>
        <v>93500</v>
      </c>
      <c r="F42" s="53">
        <v>5</v>
      </c>
      <c r="G42" s="17"/>
      <c r="H42" s="17">
        <v>10</v>
      </c>
      <c r="I42" s="17"/>
      <c r="J42" s="17"/>
      <c r="K42" s="17"/>
      <c r="L42" s="17"/>
      <c r="M42" s="17">
        <v>1</v>
      </c>
      <c r="N42" s="17"/>
      <c r="O42" s="17"/>
      <c r="P42" s="17"/>
      <c r="Q42" s="17"/>
      <c r="R42" s="17"/>
      <c r="S42" s="17"/>
      <c r="T42" s="17"/>
      <c r="U42" s="17"/>
    </row>
    <row r="43" spans="1:21" ht="16" thickBot="1" x14ac:dyDescent="0.25">
      <c r="A43" s="159"/>
      <c r="B43" s="21"/>
      <c r="C43" s="75" t="s">
        <v>28</v>
      </c>
      <c r="D43" s="81">
        <f t="shared" si="0"/>
        <v>0</v>
      </c>
      <c r="E43" s="81">
        <f t="shared" si="1"/>
        <v>0</v>
      </c>
      <c r="F43" s="53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 x14ac:dyDescent="0.25">
      <c r="A44" s="159"/>
      <c r="B44" s="21"/>
      <c r="C44" s="75" t="s">
        <v>30</v>
      </c>
      <c r="D44" s="81">
        <f t="shared" si="0"/>
        <v>0</v>
      </c>
      <c r="E44" s="81">
        <f t="shared" si="1"/>
        <v>59500</v>
      </c>
      <c r="F44" s="53"/>
      <c r="G44" s="17">
        <v>1</v>
      </c>
      <c r="H44" s="17"/>
      <c r="I44" s="17">
        <v>3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>
        <v>3</v>
      </c>
      <c r="U44" s="17"/>
    </row>
    <row r="45" spans="1:21" x14ac:dyDescent="0.2">
      <c r="A45" s="159"/>
      <c r="B45" s="21"/>
      <c r="C45" s="61" t="s">
        <v>31</v>
      </c>
      <c r="D45" s="81">
        <f t="shared" si="0"/>
        <v>0</v>
      </c>
      <c r="E45" s="81">
        <f t="shared" si="1"/>
        <v>0</v>
      </c>
      <c r="F45" s="53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6" thickBot="1" x14ac:dyDescent="0.25">
      <c r="A46" s="160"/>
      <c r="B46" s="26"/>
      <c r="C46" s="62"/>
      <c r="D46" s="81">
        <f t="shared" si="0"/>
        <v>0</v>
      </c>
      <c r="E46" s="81">
        <f t="shared" si="1"/>
        <v>0</v>
      </c>
      <c r="F46" s="53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6" thickBot="1" x14ac:dyDescent="0.25">
      <c r="A47" s="267" t="s">
        <v>32</v>
      </c>
      <c r="B47" s="21"/>
      <c r="C47" s="70" t="s">
        <v>33</v>
      </c>
      <c r="D47" s="82">
        <f t="shared" si="0"/>
        <v>14000</v>
      </c>
      <c r="E47" s="82">
        <f t="shared" si="1"/>
        <v>59500</v>
      </c>
      <c r="F47" s="53">
        <v>1</v>
      </c>
      <c r="G47" s="17">
        <v>1</v>
      </c>
      <c r="H47" s="17"/>
      <c r="I47" s="17">
        <v>1</v>
      </c>
      <c r="J47" s="17"/>
      <c r="K47" s="17"/>
      <c r="L47" s="17"/>
      <c r="M47" s="17"/>
      <c r="N47" s="23"/>
      <c r="O47" s="17"/>
      <c r="P47" s="17"/>
      <c r="Q47" s="281">
        <v>3</v>
      </c>
      <c r="R47" s="167"/>
      <c r="S47" s="25"/>
      <c r="T47" s="279"/>
      <c r="U47" s="282">
        <v>2</v>
      </c>
    </row>
    <row r="48" spans="1:21" ht="16" thickBot="1" x14ac:dyDescent="0.25">
      <c r="A48" s="268"/>
      <c r="B48" s="21"/>
      <c r="C48" s="70" t="s">
        <v>34</v>
      </c>
      <c r="D48" s="82">
        <f t="shared" si="0"/>
        <v>0</v>
      </c>
      <c r="E48" s="82">
        <f t="shared" si="1"/>
        <v>0</v>
      </c>
      <c r="F48" s="53"/>
      <c r="G48" s="17"/>
      <c r="H48" s="17"/>
      <c r="I48" s="17"/>
      <c r="J48" s="17"/>
      <c r="K48" s="17"/>
      <c r="L48" s="17"/>
      <c r="M48" s="17"/>
      <c r="N48" s="23"/>
      <c r="O48" s="17"/>
      <c r="P48" s="17"/>
      <c r="Q48" s="281"/>
      <c r="R48" s="167"/>
      <c r="S48" s="25"/>
      <c r="T48" s="279"/>
      <c r="U48" s="282"/>
    </row>
    <row r="49" spans="1:22" ht="27" thickBot="1" x14ac:dyDescent="0.25">
      <c r="A49" s="268"/>
      <c r="B49" s="21"/>
      <c r="C49" s="70" t="s">
        <v>215</v>
      </c>
      <c r="D49" s="82">
        <f t="shared" si="0"/>
        <v>0</v>
      </c>
      <c r="E49" s="82">
        <f t="shared" ref="E49:E59" si="2">SUM(G49:U49)*8500</f>
        <v>25500</v>
      </c>
      <c r="F49" s="53"/>
      <c r="G49" s="17">
        <v>3</v>
      </c>
      <c r="H49" s="17"/>
      <c r="I49" s="17"/>
      <c r="J49" s="17"/>
      <c r="K49" s="17"/>
      <c r="L49" s="17"/>
      <c r="M49" s="17"/>
      <c r="N49" s="23"/>
      <c r="O49" s="17"/>
      <c r="P49" s="17"/>
      <c r="Q49" s="281"/>
      <c r="R49" s="167"/>
      <c r="S49" s="25"/>
      <c r="T49" s="279"/>
      <c r="U49" s="282"/>
    </row>
    <row r="50" spans="1:22" ht="16" thickBot="1" x14ac:dyDescent="0.25">
      <c r="A50" s="268"/>
      <c r="B50" s="21"/>
      <c r="C50" s="70" t="s">
        <v>239</v>
      </c>
      <c r="D50" s="82">
        <f t="shared" si="0"/>
        <v>28000</v>
      </c>
      <c r="E50" s="82">
        <f t="shared" si="2"/>
        <v>17000</v>
      </c>
      <c r="F50" s="53">
        <v>2</v>
      </c>
      <c r="G50" s="17">
        <v>2</v>
      </c>
      <c r="H50" s="17"/>
      <c r="I50" s="17"/>
      <c r="J50" s="17"/>
      <c r="K50" s="17"/>
      <c r="L50" s="17"/>
      <c r="M50" s="17"/>
      <c r="N50" s="23"/>
      <c r="O50" s="17"/>
      <c r="P50" s="17"/>
      <c r="Q50" s="281"/>
      <c r="R50" s="167"/>
      <c r="S50" s="25"/>
      <c r="T50" s="279"/>
      <c r="U50" s="282"/>
    </row>
    <row r="51" spans="1:22" ht="16" thickBot="1" x14ac:dyDescent="0.25">
      <c r="A51" s="268"/>
      <c r="B51" s="21"/>
      <c r="C51" s="76" t="s">
        <v>221</v>
      </c>
      <c r="D51" s="82">
        <f t="shared" si="0"/>
        <v>0</v>
      </c>
      <c r="E51" s="82">
        <f t="shared" si="2"/>
        <v>0</v>
      </c>
      <c r="F51" s="53"/>
      <c r="G51" s="17"/>
      <c r="H51" s="17"/>
      <c r="I51" s="17"/>
      <c r="J51" s="17"/>
      <c r="K51" s="17"/>
      <c r="L51" s="17"/>
      <c r="M51" s="17"/>
      <c r="N51" s="23"/>
      <c r="O51" s="17"/>
      <c r="P51" s="17"/>
      <c r="Q51" s="281"/>
      <c r="R51" s="167"/>
      <c r="S51" s="25"/>
      <c r="T51" s="279"/>
      <c r="U51" s="282"/>
    </row>
    <row r="52" spans="1:22" ht="16" thickBot="1" x14ac:dyDescent="0.25">
      <c r="A52" s="268"/>
      <c r="B52" s="14"/>
      <c r="C52" s="58" t="s">
        <v>236</v>
      </c>
      <c r="D52" s="73">
        <f t="shared" si="0"/>
        <v>56000</v>
      </c>
      <c r="E52" s="73">
        <f t="shared" si="2"/>
        <v>34000</v>
      </c>
      <c r="F52" s="219"/>
      <c r="G52" s="16"/>
      <c r="H52" s="16"/>
      <c r="I52" s="16"/>
      <c r="J52" s="16"/>
      <c r="K52" s="16"/>
      <c r="L52" s="16">
        <v>4</v>
      </c>
      <c r="M52" s="16"/>
      <c r="N52" s="223"/>
      <c r="O52" s="16"/>
      <c r="P52" s="16"/>
      <c r="Q52" s="281"/>
      <c r="R52" s="220"/>
      <c r="S52" s="221"/>
      <c r="T52" s="279"/>
      <c r="U52" s="282"/>
    </row>
    <row r="53" spans="1:22" ht="16" thickBot="1" x14ac:dyDescent="0.25">
      <c r="A53" s="268"/>
      <c r="B53" s="21"/>
      <c r="C53" s="70" t="s">
        <v>35</v>
      </c>
      <c r="D53" s="82">
        <f t="shared" si="0"/>
        <v>14000</v>
      </c>
      <c r="E53" s="82">
        <f t="shared" si="2"/>
        <v>51000</v>
      </c>
      <c r="F53" s="53">
        <v>1</v>
      </c>
      <c r="G53" s="17">
        <v>3</v>
      </c>
      <c r="H53" s="17"/>
      <c r="I53" s="17">
        <v>3</v>
      </c>
      <c r="J53" s="17"/>
      <c r="K53" s="17"/>
      <c r="L53" s="17"/>
      <c r="M53" s="17"/>
      <c r="N53" s="23"/>
      <c r="O53" s="17"/>
      <c r="P53" s="17"/>
      <c r="Q53" s="281"/>
      <c r="R53" s="167"/>
      <c r="S53" s="25"/>
      <c r="T53" s="279"/>
      <c r="U53" s="282"/>
    </row>
    <row r="54" spans="1:22" ht="16" thickBot="1" x14ac:dyDescent="0.25">
      <c r="A54" s="268"/>
      <c r="B54" s="21"/>
      <c r="C54" s="70" t="s">
        <v>36</v>
      </c>
      <c r="D54" s="82">
        <f t="shared" si="0"/>
        <v>0</v>
      </c>
      <c r="E54" s="82">
        <f t="shared" si="2"/>
        <v>0</v>
      </c>
      <c r="F54" s="53"/>
      <c r="G54" s="17"/>
      <c r="H54" s="17"/>
      <c r="I54" s="17"/>
      <c r="J54" s="17"/>
      <c r="K54" s="17"/>
      <c r="L54" s="17"/>
      <c r="M54" s="17"/>
      <c r="N54" s="23"/>
      <c r="O54" s="17"/>
      <c r="P54" s="17"/>
      <c r="Q54" s="281"/>
      <c r="R54" s="167"/>
      <c r="S54" s="25"/>
      <c r="T54" s="279"/>
      <c r="U54" s="282"/>
    </row>
    <row r="55" spans="1:22" ht="16" thickBot="1" x14ac:dyDescent="0.25">
      <c r="A55" s="275"/>
      <c r="B55" s="26"/>
      <c r="C55" s="62" t="s">
        <v>37</v>
      </c>
      <c r="D55" s="82">
        <f t="shared" si="0"/>
        <v>0</v>
      </c>
      <c r="E55" s="82">
        <f t="shared" si="2"/>
        <v>0</v>
      </c>
      <c r="F55" s="53"/>
      <c r="G55" s="17"/>
      <c r="H55" s="17"/>
      <c r="I55" s="17"/>
      <c r="J55" s="17"/>
      <c r="K55" s="17"/>
      <c r="L55" s="17"/>
      <c r="M55" s="17"/>
      <c r="N55" s="23"/>
      <c r="O55" s="17"/>
      <c r="P55" s="17"/>
      <c r="Q55" s="281"/>
      <c r="R55" s="168"/>
      <c r="S55" s="27"/>
      <c r="T55" s="280"/>
      <c r="U55" s="283"/>
    </row>
    <row r="56" spans="1:22" ht="16" thickBot="1" x14ac:dyDescent="0.25">
      <c r="A56" s="267" t="s">
        <v>38</v>
      </c>
      <c r="B56" s="21"/>
      <c r="C56" s="70" t="s">
        <v>39</v>
      </c>
      <c r="D56" s="77">
        <f t="shared" si="0"/>
        <v>112000</v>
      </c>
      <c r="E56" s="77">
        <f t="shared" si="2"/>
        <v>276250</v>
      </c>
      <c r="F56" s="284">
        <v>3</v>
      </c>
      <c r="G56" s="288">
        <v>5</v>
      </c>
      <c r="H56" s="288"/>
      <c r="I56" s="288">
        <v>5</v>
      </c>
      <c r="J56" s="224"/>
      <c r="K56" s="224">
        <v>3</v>
      </c>
      <c r="L56" s="224">
        <v>5</v>
      </c>
      <c r="M56" s="224"/>
      <c r="N56" s="225"/>
      <c r="O56" s="17"/>
      <c r="P56" s="17">
        <v>10</v>
      </c>
      <c r="Q56" s="281"/>
      <c r="R56" s="212"/>
      <c r="S56" s="24">
        <v>3</v>
      </c>
      <c r="T56" s="278"/>
      <c r="U56" s="278">
        <v>1.5</v>
      </c>
    </row>
    <row r="57" spans="1:22" ht="16" thickBot="1" x14ac:dyDescent="0.25">
      <c r="A57" s="268"/>
      <c r="B57" s="21"/>
      <c r="C57" s="58" t="s">
        <v>40</v>
      </c>
      <c r="D57" s="73">
        <f t="shared" si="0"/>
        <v>0</v>
      </c>
      <c r="E57" s="73">
        <f t="shared" si="2"/>
        <v>25500</v>
      </c>
      <c r="F57" s="285"/>
      <c r="G57" s="286"/>
      <c r="H57" s="286"/>
      <c r="I57" s="286"/>
      <c r="J57" s="224"/>
      <c r="K57" s="224"/>
      <c r="L57" s="224"/>
      <c r="M57" s="224"/>
      <c r="N57" s="225">
        <v>3</v>
      </c>
      <c r="O57" s="17"/>
      <c r="P57" s="17"/>
      <c r="Q57" s="281"/>
      <c r="R57" s="167"/>
      <c r="S57" s="25"/>
      <c r="T57" s="279"/>
      <c r="U57" s="279"/>
    </row>
    <row r="58" spans="1:22" ht="16" thickBot="1" x14ac:dyDescent="0.25">
      <c r="A58" s="268"/>
      <c r="B58" s="21"/>
      <c r="C58" s="15" t="s">
        <v>41</v>
      </c>
      <c r="D58" s="73">
        <f t="shared" si="0"/>
        <v>0</v>
      </c>
      <c r="E58" s="73">
        <f t="shared" si="2"/>
        <v>0</v>
      </c>
      <c r="F58" s="286"/>
      <c r="G58" s="286"/>
      <c r="H58" s="286"/>
      <c r="I58" s="286"/>
      <c r="J58" s="224"/>
      <c r="K58" s="224"/>
      <c r="L58" s="224"/>
      <c r="M58" s="224"/>
      <c r="N58" s="225"/>
      <c r="O58" s="17"/>
      <c r="P58" s="17"/>
      <c r="Q58" s="281"/>
      <c r="R58" s="167"/>
      <c r="S58" s="25"/>
      <c r="T58" s="279"/>
      <c r="U58" s="279"/>
    </row>
    <row r="59" spans="1:22" ht="16" thickBot="1" x14ac:dyDescent="0.25">
      <c r="A59" s="275"/>
      <c r="B59" s="26"/>
      <c r="C59" s="19" t="s">
        <v>42</v>
      </c>
      <c r="D59" s="73">
        <f t="shared" si="0"/>
        <v>0</v>
      </c>
      <c r="E59" s="73">
        <f t="shared" si="2"/>
        <v>0</v>
      </c>
      <c r="F59" s="287"/>
      <c r="G59" s="287"/>
      <c r="H59" s="287"/>
      <c r="I59" s="287"/>
      <c r="J59" s="226"/>
      <c r="K59" s="226"/>
      <c r="L59" s="226"/>
      <c r="M59" s="226"/>
      <c r="N59" s="227"/>
      <c r="O59" s="17"/>
      <c r="P59" s="17"/>
      <c r="Q59" s="281"/>
      <c r="R59" s="168"/>
      <c r="S59" s="27"/>
      <c r="T59" s="280"/>
      <c r="U59" s="280"/>
      <c r="V59" s="35" t="s">
        <v>183</v>
      </c>
    </row>
    <row r="60" spans="1:22" ht="16" thickBot="1" x14ac:dyDescent="0.25">
      <c r="A60" s="30" t="s">
        <v>43</v>
      </c>
      <c r="B60" s="31"/>
      <c r="C60" s="32"/>
      <c r="D60" s="113">
        <f t="shared" ref="D60:K60" si="3">SUM(D6:D59)</f>
        <v>406000</v>
      </c>
      <c r="E60" s="113">
        <f t="shared" si="3"/>
        <v>777750</v>
      </c>
      <c r="F60" s="31">
        <f t="shared" si="3"/>
        <v>55</v>
      </c>
      <c r="G60" s="31">
        <f t="shared" si="3"/>
        <v>116</v>
      </c>
      <c r="H60" s="31">
        <f t="shared" si="3"/>
        <v>97</v>
      </c>
      <c r="I60" s="31">
        <f t="shared" si="3"/>
        <v>180</v>
      </c>
      <c r="J60" s="31">
        <f t="shared" si="3"/>
        <v>4</v>
      </c>
      <c r="K60" s="31">
        <f t="shared" si="3"/>
        <v>17.5</v>
      </c>
      <c r="L60" s="244">
        <f>SUM(L6:L59)</f>
        <v>122</v>
      </c>
      <c r="M60" s="244">
        <f t="shared" ref="M60:U60" si="4">SUM(M6:M59)</f>
        <v>20</v>
      </c>
      <c r="N60" s="31">
        <f t="shared" si="4"/>
        <v>36</v>
      </c>
      <c r="O60" s="31">
        <f t="shared" si="4"/>
        <v>6</v>
      </c>
      <c r="P60" s="31">
        <f t="shared" si="4"/>
        <v>62</v>
      </c>
      <c r="Q60" s="31">
        <f t="shared" si="4"/>
        <v>3</v>
      </c>
      <c r="R60" s="31">
        <f t="shared" si="4"/>
        <v>15</v>
      </c>
      <c r="S60" s="31">
        <f t="shared" si="4"/>
        <v>7</v>
      </c>
      <c r="T60" s="31">
        <f t="shared" si="4"/>
        <v>3</v>
      </c>
      <c r="U60" s="31">
        <f t="shared" si="4"/>
        <v>3.5</v>
      </c>
      <c r="V60" s="5">
        <f>SUM(F60:U60)</f>
        <v>747</v>
      </c>
    </row>
    <row r="61" spans="1:22" s="33" customFormat="1" thickBot="1" x14ac:dyDescent="0.25">
      <c r="B61" s="34"/>
    </row>
    <row r="62" spans="1:22" ht="20" thickBot="1" x14ac:dyDescent="0.3">
      <c r="C62" s="35" t="s">
        <v>44</v>
      </c>
      <c r="D62" s="35"/>
      <c r="E62" s="35"/>
      <c r="V62" s="36" t="s">
        <v>45</v>
      </c>
    </row>
    <row r="63" spans="1:22" x14ac:dyDescent="0.2">
      <c r="C63" s="35" t="s">
        <v>46</v>
      </c>
      <c r="D63" s="35"/>
      <c r="E63" s="35"/>
      <c r="F63" s="37">
        <v>14000</v>
      </c>
      <c r="G63" s="37">
        <v>8500</v>
      </c>
      <c r="H63" s="37">
        <v>8500</v>
      </c>
      <c r="I63" s="37">
        <v>8500</v>
      </c>
      <c r="J63" s="37">
        <v>8500</v>
      </c>
      <c r="K63" s="37">
        <v>14000</v>
      </c>
      <c r="L63" s="37">
        <v>14000</v>
      </c>
      <c r="M63" s="37">
        <v>14000</v>
      </c>
      <c r="N63" s="37">
        <v>14000</v>
      </c>
      <c r="O63" s="37">
        <v>8500</v>
      </c>
      <c r="P63" s="222">
        <v>8500</v>
      </c>
      <c r="Q63" s="37">
        <v>8500</v>
      </c>
      <c r="R63" s="37">
        <v>14000</v>
      </c>
      <c r="S63" s="37">
        <v>8500</v>
      </c>
      <c r="T63" s="37">
        <v>8500</v>
      </c>
      <c r="U63" s="38">
        <v>14000</v>
      </c>
      <c r="V63" s="39"/>
    </row>
    <row r="64" spans="1:22" ht="19" x14ac:dyDescent="0.2">
      <c r="F64" s="40">
        <f t="shared" ref="F64:K64" si="5">SUM(F6:F9)*F63</f>
        <v>112000</v>
      </c>
      <c r="G64" s="40">
        <f t="shared" si="5"/>
        <v>34000</v>
      </c>
      <c r="H64" s="40">
        <f t="shared" si="5"/>
        <v>0</v>
      </c>
      <c r="I64" s="40">
        <f t="shared" si="5"/>
        <v>8500</v>
      </c>
      <c r="J64" s="40">
        <f t="shared" si="5"/>
        <v>0</v>
      </c>
      <c r="K64" s="40">
        <f t="shared" si="5"/>
        <v>0</v>
      </c>
      <c r="L64" s="242">
        <f>(SUM(L6:L9)*L63)*1.15</f>
        <v>48299.999999999993</v>
      </c>
      <c r="M64" s="40">
        <f>SUM(M6:M9)*M63</f>
        <v>0</v>
      </c>
      <c r="N64" s="40">
        <f>SUM(N6:N9)*N63</f>
        <v>0</v>
      </c>
      <c r="O64" s="40">
        <f>SUM(O6:O9)*O63</f>
        <v>0</v>
      </c>
      <c r="P64" s="40">
        <f>SUM(P6:P9)*P63</f>
        <v>0</v>
      </c>
      <c r="Q64" s="40">
        <f>Q6*Q63</f>
        <v>0</v>
      </c>
      <c r="R64" s="40">
        <f>R6*R63</f>
        <v>0</v>
      </c>
      <c r="S64" s="40">
        <f>S6*S63</f>
        <v>0</v>
      </c>
      <c r="T64" s="40">
        <f>T6*T63</f>
        <v>0</v>
      </c>
      <c r="U64" s="41">
        <f>U6*U63</f>
        <v>0</v>
      </c>
      <c r="V64" s="42">
        <f>SUM(F64:U64)</f>
        <v>202800</v>
      </c>
    </row>
    <row r="65" spans="6:22" ht="20" thickBot="1" x14ac:dyDescent="0.25">
      <c r="F65" s="43">
        <f t="shared" ref="F65:K65" si="6">(F60-SUM(F6:F9))*F63</f>
        <v>658000</v>
      </c>
      <c r="G65" s="43">
        <f t="shared" si="6"/>
        <v>952000</v>
      </c>
      <c r="H65" s="43">
        <f t="shared" si="6"/>
        <v>824500</v>
      </c>
      <c r="I65" s="43">
        <f t="shared" si="6"/>
        <v>1521500</v>
      </c>
      <c r="J65" s="43">
        <f t="shared" si="6"/>
        <v>34000</v>
      </c>
      <c r="K65" s="43">
        <f t="shared" si="6"/>
        <v>245000</v>
      </c>
      <c r="L65" s="243">
        <f>((L60-SUM(L6:L9))*L63)*1.15</f>
        <v>1915899.9999999998</v>
      </c>
      <c r="M65" s="43">
        <f>(M60-SUM(M6:M9))*M63</f>
        <v>280000</v>
      </c>
      <c r="N65" s="43">
        <f>(N60-SUM(N6:N9))*N63</f>
        <v>504000</v>
      </c>
      <c r="O65" s="43">
        <f>(O60-SUM(O6:O9))*O63</f>
        <v>51000</v>
      </c>
      <c r="P65" s="43">
        <f>(P60-SUM(P6:P9))*P63</f>
        <v>527000</v>
      </c>
      <c r="Q65" s="43">
        <f>(Q60-Q6)*Q63</f>
        <v>25500</v>
      </c>
      <c r="R65" s="43">
        <f>(R60-R6)*R63</f>
        <v>210000</v>
      </c>
      <c r="S65" s="43">
        <f>(S60-S6)*S63</f>
        <v>59500</v>
      </c>
      <c r="T65" s="43">
        <f>(T60-T6)*T63</f>
        <v>25500</v>
      </c>
      <c r="U65" s="44">
        <f>(U60-U6)*U63</f>
        <v>49000</v>
      </c>
      <c r="V65" s="45">
        <f>SUM(F65:U65)</f>
        <v>7882400</v>
      </c>
    </row>
    <row r="66" spans="6:22" ht="20" thickBot="1" x14ac:dyDescent="0.3">
      <c r="L66" s="47" t="s">
        <v>307</v>
      </c>
      <c r="U66" s="5" t="s">
        <v>47</v>
      </c>
      <c r="V66" s="46">
        <f>SUM(V64:V65)</f>
        <v>8085200</v>
      </c>
    </row>
    <row r="67" spans="6:22" x14ac:dyDescent="0.2">
      <c r="L67" s="239">
        <f>L65/14000</f>
        <v>136.85</v>
      </c>
    </row>
    <row r="68" spans="6:22" ht="19" x14ac:dyDescent="0.25">
      <c r="L68" s="241"/>
      <c r="M68" s="240"/>
      <c r="U68" s="190" t="s">
        <v>222</v>
      </c>
      <c r="V68" s="191">
        <f>V66*1.15</f>
        <v>9297980</v>
      </c>
    </row>
    <row r="69" spans="6:22" x14ac:dyDescent="0.2">
      <c r="G69" s="47"/>
      <c r="H69" s="47"/>
    </row>
    <row r="71" spans="6:22" x14ac:dyDescent="0.2">
      <c r="I71" s="48"/>
      <c r="J71" s="48"/>
      <c r="K71" s="48"/>
      <c r="L71" s="48"/>
      <c r="M71" s="48"/>
      <c r="N71" s="48"/>
      <c r="O71" s="48"/>
      <c r="P71" s="48"/>
      <c r="V71" s="240">
        <f>V68-V66</f>
        <v>1212780</v>
      </c>
    </row>
    <row r="72" spans="6:22" x14ac:dyDescent="0.2">
      <c r="L72" s="5">
        <v>122</v>
      </c>
      <c r="V72" s="47"/>
    </row>
    <row r="73" spans="6:22" x14ac:dyDescent="0.2">
      <c r="V73" s="5" t="s">
        <v>268</v>
      </c>
    </row>
    <row r="74" spans="6:22" x14ac:dyDescent="0.2">
      <c r="V74" s="47"/>
    </row>
  </sheetData>
  <mergeCells count="19">
    <mergeCell ref="L26:L27"/>
    <mergeCell ref="T56:T59"/>
    <mergeCell ref="U56:U59"/>
    <mergeCell ref="A47:A55"/>
    <mergeCell ref="Q47:Q55"/>
    <mergeCell ref="T47:T55"/>
    <mergeCell ref="U47:U55"/>
    <mergeCell ref="A56:A59"/>
    <mergeCell ref="F56:F59"/>
    <mergeCell ref="G56:G59"/>
    <mergeCell ref="H56:H59"/>
    <mergeCell ref="I56:I59"/>
    <mergeCell ref="Q56:Q59"/>
    <mergeCell ref="A17:A22"/>
    <mergeCell ref="B3:C3"/>
    <mergeCell ref="A4:A5"/>
    <mergeCell ref="C4:C5"/>
    <mergeCell ref="A6:A9"/>
    <mergeCell ref="A10:A16"/>
  </mergeCells>
  <dataValidations count="1">
    <dataValidation type="list" allowBlank="1" showInputMessage="1" showErrorMessage="1" sqref="F2:U3" xr:uid="{66F13C5C-C42F-8043-9528-0819117896D1}">
      <formula1>"Sr1, Sr2, Of1, Of2"</formula1>
    </dataValidation>
  </dataValidations>
  <hyperlinks>
    <hyperlink ref="C27" location="'R4'!A1" display="R4 Update MESC / Approval / Send to SAP" xr:uid="{66F268DC-F0D3-4B47-BC04-C80A26694FDA}"/>
    <hyperlink ref="C26" location="'R3'!A1" display="R3 Create MESC / Approval / Send to SAP" xr:uid="{962046DE-1E08-D644-B78B-13DA18EF21DA}"/>
    <hyperlink ref="C25" location="'R2'!A1" display="R2 Min-Max Formula" xr:uid="{EB2A1C26-81FD-9149-9B62-FDB6570822A6}"/>
    <hyperlink ref="C24" location="'R1'!A1" display="ดึงข้อมูลจาก Datalake 14 Table ทั้ง SAP PM, SAP MM" xr:uid="{A86AB35A-8E8C-3B4F-B9F4-0915CC661992}"/>
    <hyperlink ref="C28" location="'R5'!A1" display="R5_Create Request Material Support &amp; Approval" xr:uid="{392E1141-88A6-AB46-B561-F2B3E66DFF0C}"/>
    <hyperlink ref="C29" location="'R6'!A1" display="R6 Material Movement Searching Function" xr:uid="{944CD027-DB4C-9D4C-ADD8-3FF06E5792BF}"/>
    <hyperlink ref="C30" location="'R7'!A1" display="R7 Pricing Comparation Tool" xr:uid="{8ABBE6AB-2A38-804B-8655-6184E551717D}"/>
    <hyperlink ref="C31" location="'R8'!A1" display="R8 Equiment Searching Function" xr:uid="{5E8BB7F7-80C5-9F4A-83A8-29B27D18F34E}"/>
  </hyperlinks>
  <pageMargins left="0.7" right="0.7" top="0.75" bottom="0.75" header="0.3" footer="0.3"/>
  <pageSetup paperSize="9" scale="2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75DA-D3A8-A145-AA2A-D374F012459F}">
  <dimension ref="A1:C21"/>
  <sheetViews>
    <sheetView workbookViewId="0">
      <selection activeCell="E31" sqref="E31"/>
    </sheetView>
  </sheetViews>
  <sheetFormatPr baseColWidth="10" defaultRowHeight="15" x14ac:dyDescent="0.2"/>
  <cols>
    <col min="3" max="3" width="12.6640625" bestFit="1" customWidth="1"/>
  </cols>
  <sheetData>
    <row r="1" spans="1:3" ht="20" thickBot="1" x14ac:dyDescent="0.25">
      <c r="A1" s="250">
        <v>59</v>
      </c>
      <c r="B1" s="251">
        <v>14000</v>
      </c>
      <c r="C1" s="88">
        <f>A1*B1</f>
        <v>826000</v>
      </c>
    </row>
    <row r="2" spans="1:3" ht="20" thickBot="1" x14ac:dyDescent="0.25">
      <c r="A2" s="252">
        <v>75</v>
      </c>
      <c r="B2" s="253">
        <v>14000</v>
      </c>
      <c r="C2" s="88">
        <f t="shared" ref="C2:C20" si="0">A2*B2</f>
        <v>1050000</v>
      </c>
    </row>
    <row r="3" spans="1:3" ht="20" thickBot="1" x14ac:dyDescent="0.25">
      <c r="A3" s="252">
        <v>75</v>
      </c>
      <c r="B3" s="253">
        <v>14000</v>
      </c>
      <c r="C3" s="88">
        <f t="shared" si="0"/>
        <v>1050000</v>
      </c>
    </row>
    <row r="4" spans="1:3" ht="20" thickBot="1" x14ac:dyDescent="0.25">
      <c r="A4" s="252">
        <v>22</v>
      </c>
      <c r="B4" s="253">
        <v>14000</v>
      </c>
      <c r="C4" s="88">
        <f t="shared" si="0"/>
        <v>308000</v>
      </c>
    </row>
    <row r="5" spans="1:3" ht="20" thickBot="1" x14ac:dyDescent="0.25">
      <c r="A5" s="252">
        <v>150</v>
      </c>
      <c r="B5" s="253">
        <v>8500</v>
      </c>
      <c r="C5" s="88">
        <f t="shared" si="0"/>
        <v>1275000</v>
      </c>
    </row>
    <row r="6" spans="1:3" ht="20" thickBot="1" x14ac:dyDescent="0.25">
      <c r="A6" s="252">
        <v>120</v>
      </c>
      <c r="B6" s="253">
        <v>8500</v>
      </c>
      <c r="C6" s="88">
        <f t="shared" si="0"/>
        <v>1020000</v>
      </c>
    </row>
    <row r="7" spans="1:3" ht="20" thickBot="1" x14ac:dyDescent="0.25">
      <c r="A7" s="252">
        <v>75</v>
      </c>
      <c r="B7" s="253">
        <v>8500</v>
      </c>
      <c r="C7" s="88">
        <f t="shared" si="0"/>
        <v>637500</v>
      </c>
    </row>
    <row r="8" spans="1:3" ht="20" thickBot="1" x14ac:dyDescent="0.25">
      <c r="A8" s="252">
        <v>70</v>
      </c>
      <c r="B8" s="253">
        <v>8500</v>
      </c>
      <c r="C8" s="88">
        <f t="shared" si="0"/>
        <v>595000</v>
      </c>
    </row>
    <row r="9" spans="1:3" ht="20" thickBot="1" x14ac:dyDescent="0.25">
      <c r="A9" s="252">
        <v>98</v>
      </c>
      <c r="B9" s="253">
        <v>8500</v>
      </c>
      <c r="C9" s="88">
        <f t="shared" si="0"/>
        <v>833000</v>
      </c>
    </row>
    <row r="10" spans="1:3" ht="20" thickBot="1" x14ac:dyDescent="0.25">
      <c r="A10" s="252">
        <v>20</v>
      </c>
      <c r="B10" s="253">
        <v>14000</v>
      </c>
      <c r="C10" s="88">
        <f t="shared" si="0"/>
        <v>280000</v>
      </c>
    </row>
    <row r="11" spans="1:3" ht="20" thickBot="1" x14ac:dyDescent="0.25">
      <c r="A11" s="252">
        <v>4</v>
      </c>
      <c r="B11" s="253">
        <v>8500</v>
      </c>
      <c r="C11" s="88">
        <f t="shared" si="0"/>
        <v>34000</v>
      </c>
    </row>
    <row r="12" spans="1:3" ht="20" thickBot="1" x14ac:dyDescent="0.25">
      <c r="A12" s="252">
        <v>3</v>
      </c>
      <c r="B12" s="253">
        <v>8500</v>
      </c>
      <c r="C12" s="88">
        <f t="shared" si="0"/>
        <v>25500</v>
      </c>
    </row>
    <row r="13" spans="1:3" ht="20" thickBot="1" x14ac:dyDescent="0.25">
      <c r="A13" s="252">
        <v>80</v>
      </c>
      <c r="B13" s="253">
        <v>8500</v>
      </c>
      <c r="C13" s="88">
        <f t="shared" si="0"/>
        <v>680000</v>
      </c>
    </row>
    <row r="14" spans="1:3" ht="20" thickBot="1" x14ac:dyDescent="0.25">
      <c r="A14" s="252">
        <v>15</v>
      </c>
      <c r="B14" s="253">
        <v>8500</v>
      </c>
      <c r="C14" s="88">
        <f t="shared" si="0"/>
        <v>127500</v>
      </c>
    </row>
    <row r="15" spans="1:3" ht="20" thickBot="1" x14ac:dyDescent="0.25">
      <c r="A15" s="252">
        <v>4</v>
      </c>
      <c r="B15" s="253">
        <v>14000</v>
      </c>
      <c r="C15" s="88">
        <f t="shared" si="0"/>
        <v>56000</v>
      </c>
    </row>
    <row r="16" spans="1:3" ht="20" thickBot="1" x14ac:dyDescent="0.25">
      <c r="A16" s="252">
        <v>18</v>
      </c>
      <c r="B16" s="253">
        <v>14000</v>
      </c>
      <c r="C16" s="88">
        <f t="shared" si="0"/>
        <v>252000</v>
      </c>
    </row>
    <row r="17" spans="1:3" ht="20" thickBot="1" x14ac:dyDescent="0.25">
      <c r="A17" s="252">
        <v>35</v>
      </c>
      <c r="B17" s="253">
        <v>14000</v>
      </c>
      <c r="C17" s="88">
        <f t="shared" si="0"/>
        <v>490000</v>
      </c>
    </row>
    <row r="18" spans="1:3" ht="20" thickBot="1" x14ac:dyDescent="0.25">
      <c r="A18" s="252">
        <v>6</v>
      </c>
      <c r="B18" s="253">
        <v>14000</v>
      </c>
      <c r="C18" s="88">
        <f t="shared" si="0"/>
        <v>84000</v>
      </c>
    </row>
    <row r="19" spans="1:3" ht="20" thickBot="1" x14ac:dyDescent="0.25">
      <c r="A19" s="252">
        <v>6</v>
      </c>
      <c r="B19" s="253">
        <v>8500</v>
      </c>
      <c r="C19" s="88">
        <f t="shared" si="0"/>
        <v>51000</v>
      </c>
    </row>
    <row r="20" spans="1:3" ht="20" thickBot="1" x14ac:dyDescent="0.25">
      <c r="A20" s="252">
        <v>3</v>
      </c>
      <c r="B20" s="253">
        <v>8500</v>
      </c>
      <c r="C20" s="88">
        <f t="shared" si="0"/>
        <v>25500</v>
      </c>
    </row>
    <row r="21" spans="1:3" x14ac:dyDescent="0.2">
      <c r="A21">
        <f>SUM(A1:A20)</f>
        <v>938</v>
      </c>
      <c r="C21" s="317">
        <f>SUM(C1:C20)</f>
        <v>9700000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D022-99E5-6642-8A0D-F57E5ACB1B39}">
  <dimension ref="A1:O42"/>
  <sheetViews>
    <sheetView topLeftCell="B1" zoomScale="116" zoomScaleNormal="80" workbookViewId="0">
      <selection activeCell="I19" sqref="I19"/>
    </sheetView>
  </sheetViews>
  <sheetFormatPr baseColWidth="10" defaultColWidth="10.83203125" defaultRowHeight="15" x14ac:dyDescent="0.2"/>
  <cols>
    <col min="1" max="1" width="18.1640625" customWidth="1"/>
    <col min="2" max="2" width="39.83203125" customWidth="1"/>
    <col min="5" max="5" width="16.5" customWidth="1"/>
    <col min="6" max="6" width="45.1640625" customWidth="1"/>
    <col min="11" max="11" width="11.1640625" bestFit="1" customWidth="1"/>
  </cols>
  <sheetData>
    <row r="1" spans="1:15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 x14ac:dyDescent="0.2">
      <c r="A2" s="290"/>
      <c r="B2" s="292"/>
      <c r="C2" s="114" t="s">
        <v>5</v>
      </c>
      <c r="D2" s="114"/>
      <c r="E2" s="114" t="s">
        <v>111</v>
      </c>
      <c r="F2" s="114" t="s">
        <v>6</v>
      </c>
      <c r="G2" s="114" t="s">
        <v>7</v>
      </c>
      <c r="H2" s="115" t="s">
        <v>112</v>
      </c>
      <c r="I2" s="115" t="s">
        <v>116</v>
      </c>
      <c r="J2" s="115" t="s">
        <v>117</v>
      </c>
      <c r="K2" s="115" t="s">
        <v>205</v>
      </c>
      <c r="L2" s="115" t="s">
        <v>227</v>
      </c>
      <c r="M2" s="115" t="s">
        <v>228</v>
      </c>
      <c r="N2" s="114" t="s">
        <v>114</v>
      </c>
      <c r="O2" s="114" t="s">
        <v>115</v>
      </c>
    </row>
    <row r="3" spans="1:15" ht="17" x14ac:dyDescent="0.2">
      <c r="A3" s="140">
        <v>1</v>
      </c>
      <c r="B3" s="149" t="s">
        <v>176</v>
      </c>
      <c r="C3" s="141"/>
      <c r="D3" s="141"/>
      <c r="E3" s="118"/>
      <c r="F3" s="119"/>
      <c r="G3" s="119"/>
      <c r="H3" s="118"/>
      <c r="I3" s="118"/>
      <c r="J3" s="118"/>
      <c r="K3" s="118"/>
      <c r="L3" s="118"/>
      <c r="M3" s="120"/>
      <c r="N3" s="118"/>
      <c r="O3" s="118"/>
    </row>
    <row r="4" spans="1:15" ht="16" x14ac:dyDescent="0.2">
      <c r="A4" s="140"/>
      <c r="B4" s="162" t="s">
        <v>126</v>
      </c>
      <c r="C4" s="141"/>
      <c r="D4" s="141"/>
      <c r="E4" s="118"/>
      <c r="F4" s="118">
        <v>1</v>
      </c>
      <c r="G4" s="118"/>
      <c r="H4" s="118"/>
      <c r="I4" s="118">
        <v>5</v>
      </c>
      <c r="J4" s="118"/>
      <c r="K4" s="118"/>
      <c r="L4" s="118"/>
      <c r="M4" s="120"/>
      <c r="N4" s="118"/>
      <c r="O4" s="118"/>
    </row>
    <row r="5" spans="1:15" ht="16" x14ac:dyDescent="0.2">
      <c r="A5" s="140"/>
      <c r="B5" s="162" t="s">
        <v>134</v>
      </c>
      <c r="C5" s="141"/>
      <c r="D5" s="141"/>
      <c r="E5" s="118"/>
      <c r="F5" s="118">
        <v>1</v>
      </c>
      <c r="G5" s="118"/>
      <c r="H5" s="118"/>
      <c r="I5" s="118">
        <v>5</v>
      </c>
      <c r="J5" s="118"/>
      <c r="K5" s="118"/>
      <c r="L5" s="118"/>
      <c r="M5" s="120"/>
      <c r="N5" s="118"/>
      <c r="O5" s="118"/>
    </row>
    <row r="6" spans="1:15" ht="16" x14ac:dyDescent="0.2">
      <c r="A6" s="140"/>
      <c r="B6" s="162" t="s">
        <v>135</v>
      </c>
      <c r="C6" s="141"/>
      <c r="D6" s="141"/>
      <c r="E6" s="118"/>
      <c r="F6" s="118">
        <v>1</v>
      </c>
      <c r="G6" s="118"/>
      <c r="H6" s="118"/>
      <c r="I6" s="118">
        <v>5</v>
      </c>
      <c r="J6" s="118"/>
      <c r="K6" s="118"/>
      <c r="L6" s="118"/>
      <c r="M6" s="120"/>
      <c r="N6" s="118"/>
      <c r="O6" s="118"/>
    </row>
    <row r="7" spans="1:15" ht="16" x14ac:dyDescent="0.2">
      <c r="A7" s="145"/>
      <c r="B7" s="162" t="s">
        <v>137</v>
      </c>
      <c r="C7" s="146"/>
      <c r="D7" s="146"/>
      <c r="E7" s="131"/>
      <c r="F7" s="131">
        <v>1</v>
      </c>
      <c r="G7" s="131"/>
      <c r="H7" s="131"/>
      <c r="I7" s="131">
        <v>5</v>
      </c>
      <c r="J7" s="131"/>
      <c r="K7" s="131"/>
      <c r="L7" s="131"/>
      <c r="M7" s="132"/>
      <c r="N7" s="131"/>
      <c r="O7" s="131"/>
    </row>
    <row r="8" spans="1:15" ht="16" x14ac:dyDescent="0.2">
      <c r="A8" s="155"/>
      <c r="B8" s="165" t="s">
        <v>122</v>
      </c>
      <c r="C8" s="148"/>
      <c r="D8" s="148"/>
      <c r="E8" s="148"/>
      <c r="F8" s="131">
        <v>1</v>
      </c>
      <c r="G8" s="148"/>
      <c r="H8" s="148"/>
      <c r="I8" s="131">
        <v>5</v>
      </c>
      <c r="J8" s="148"/>
      <c r="K8" s="148"/>
      <c r="L8" s="148"/>
      <c r="M8" s="148"/>
      <c r="N8" s="148"/>
      <c r="O8" s="156"/>
    </row>
    <row r="9" spans="1:15" ht="16" x14ac:dyDescent="0.2">
      <c r="A9" s="155"/>
      <c r="B9" s="122" t="s">
        <v>269</v>
      </c>
      <c r="C9" s="148"/>
      <c r="D9" s="148"/>
      <c r="E9" s="148"/>
      <c r="F9" s="131">
        <v>1</v>
      </c>
      <c r="G9" s="148"/>
      <c r="H9" s="148"/>
      <c r="I9" s="131">
        <v>5</v>
      </c>
      <c r="J9" s="148"/>
      <c r="K9" s="148"/>
      <c r="L9" s="148"/>
      <c r="M9" s="148"/>
      <c r="N9" s="148"/>
      <c r="O9" s="156"/>
    </row>
    <row r="10" spans="1:15" ht="16" x14ac:dyDescent="0.2">
      <c r="A10" s="155"/>
      <c r="B10" s="122" t="s">
        <v>270</v>
      </c>
      <c r="C10" s="148"/>
      <c r="D10" s="148"/>
      <c r="E10" s="148"/>
      <c r="F10" s="131">
        <v>1</v>
      </c>
      <c r="G10" s="148"/>
      <c r="H10" s="148"/>
      <c r="I10" s="131">
        <v>5</v>
      </c>
      <c r="J10" s="148"/>
      <c r="K10" s="148"/>
      <c r="L10" s="148"/>
      <c r="M10" s="148"/>
      <c r="N10" s="148"/>
      <c r="O10" s="156"/>
    </row>
    <row r="11" spans="1:15" ht="16" x14ac:dyDescent="0.2">
      <c r="A11" s="155"/>
      <c r="B11" s="122" t="s">
        <v>271</v>
      </c>
      <c r="C11" s="148"/>
      <c r="D11" s="148"/>
      <c r="E11" s="148"/>
      <c r="F11" s="131">
        <v>1</v>
      </c>
      <c r="G11" s="148"/>
      <c r="H11" s="148"/>
      <c r="I11" s="131">
        <v>5</v>
      </c>
      <c r="J11" s="148"/>
      <c r="K11" s="148"/>
      <c r="L11" s="148"/>
      <c r="M11" s="148"/>
      <c r="N11" s="148"/>
      <c r="O11" s="156"/>
    </row>
    <row r="12" spans="1:15" ht="16" x14ac:dyDescent="0.2">
      <c r="A12" s="256">
        <v>2</v>
      </c>
      <c r="B12" s="162" t="s">
        <v>309</v>
      </c>
      <c r="C12" s="148"/>
      <c r="D12" s="148"/>
      <c r="E12" s="148"/>
      <c r="F12" s="131">
        <v>1</v>
      </c>
      <c r="G12" s="148"/>
      <c r="H12" s="148"/>
      <c r="I12" s="131">
        <v>5</v>
      </c>
      <c r="J12" s="148"/>
      <c r="K12" s="148"/>
      <c r="L12" s="148"/>
      <c r="M12" s="148"/>
      <c r="N12" s="148"/>
      <c r="O12" s="148"/>
    </row>
    <row r="13" spans="1:15" ht="16" x14ac:dyDescent="0.2">
      <c r="A13" s="147"/>
      <c r="B13" s="162"/>
      <c r="C13" s="148"/>
      <c r="D13" s="148"/>
      <c r="E13" s="148"/>
      <c r="F13" s="131"/>
      <c r="G13" s="148"/>
      <c r="H13" s="148"/>
      <c r="I13" s="131"/>
      <c r="J13" s="148"/>
      <c r="K13" s="148"/>
      <c r="L13" s="148"/>
      <c r="M13" s="148"/>
      <c r="N13" s="148"/>
      <c r="O13" s="148"/>
    </row>
    <row r="14" spans="1:15" ht="16" x14ac:dyDescent="0.2">
      <c r="A14" s="147"/>
      <c r="B14" s="162"/>
      <c r="C14" s="148"/>
      <c r="D14" s="148"/>
      <c r="E14" s="148"/>
      <c r="F14" s="131"/>
      <c r="G14" s="148"/>
      <c r="H14" s="148"/>
      <c r="I14" s="131"/>
      <c r="J14" s="148"/>
      <c r="K14" s="148"/>
      <c r="L14" s="148"/>
      <c r="M14" s="148"/>
      <c r="N14" s="148"/>
      <c r="O14" s="148"/>
    </row>
    <row r="15" spans="1:15" ht="16" x14ac:dyDescent="0.2">
      <c r="A15" s="147"/>
      <c r="B15" s="122"/>
      <c r="C15" s="148"/>
      <c r="D15" s="148"/>
      <c r="E15" s="148"/>
      <c r="F15" s="131"/>
      <c r="G15" s="178"/>
      <c r="H15" s="178"/>
      <c r="I15" s="131"/>
      <c r="J15" s="178"/>
      <c r="K15" s="178"/>
      <c r="L15" s="178"/>
      <c r="M15" s="148"/>
      <c r="N15" s="148"/>
      <c r="O15" s="148"/>
    </row>
    <row r="16" spans="1:15" ht="16" x14ac:dyDescent="0.2">
      <c r="A16" s="147"/>
      <c r="B16" s="122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</row>
    <row r="17" spans="1:13" x14ac:dyDescent="0.2">
      <c r="F17">
        <f>SUM(F4:F16)</f>
        <v>9</v>
      </c>
      <c r="I17">
        <f>SUM(I4:I16)</f>
        <v>45</v>
      </c>
      <c r="K17">
        <v>39</v>
      </c>
      <c r="L17">
        <v>5</v>
      </c>
      <c r="M17">
        <v>6</v>
      </c>
    </row>
    <row r="19" spans="1:13" x14ac:dyDescent="0.2">
      <c r="A19" t="s">
        <v>119</v>
      </c>
      <c r="B19" t="s">
        <v>124</v>
      </c>
    </row>
    <row r="21" spans="1:13" x14ac:dyDescent="0.2">
      <c r="A21" t="s">
        <v>171</v>
      </c>
      <c r="D21" s="157"/>
      <c r="E21" s="196" t="s">
        <v>302</v>
      </c>
      <c r="F21" s="158"/>
      <c r="G21" t="s">
        <v>201</v>
      </c>
    </row>
    <row r="22" spans="1:13" ht="16" x14ac:dyDescent="0.2">
      <c r="A22" s="123" t="s">
        <v>121</v>
      </c>
      <c r="D22" s="122" t="s">
        <v>196</v>
      </c>
      <c r="E22" s="163" t="s">
        <v>193</v>
      </c>
      <c r="F22" s="164" t="s">
        <v>194</v>
      </c>
    </row>
    <row r="23" spans="1:13" x14ac:dyDescent="0.2">
      <c r="A23" s="123" t="s">
        <v>122</v>
      </c>
      <c r="B23" s="152" t="s">
        <v>189</v>
      </c>
      <c r="D23" s="122" t="s">
        <v>197</v>
      </c>
      <c r="E23" s="162" t="s">
        <v>126</v>
      </c>
      <c r="F23" s="162" t="s">
        <v>195</v>
      </c>
    </row>
    <row r="24" spans="1:13" x14ac:dyDescent="0.2">
      <c r="A24" s="123" t="s">
        <v>123</v>
      </c>
      <c r="D24" s="122" t="s">
        <v>197</v>
      </c>
      <c r="E24" s="162" t="s">
        <v>134</v>
      </c>
      <c r="F24" s="162" t="s">
        <v>195</v>
      </c>
    </row>
    <row r="25" spans="1:13" x14ac:dyDescent="0.2">
      <c r="A25" s="123"/>
      <c r="B25" t="s">
        <v>170</v>
      </c>
      <c r="D25" s="122" t="s">
        <v>197</v>
      </c>
      <c r="E25" s="162" t="s">
        <v>135</v>
      </c>
      <c r="F25" s="162" t="s">
        <v>195</v>
      </c>
    </row>
    <row r="26" spans="1:13" x14ac:dyDescent="0.2">
      <c r="B26" t="s">
        <v>172</v>
      </c>
      <c r="D26" s="122" t="s">
        <v>197</v>
      </c>
      <c r="E26" s="162" t="s">
        <v>137</v>
      </c>
      <c r="F26" s="162" t="s">
        <v>195</v>
      </c>
      <c r="K26" s="228" t="s">
        <v>266</v>
      </c>
      <c r="L26" s="229" t="s">
        <v>267</v>
      </c>
    </row>
    <row r="27" spans="1:13" x14ac:dyDescent="0.2">
      <c r="A27" t="s">
        <v>125</v>
      </c>
      <c r="D27" s="122" t="s">
        <v>197</v>
      </c>
      <c r="E27" s="162" t="s">
        <v>175</v>
      </c>
      <c r="F27" s="162" t="s">
        <v>195</v>
      </c>
      <c r="G27" s="152" t="s">
        <v>265</v>
      </c>
      <c r="H27" s="152"/>
      <c r="K27" s="88">
        <f>9*14000</f>
        <v>126000</v>
      </c>
      <c r="L27" s="152">
        <f>3*8500</f>
        <v>25500</v>
      </c>
    </row>
    <row r="28" spans="1:13" ht="56" customHeight="1" x14ac:dyDescent="0.2">
      <c r="A28" t="s">
        <v>139</v>
      </c>
      <c r="D28" s="162" t="s">
        <v>197</v>
      </c>
      <c r="E28" s="165" t="s">
        <v>122</v>
      </c>
      <c r="F28" s="161" t="s">
        <v>223</v>
      </c>
    </row>
    <row r="29" spans="1:13" x14ac:dyDescent="0.2">
      <c r="A29" s="143" t="s">
        <v>126</v>
      </c>
      <c r="D29" s="230" t="s">
        <v>199</v>
      </c>
      <c r="E29" s="162" t="s">
        <v>130</v>
      </c>
      <c r="F29" s="162" t="s">
        <v>195</v>
      </c>
      <c r="G29" s="144"/>
    </row>
    <row r="30" spans="1:13" ht="32" x14ac:dyDescent="0.2">
      <c r="A30" s="123" t="s">
        <v>127</v>
      </c>
      <c r="D30" s="230" t="s">
        <v>199</v>
      </c>
      <c r="E30" s="162" t="s">
        <v>304</v>
      </c>
      <c r="F30" s="161" t="s">
        <v>303</v>
      </c>
    </row>
    <row r="31" spans="1:13" ht="29" customHeight="1" x14ac:dyDescent="0.2">
      <c r="A31" s="154" t="s">
        <v>128</v>
      </c>
      <c r="B31" s="126" t="s">
        <v>191</v>
      </c>
      <c r="D31" s="166" t="s">
        <v>199</v>
      </c>
      <c r="E31" s="162" t="s">
        <v>133</v>
      </c>
      <c r="F31" s="162" t="s">
        <v>195</v>
      </c>
      <c r="G31" s="144"/>
    </row>
    <row r="32" spans="1:13" ht="32" x14ac:dyDescent="0.2">
      <c r="A32" t="s">
        <v>129</v>
      </c>
      <c r="D32" s="166" t="s">
        <v>199</v>
      </c>
      <c r="E32" s="162" t="s">
        <v>129</v>
      </c>
      <c r="F32" s="161" t="s">
        <v>305</v>
      </c>
    </row>
    <row r="33" spans="1:7" x14ac:dyDescent="0.2">
      <c r="A33" t="s">
        <v>130</v>
      </c>
      <c r="D33" s="166" t="s">
        <v>199</v>
      </c>
      <c r="E33" s="122" t="s">
        <v>200</v>
      </c>
      <c r="F33" s="162" t="s">
        <v>195</v>
      </c>
      <c r="G33" s="295"/>
    </row>
    <row r="34" spans="1:7" x14ac:dyDescent="0.2">
      <c r="A34" t="s">
        <v>131</v>
      </c>
      <c r="D34" s="162"/>
      <c r="E34" s="192"/>
      <c r="F34" s="122"/>
      <c r="G34" s="295"/>
    </row>
    <row r="35" spans="1:7" x14ac:dyDescent="0.2">
      <c r="A35" t="s">
        <v>132</v>
      </c>
      <c r="D35" s="162"/>
      <c r="E35" s="192"/>
      <c r="F35" s="122"/>
      <c r="G35" s="294"/>
    </row>
    <row r="36" spans="1:7" x14ac:dyDescent="0.2">
      <c r="A36" t="s">
        <v>133</v>
      </c>
      <c r="B36" t="s">
        <v>198</v>
      </c>
      <c r="D36" s="162"/>
      <c r="E36" s="192"/>
      <c r="F36" s="122"/>
      <c r="G36" s="294"/>
    </row>
    <row r="37" spans="1:7" x14ac:dyDescent="0.2">
      <c r="A37" s="143" t="s">
        <v>134</v>
      </c>
      <c r="D37" s="162"/>
      <c r="E37" s="192"/>
      <c r="F37" s="122"/>
    </row>
    <row r="38" spans="1:7" x14ac:dyDescent="0.2">
      <c r="A38" s="143" t="s">
        <v>135</v>
      </c>
    </row>
    <row r="39" spans="1:7" x14ac:dyDescent="0.2">
      <c r="A39" t="s">
        <v>136</v>
      </c>
    </row>
    <row r="40" spans="1:7" x14ac:dyDescent="0.2">
      <c r="A40" s="143" t="s">
        <v>137</v>
      </c>
    </row>
    <row r="41" spans="1:7" x14ac:dyDescent="0.2">
      <c r="A41" s="123" t="s">
        <v>138</v>
      </c>
    </row>
    <row r="42" spans="1:7" x14ac:dyDescent="0.2">
      <c r="A42" t="s">
        <v>175</v>
      </c>
    </row>
  </sheetData>
  <mergeCells count="5">
    <mergeCell ref="A1:A2"/>
    <mergeCell ref="B1:B2"/>
    <mergeCell ref="C1:O1"/>
    <mergeCell ref="G35:G36"/>
    <mergeCell ref="G33:G34"/>
  </mergeCells>
  <phoneticPr fontId="4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A55E-DE99-474B-935A-8A2F1429B82D}">
  <dimension ref="A1:O88"/>
  <sheetViews>
    <sheetView zoomScaleNormal="100" workbookViewId="0">
      <selection activeCell="B11" sqref="B11"/>
    </sheetView>
  </sheetViews>
  <sheetFormatPr baseColWidth="10" defaultColWidth="10.83203125" defaultRowHeight="15" x14ac:dyDescent="0.2"/>
  <cols>
    <col min="1" max="1" width="18.1640625" customWidth="1"/>
    <col min="2" max="2" width="39.83203125" customWidth="1"/>
    <col min="6" max="6" width="15.1640625" customWidth="1"/>
  </cols>
  <sheetData>
    <row r="1" spans="1:15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5" x14ac:dyDescent="0.2">
      <c r="A2" s="290"/>
      <c r="B2" s="291"/>
      <c r="C2" s="198" t="s">
        <v>5</v>
      </c>
      <c r="D2" s="114" t="s">
        <v>111</v>
      </c>
      <c r="E2" s="114" t="s">
        <v>6</v>
      </c>
      <c r="F2" s="114" t="s">
        <v>7</v>
      </c>
      <c r="G2" s="115" t="s">
        <v>112</v>
      </c>
      <c r="H2" s="197" t="s">
        <v>116</v>
      </c>
      <c r="I2" s="115" t="s">
        <v>117</v>
      </c>
      <c r="J2" s="197" t="s">
        <v>233</v>
      </c>
      <c r="K2" s="197" t="s">
        <v>231</v>
      </c>
      <c r="L2" s="115" t="s">
        <v>232</v>
      </c>
      <c r="M2" s="114" t="s">
        <v>114</v>
      </c>
      <c r="N2" s="114" t="s">
        <v>115</v>
      </c>
    </row>
    <row r="3" spans="1:15" ht="17" x14ac:dyDescent="0.2">
      <c r="A3" s="116">
        <v>1</v>
      </c>
      <c r="B3" s="124" t="s">
        <v>140</v>
      </c>
      <c r="C3" s="118"/>
      <c r="D3" s="118"/>
      <c r="E3" s="119">
        <v>1</v>
      </c>
      <c r="F3" s="151">
        <v>2</v>
      </c>
      <c r="G3" s="118">
        <v>1</v>
      </c>
      <c r="H3" s="118"/>
      <c r="I3" s="118"/>
      <c r="J3" s="118"/>
      <c r="K3" s="118"/>
      <c r="L3" s="120"/>
      <c r="M3" s="118"/>
      <c r="N3" s="118"/>
    </row>
    <row r="4" spans="1:15" ht="34" x14ac:dyDescent="0.2">
      <c r="A4" s="116">
        <v>2</v>
      </c>
      <c r="B4" s="117" t="s">
        <v>311</v>
      </c>
      <c r="C4" s="118"/>
      <c r="D4" s="118"/>
      <c r="E4" s="193">
        <v>3</v>
      </c>
      <c r="F4" s="194">
        <v>16</v>
      </c>
      <c r="G4" s="193">
        <v>2</v>
      </c>
      <c r="H4" s="118"/>
      <c r="I4" s="118"/>
      <c r="J4" s="118"/>
      <c r="K4" s="118"/>
      <c r="L4" s="120"/>
      <c r="M4" s="118"/>
      <c r="N4" s="118"/>
      <c r="O4" s="152" t="s">
        <v>224</v>
      </c>
    </row>
    <row r="5" spans="1:15" ht="17" x14ac:dyDescent="0.2">
      <c r="A5" s="116"/>
      <c r="B5" s="117" t="s">
        <v>183</v>
      </c>
      <c r="C5" s="118">
        <f>SUM(C3:C4)</f>
        <v>0</v>
      </c>
      <c r="D5" s="118">
        <f>SUM(D3:D4)</f>
        <v>0</v>
      </c>
      <c r="E5" s="118">
        <f>SUM(E3:E4)</f>
        <v>4</v>
      </c>
      <c r="F5" s="118">
        <f>SUM(F3:F4)</f>
        <v>18</v>
      </c>
      <c r="G5" s="118">
        <f>SUM(G3:G4)</f>
        <v>3</v>
      </c>
      <c r="H5" s="118">
        <v>5</v>
      </c>
      <c r="I5" s="118"/>
      <c r="J5" s="118"/>
      <c r="K5" s="118"/>
      <c r="L5" s="118"/>
      <c r="M5" s="118"/>
      <c r="N5" s="118"/>
    </row>
    <row r="6" spans="1:15" ht="16" x14ac:dyDescent="0.2">
      <c r="A6" s="121"/>
      <c r="B6" s="117"/>
      <c r="C6" s="118"/>
      <c r="D6" s="118"/>
      <c r="E6" s="118"/>
      <c r="F6" s="118"/>
      <c r="G6" s="118"/>
      <c r="H6" s="118"/>
      <c r="I6" s="118"/>
      <c r="J6" s="118"/>
      <c r="K6" s="118"/>
      <c r="L6" s="120"/>
      <c r="M6" s="118"/>
      <c r="N6" s="118"/>
    </row>
    <row r="7" spans="1:15" x14ac:dyDescent="0.2">
      <c r="F7" s="88"/>
    </row>
    <row r="9" spans="1:15" x14ac:dyDescent="0.2">
      <c r="A9" t="s">
        <v>312</v>
      </c>
      <c r="B9" t="s">
        <v>120</v>
      </c>
    </row>
    <row r="11" spans="1:15" x14ac:dyDescent="0.2">
      <c r="A11" s="125" t="s">
        <v>140</v>
      </c>
      <c r="F11" s="125"/>
    </row>
    <row r="26" spans="1:1" x14ac:dyDescent="0.2">
      <c r="A26" t="s">
        <v>177</v>
      </c>
    </row>
    <row r="49" spans="1:8" x14ac:dyDescent="0.2">
      <c r="A49" t="s">
        <v>306</v>
      </c>
    </row>
    <row r="57" spans="1:8" ht="148" customHeight="1" x14ac:dyDescent="0.2"/>
    <row r="64" spans="1:8" ht="51" x14ac:dyDescent="0.2">
      <c r="A64" s="117" t="s">
        <v>141</v>
      </c>
      <c r="H64" s="150" t="s">
        <v>142</v>
      </c>
    </row>
    <row r="88" spans="1:1" ht="16" x14ac:dyDescent="0.2">
      <c r="A88" s="150" t="s">
        <v>178</v>
      </c>
    </row>
  </sheetData>
  <mergeCells count="3">
    <mergeCell ref="A1:A2"/>
    <mergeCell ref="B1:B2"/>
    <mergeCell ref="C1:N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CD52-5ED4-2845-AFE1-38A26F4F950E}">
  <dimension ref="A1:O126"/>
  <sheetViews>
    <sheetView workbookViewId="0">
      <selection activeCell="B73" sqref="B73"/>
    </sheetView>
  </sheetViews>
  <sheetFormatPr baseColWidth="10" defaultColWidth="10.83203125" defaultRowHeight="15" x14ac:dyDescent="0.2"/>
  <cols>
    <col min="1" max="1" width="18.1640625" customWidth="1"/>
    <col min="2" max="2" width="39.83203125" customWidth="1"/>
  </cols>
  <sheetData>
    <row r="1" spans="1:15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5" x14ac:dyDescent="0.2">
      <c r="A2" s="290"/>
      <c r="B2" s="291"/>
      <c r="C2" s="114" t="s">
        <v>5</v>
      </c>
      <c r="D2" s="114" t="s">
        <v>111</v>
      </c>
      <c r="E2" s="114" t="s">
        <v>6</v>
      </c>
      <c r="F2" s="114" t="s">
        <v>7</v>
      </c>
      <c r="G2" s="115" t="s">
        <v>112</v>
      </c>
      <c r="H2" s="197" t="s">
        <v>116</v>
      </c>
      <c r="I2" s="115" t="s">
        <v>117</v>
      </c>
      <c r="J2" s="197" t="s">
        <v>233</v>
      </c>
      <c r="K2" s="197" t="s">
        <v>231</v>
      </c>
      <c r="L2" s="115" t="s">
        <v>232</v>
      </c>
      <c r="M2" s="114" t="s">
        <v>114</v>
      </c>
      <c r="N2" s="114" t="s">
        <v>115</v>
      </c>
    </row>
    <row r="3" spans="1:15" ht="17" x14ac:dyDescent="0.2">
      <c r="A3" s="116">
        <v>1</v>
      </c>
      <c r="B3" s="124" t="s">
        <v>144</v>
      </c>
      <c r="C3" s="118"/>
      <c r="D3" s="118"/>
      <c r="E3" s="299">
        <v>5</v>
      </c>
      <c r="F3" s="118">
        <v>3</v>
      </c>
      <c r="G3" s="299">
        <v>5</v>
      </c>
      <c r="H3" s="118"/>
      <c r="I3" s="118"/>
      <c r="J3" s="118"/>
      <c r="K3" s="118"/>
      <c r="L3" s="120"/>
      <c r="M3" s="118"/>
      <c r="N3" s="118"/>
    </row>
    <row r="4" spans="1:15" ht="17" x14ac:dyDescent="0.2">
      <c r="A4" s="116"/>
      <c r="B4" s="124" t="s">
        <v>145</v>
      </c>
      <c r="C4" s="118"/>
      <c r="D4" s="118"/>
      <c r="E4" s="300"/>
      <c r="F4" s="118">
        <v>2</v>
      </c>
      <c r="G4" s="300"/>
      <c r="H4" s="118"/>
      <c r="I4" s="118"/>
      <c r="J4" s="118"/>
      <c r="K4" s="118"/>
      <c r="L4" s="120"/>
      <c r="M4" s="118"/>
      <c r="N4" s="118"/>
    </row>
    <row r="5" spans="1:15" ht="51" x14ac:dyDescent="0.2">
      <c r="A5" s="116"/>
      <c r="B5" s="172" t="s">
        <v>203</v>
      </c>
      <c r="C5" s="118"/>
      <c r="D5" s="118"/>
      <c r="E5" s="300"/>
      <c r="F5" s="118">
        <v>8</v>
      </c>
      <c r="G5" s="300"/>
      <c r="H5" s="118"/>
      <c r="I5" s="118"/>
      <c r="J5" s="118"/>
      <c r="K5" s="118"/>
      <c r="L5" s="120"/>
      <c r="M5" s="118"/>
      <c r="N5" s="118"/>
    </row>
    <row r="6" spans="1:15" ht="17" x14ac:dyDescent="0.2">
      <c r="A6" s="116"/>
      <c r="B6" s="124" t="s">
        <v>173</v>
      </c>
      <c r="C6" s="118"/>
      <c r="D6" s="118"/>
      <c r="E6" s="301"/>
      <c r="F6" s="118">
        <v>2</v>
      </c>
      <c r="G6" s="301"/>
      <c r="H6" s="118"/>
      <c r="I6" s="118"/>
      <c r="J6" s="118"/>
      <c r="K6" s="118"/>
      <c r="L6" s="120"/>
      <c r="M6" s="118"/>
      <c r="N6" s="118"/>
    </row>
    <row r="7" spans="1:15" ht="17" x14ac:dyDescent="0.2">
      <c r="A7" s="129">
        <v>2</v>
      </c>
      <c r="B7" s="130" t="s">
        <v>147</v>
      </c>
      <c r="C7" s="131"/>
      <c r="D7" s="131"/>
      <c r="E7" s="131">
        <v>1</v>
      </c>
      <c r="F7" s="131">
        <v>5</v>
      </c>
      <c r="G7" s="131">
        <v>2</v>
      </c>
      <c r="H7" s="131"/>
      <c r="I7" s="131"/>
      <c r="J7" s="131"/>
      <c r="K7" s="131"/>
      <c r="L7" s="132"/>
      <c r="M7" s="131"/>
      <c r="N7" s="131"/>
    </row>
    <row r="8" spans="1:15" ht="17" x14ac:dyDescent="0.2">
      <c r="A8" s="129">
        <v>3</v>
      </c>
      <c r="B8" s="117" t="s">
        <v>141</v>
      </c>
      <c r="C8" s="118"/>
      <c r="D8" s="118"/>
      <c r="E8" s="118">
        <v>2</v>
      </c>
      <c r="F8" s="118">
        <v>3</v>
      </c>
      <c r="G8" s="118">
        <v>2</v>
      </c>
      <c r="H8" s="118"/>
      <c r="I8" s="118"/>
      <c r="J8" s="118"/>
      <c r="K8" s="118"/>
      <c r="L8" s="120"/>
      <c r="M8" s="118"/>
      <c r="N8" s="118"/>
    </row>
    <row r="9" spans="1:15" ht="17" x14ac:dyDescent="0.2">
      <c r="A9" s="129">
        <v>4</v>
      </c>
      <c r="B9" s="117" t="s">
        <v>142</v>
      </c>
      <c r="C9" s="118"/>
      <c r="D9" s="118"/>
      <c r="E9" s="118">
        <v>2</v>
      </c>
      <c r="F9" s="118">
        <v>3</v>
      </c>
      <c r="G9" s="118">
        <v>2</v>
      </c>
      <c r="H9" s="118"/>
      <c r="I9" s="118"/>
      <c r="J9" s="118"/>
      <c r="K9" s="118"/>
      <c r="L9" s="120"/>
      <c r="M9" s="118"/>
      <c r="N9" s="118"/>
    </row>
    <row r="10" spans="1:15" x14ac:dyDescent="0.2">
      <c r="A10" s="129">
        <v>5</v>
      </c>
      <c r="B10" s="134" t="s">
        <v>148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</row>
    <row r="11" spans="1:15" ht="34" x14ac:dyDescent="0.2">
      <c r="A11" s="153"/>
      <c r="B11" s="136" t="s">
        <v>225</v>
      </c>
      <c r="C11" s="131"/>
      <c r="D11" s="132"/>
      <c r="E11" s="296">
        <v>5</v>
      </c>
      <c r="F11" s="174">
        <v>5</v>
      </c>
      <c r="G11" s="296">
        <v>5</v>
      </c>
      <c r="H11" s="146"/>
      <c r="I11" s="131"/>
      <c r="J11" s="131"/>
      <c r="K11" s="131"/>
      <c r="L11" s="132"/>
      <c r="M11" s="131"/>
      <c r="N11" s="131"/>
    </row>
    <row r="12" spans="1:15" ht="17" x14ac:dyDescent="0.2">
      <c r="A12" s="133"/>
      <c r="B12" s="175" t="s">
        <v>204</v>
      </c>
      <c r="C12" s="148"/>
      <c r="D12" s="148"/>
      <c r="E12" s="297"/>
      <c r="F12" s="173">
        <v>3</v>
      </c>
      <c r="G12" s="297"/>
      <c r="H12" s="148"/>
      <c r="I12" s="148"/>
      <c r="J12" s="148"/>
      <c r="K12" s="148"/>
      <c r="L12" s="148"/>
      <c r="M12" s="148"/>
      <c r="N12" s="148"/>
    </row>
    <row r="13" spans="1:15" ht="34" x14ac:dyDescent="0.2">
      <c r="A13" s="133"/>
      <c r="B13" s="175" t="s">
        <v>229</v>
      </c>
      <c r="C13" s="148"/>
      <c r="D13" s="148"/>
      <c r="E13" s="298"/>
      <c r="F13" s="173">
        <v>5</v>
      </c>
      <c r="G13" s="298"/>
      <c r="H13" s="148"/>
      <c r="I13" s="148"/>
      <c r="J13" s="148"/>
      <c r="K13" s="148"/>
      <c r="L13" s="148"/>
      <c r="M13" s="148"/>
      <c r="N13" s="148"/>
    </row>
    <row r="14" spans="1:15" ht="17" x14ac:dyDescent="0.2">
      <c r="B14" s="199" t="s">
        <v>234</v>
      </c>
      <c r="E14" s="122">
        <f>SUM(E3:E13)</f>
        <v>15</v>
      </c>
      <c r="F14" s="122">
        <f>SUM(F3:F13)</f>
        <v>39</v>
      </c>
      <c r="G14" s="122">
        <f>SUM(G3:G13)</f>
        <v>16</v>
      </c>
      <c r="H14" s="141">
        <v>56</v>
      </c>
      <c r="I14" s="118">
        <v>52</v>
      </c>
      <c r="J14" s="118">
        <v>14.5</v>
      </c>
      <c r="K14" s="118">
        <v>15</v>
      </c>
      <c r="L14" s="118">
        <v>4</v>
      </c>
      <c r="O14" t="s">
        <v>235</v>
      </c>
    </row>
    <row r="17" spans="1:9" ht="51" x14ac:dyDescent="0.2">
      <c r="A17" s="127" t="s">
        <v>143</v>
      </c>
      <c r="I17" s="128" t="s">
        <v>144</v>
      </c>
    </row>
    <row r="76" spans="1:10" x14ac:dyDescent="0.2">
      <c r="A76" s="122" t="s">
        <v>153</v>
      </c>
      <c r="J76" s="122" t="s">
        <v>155</v>
      </c>
    </row>
    <row r="95" spans="1:1" x14ac:dyDescent="0.2">
      <c r="A95" s="122" t="s">
        <v>149</v>
      </c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</sheetData>
  <mergeCells count="7">
    <mergeCell ref="E11:E13"/>
    <mergeCell ref="G11:G13"/>
    <mergeCell ref="A1:A2"/>
    <mergeCell ref="B1:B2"/>
    <mergeCell ref="C1:N1"/>
    <mergeCell ref="E3:E6"/>
    <mergeCell ref="G3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7D09-334C-4F44-B30F-856E0CB7F5A2}">
  <dimension ref="A1:N57"/>
  <sheetViews>
    <sheetView zoomScaleNormal="100" workbookViewId="0">
      <selection activeCell="C10" sqref="C10"/>
    </sheetView>
  </sheetViews>
  <sheetFormatPr baseColWidth="10" defaultColWidth="10.83203125" defaultRowHeight="15" x14ac:dyDescent="0.2"/>
  <cols>
    <col min="1" max="1" width="18.1640625" customWidth="1"/>
    <col min="2" max="2" width="39.83203125" customWidth="1"/>
  </cols>
  <sheetData>
    <row r="1" spans="1:14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4" x14ac:dyDescent="0.2">
      <c r="A2" s="290"/>
      <c r="B2" s="291"/>
      <c r="C2" s="114" t="s">
        <v>5</v>
      </c>
      <c r="D2" s="114" t="s">
        <v>111</v>
      </c>
      <c r="E2" s="181" t="s">
        <v>6</v>
      </c>
      <c r="F2" s="181" t="s">
        <v>7</v>
      </c>
      <c r="G2" s="182" t="s">
        <v>112</v>
      </c>
      <c r="H2" s="115" t="s">
        <v>116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</row>
    <row r="3" spans="1:14" ht="17" x14ac:dyDescent="0.2">
      <c r="A3" s="116">
        <v>1</v>
      </c>
      <c r="B3" s="177" t="s">
        <v>315</v>
      </c>
      <c r="C3" s="118"/>
      <c r="D3" s="120"/>
      <c r="E3" s="302">
        <v>5</v>
      </c>
      <c r="F3" s="173">
        <v>10</v>
      </c>
      <c r="G3" s="302">
        <v>5</v>
      </c>
      <c r="H3" s="141"/>
      <c r="I3" s="118"/>
      <c r="J3" s="118"/>
      <c r="K3" s="118"/>
      <c r="L3" s="120"/>
      <c r="M3" s="118"/>
      <c r="N3" s="118"/>
    </row>
    <row r="4" spans="1:14" ht="17" x14ac:dyDescent="0.2">
      <c r="A4" s="116"/>
      <c r="B4" s="124" t="s">
        <v>316</v>
      </c>
      <c r="C4" s="118"/>
      <c r="D4" s="120"/>
      <c r="E4" s="302"/>
      <c r="F4" s="173">
        <v>8</v>
      </c>
      <c r="G4" s="302"/>
      <c r="H4" s="141"/>
      <c r="I4" s="118"/>
      <c r="J4" s="118"/>
      <c r="K4" s="118"/>
      <c r="L4" s="120"/>
      <c r="M4" s="118"/>
      <c r="N4" s="118"/>
    </row>
    <row r="13" spans="1:14" ht="34" x14ac:dyDescent="0.2">
      <c r="A13" s="124" t="s">
        <v>146</v>
      </c>
    </row>
    <row r="19" spans="2:2" x14ac:dyDescent="0.2">
      <c r="B19" s="257"/>
    </row>
    <row r="20" spans="2:2" x14ac:dyDescent="0.2">
      <c r="B20" s="258"/>
    </row>
    <row r="21" spans="2:2" x14ac:dyDescent="0.2">
      <c r="B21" s="258"/>
    </row>
    <row r="22" spans="2:2" x14ac:dyDescent="0.2">
      <c r="B22" s="259"/>
    </row>
    <row r="57" spans="2:2" x14ac:dyDescent="0.2">
      <c r="B57" s="152" t="s">
        <v>202</v>
      </c>
    </row>
  </sheetData>
  <mergeCells count="5">
    <mergeCell ref="E3:E4"/>
    <mergeCell ref="G3:G4"/>
    <mergeCell ref="A1:A2"/>
    <mergeCell ref="B1:B2"/>
    <mergeCell ref="C1:N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1CBF-E57D-5043-BA71-F63C943A669A}">
  <dimension ref="A1:N72"/>
  <sheetViews>
    <sheetView zoomScale="120" zoomScaleNormal="120" workbookViewId="0">
      <selection sqref="A1:A2"/>
    </sheetView>
  </sheetViews>
  <sheetFormatPr baseColWidth="10" defaultColWidth="10.83203125" defaultRowHeight="15" x14ac:dyDescent="0.2"/>
  <cols>
    <col min="2" max="2" width="27.83203125" customWidth="1"/>
  </cols>
  <sheetData>
    <row r="1" spans="1:14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4" x14ac:dyDescent="0.2">
      <c r="A2" s="290"/>
      <c r="B2" s="291"/>
      <c r="C2" s="114" t="s">
        <v>5</v>
      </c>
      <c r="D2" s="114" t="s">
        <v>111</v>
      </c>
      <c r="E2" s="114" t="s">
        <v>6</v>
      </c>
      <c r="F2" s="114" t="s">
        <v>7</v>
      </c>
      <c r="G2" s="115" t="s">
        <v>112</v>
      </c>
      <c r="H2" s="115" t="s">
        <v>116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</row>
    <row r="3" spans="1:14" ht="17" x14ac:dyDescent="0.2">
      <c r="A3" s="116">
        <v>1</v>
      </c>
      <c r="B3" s="124" t="s">
        <v>150</v>
      </c>
      <c r="C3" s="118"/>
      <c r="D3" s="118"/>
      <c r="E3" s="119">
        <v>3</v>
      </c>
      <c r="F3" s="119">
        <v>6</v>
      </c>
      <c r="G3" s="299">
        <v>4</v>
      </c>
      <c r="H3" s="118"/>
      <c r="I3" s="118"/>
      <c r="J3" s="118"/>
      <c r="K3" s="118"/>
      <c r="L3" s="120"/>
      <c r="M3" s="118"/>
      <c r="N3" s="118"/>
    </row>
    <row r="4" spans="1:14" ht="17" x14ac:dyDescent="0.2">
      <c r="A4" s="116"/>
      <c r="B4" s="124" t="s">
        <v>186</v>
      </c>
      <c r="C4" s="118"/>
      <c r="D4" s="118"/>
      <c r="E4" s="119"/>
      <c r="F4" s="119">
        <v>4</v>
      </c>
      <c r="G4" s="300"/>
      <c r="H4" s="118"/>
      <c r="I4" s="118"/>
      <c r="J4" s="118"/>
      <c r="K4" s="118"/>
      <c r="L4" s="120"/>
      <c r="M4" s="118"/>
      <c r="N4" s="118"/>
    </row>
    <row r="5" spans="1:14" ht="17" x14ac:dyDescent="0.2">
      <c r="A5" s="116">
        <v>2</v>
      </c>
      <c r="B5" s="124" t="s">
        <v>152</v>
      </c>
      <c r="C5" s="118"/>
      <c r="D5" s="118"/>
      <c r="E5" s="119">
        <v>1</v>
      </c>
      <c r="F5" s="119">
        <v>5</v>
      </c>
      <c r="G5" s="300"/>
      <c r="H5" s="118"/>
      <c r="I5" s="118"/>
      <c r="J5" s="118"/>
      <c r="K5" s="118"/>
      <c r="L5" s="120"/>
      <c r="M5" s="118"/>
      <c r="N5" s="118"/>
    </row>
    <row r="6" spans="1:14" ht="17" x14ac:dyDescent="0.2">
      <c r="A6" s="116">
        <v>3</v>
      </c>
      <c r="B6" s="124" t="s">
        <v>154</v>
      </c>
      <c r="C6" s="118"/>
      <c r="D6" s="118"/>
      <c r="E6" s="119">
        <v>1</v>
      </c>
      <c r="F6" s="119">
        <v>4</v>
      </c>
      <c r="G6" s="301"/>
      <c r="H6" s="118"/>
      <c r="I6" s="118"/>
      <c r="J6" s="118"/>
      <c r="K6" s="118"/>
      <c r="L6" s="120"/>
      <c r="M6" s="118"/>
      <c r="N6" s="118"/>
    </row>
    <row r="7" spans="1:14" ht="51" x14ac:dyDescent="0.2">
      <c r="A7" s="116"/>
      <c r="B7" s="127" t="s">
        <v>174</v>
      </c>
      <c r="C7" s="118"/>
      <c r="D7" s="118"/>
      <c r="E7" s="119"/>
      <c r="F7" s="119">
        <v>1</v>
      </c>
      <c r="G7" s="118"/>
      <c r="H7" s="118"/>
      <c r="I7" s="118"/>
      <c r="J7" s="118"/>
      <c r="K7" s="118"/>
      <c r="L7" s="120"/>
      <c r="M7" s="118"/>
      <c r="N7" s="118"/>
    </row>
    <row r="8" spans="1:14" ht="17" x14ac:dyDescent="0.2">
      <c r="A8" s="215"/>
      <c r="B8" s="217" t="s">
        <v>183</v>
      </c>
      <c r="C8" s="156"/>
      <c r="D8" s="156"/>
      <c r="E8" s="216">
        <f>SUM(E3:E7)</f>
        <v>5</v>
      </c>
      <c r="F8" s="216">
        <f t="shared" ref="F8:G8" si="0">SUM(F3:F7)</f>
        <v>20</v>
      </c>
      <c r="G8" s="216">
        <f t="shared" si="0"/>
        <v>4</v>
      </c>
      <c r="H8" s="156"/>
      <c r="I8" s="156"/>
      <c r="J8" s="156"/>
      <c r="K8" s="156"/>
      <c r="L8" s="156"/>
      <c r="M8" s="156"/>
      <c r="N8" s="156"/>
    </row>
    <row r="9" spans="1:14" ht="34" x14ac:dyDescent="0.2">
      <c r="A9" s="124" t="s">
        <v>150</v>
      </c>
      <c r="H9" s="137" t="s">
        <v>151</v>
      </c>
    </row>
    <row r="25" spans="1:1" x14ac:dyDescent="0.2">
      <c r="A25" s="122" t="s">
        <v>149</v>
      </c>
    </row>
    <row r="41" spans="1:1" x14ac:dyDescent="0.2">
      <c r="A41" t="s">
        <v>156</v>
      </c>
    </row>
    <row r="72" spans="2:4" x14ac:dyDescent="0.2">
      <c r="B72" t="s">
        <v>187</v>
      </c>
      <c r="C72" s="303"/>
      <c r="D72" s="304"/>
    </row>
  </sheetData>
  <mergeCells count="5">
    <mergeCell ref="A1:A2"/>
    <mergeCell ref="B1:B2"/>
    <mergeCell ref="C1:N1"/>
    <mergeCell ref="C72:D72"/>
    <mergeCell ref="G3:G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01F3-CD91-8F40-848E-B66EBC1ABB18}">
  <dimension ref="A1:N130"/>
  <sheetViews>
    <sheetView zoomScale="140" zoomScaleNormal="140" workbookViewId="0">
      <selection activeCell="B11" sqref="B11"/>
    </sheetView>
  </sheetViews>
  <sheetFormatPr baseColWidth="10" defaultColWidth="10.83203125" defaultRowHeight="15" x14ac:dyDescent="0.2"/>
  <cols>
    <col min="2" max="2" width="27.83203125" customWidth="1"/>
  </cols>
  <sheetData>
    <row r="1" spans="1:14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4" x14ac:dyDescent="0.2">
      <c r="A2" s="290"/>
      <c r="B2" s="291"/>
      <c r="C2" s="114" t="s">
        <v>5</v>
      </c>
      <c r="D2" s="114" t="s">
        <v>111</v>
      </c>
      <c r="E2" s="114" t="s">
        <v>6</v>
      </c>
      <c r="F2" s="114" t="s">
        <v>7</v>
      </c>
      <c r="G2" s="115" t="s">
        <v>112</v>
      </c>
      <c r="H2" s="115" t="s">
        <v>116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</row>
    <row r="3" spans="1:14" ht="17" x14ac:dyDescent="0.2">
      <c r="A3" s="116">
        <v>1</v>
      </c>
      <c r="B3" s="124" t="s">
        <v>158</v>
      </c>
      <c r="C3" s="118"/>
      <c r="D3" s="118"/>
      <c r="E3" s="119">
        <v>1</v>
      </c>
      <c r="F3" s="119">
        <v>4</v>
      </c>
      <c r="G3" s="299">
        <v>3</v>
      </c>
      <c r="H3" s="118"/>
      <c r="I3" s="118"/>
      <c r="J3" s="118"/>
      <c r="K3" s="118"/>
      <c r="L3" s="120"/>
      <c r="M3" s="118"/>
      <c r="N3" s="118"/>
    </row>
    <row r="4" spans="1:14" ht="34" x14ac:dyDescent="0.2">
      <c r="A4" s="116"/>
      <c r="B4" s="124" t="s">
        <v>179</v>
      </c>
      <c r="C4" s="118"/>
      <c r="D4" s="118"/>
      <c r="E4" s="119">
        <v>2</v>
      </c>
      <c r="F4" s="119">
        <v>5</v>
      </c>
      <c r="G4" s="300"/>
      <c r="H4" s="118"/>
      <c r="I4" s="118"/>
      <c r="J4" s="118"/>
      <c r="K4" s="118"/>
      <c r="L4" s="120"/>
      <c r="M4" s="118"/>
      <c r="N4" s="118"/>
    </row>
    <row r="5" spans="1:14" ht="17" x14ac:dyDescent="0.2">
      <c r="A5" s="116"/>
      <c r="B5" s="124" t="s">
        <v>180</v>
      </c>
      <c r="C5" s="118"/>
      <c r="D5" s="118"/>
      <c r="E5" s="308">
        <v>1</v>
      </c>
      <c r="F5" s="119">
        <v>2</v>
      </c>
      <c r="G5" s="300"/>
      <c r="H5" s="195">
        <v>3</v>
      </c>
      <c r="I5" s="118"/>
      <c r="J5" s="118"/>
      <c r="K5" s="118"/>
      <c r="L5" s="120"/>
      <c r="M5" s="118"/>
      <c r="N5" s="118"/>
    </row>
    <row r="6" spans="1:14" ht="17" x14ac:dyDescent="0.2">
      <c r="A6" s="116"/>
      <c r="B6" s="124" t="s">
        <v>181</v>
      </c>
      <c r="C6" s="118"/>
      <c r="D6" s="118"/>
      <c r="E6" s="309"/>
      <c r="F6" s="119">
        <v>3</v>
      </c>
      <c r="G6" s="300"/>
      <c r="H6" s="118"/>
      <c r="I6" s="118"/>
      <c r="J6" s="118"/>
      <c r="K6" s="118"/>
      <c r="L6" s="120"/>
      <c r="M6" s="118"/>
      <c r="N6" s="118"/>
    </row>
    <row r="7" spans="1:14" ht="34" x14ac:dyDescent="0.2">
      <c r="A7" s="116"/>
      <c r="B7" s="124" t="s">
        <v>262</v>
      </c>
      <c r="C7" s="118"/>
      <c r="D7" s="118"/>
      <c r="E7" s="119">
        <v>2</v>
      </c>
      <c r="F7" s="119">
        <v>3</v>
      </c>
      <c r="G7" s="301"/>
      <c r="H7" s="118"/>
      <c r="I7" s="118"/>
      <c r="J7" s="118"/>
      <c r="K7" s="118"/>
      <c r="L7" s="120"/>
      <c r="M7" s="118"/>
      <c r="N7" s="118"/>
    </row>
    <row r="8" spans="1:14" ht="34" x14ac:dyDescent="0.2">
      <c r="A8" s="116">
        <v>2</v>
      </c>
      <c r="B8" s="124" t="s">
        <v>163</v>
      </c>
      <c r="C8" s="118"/>
      <c r="D8" s="118"/>
      <c r="E8" s="119">
        <v>1</v>
      </c>
      <c r="F8" s="119">
        <v>3</v>
      </c>
      <c r="G8" s="305">
        <v>3</v>
      </c>
      <c r="H8" s="118"/>
      <c r="I8" s="118"/>
      <c r="J8" s="118"/>
      <c r="K8" s="118"/>
      <c r="L8" s="120"/>
      <c r="M8" s="118"/>
      <c r="N8" s="118"/>
    </row>
    <row r="9" spans="1:14" ht="32" x14ac:dyDescent="0.2">
      <c r="A9" s="140">
        <v>3</v>
      </c>
      <c r="B9" s="142" t="s">
        <v>165</v>
      </c>
      <c r="C9" s="141"/>
      <c r="D9" s="118"/>
      <c r="E9" s="119"/>
      <c r="F9" s="119">
        <v>5</v>
      </c>
      <c r="G9" s="306"/>
      <c r="H9" s="118"/>
      <c r="I9" s="118"/>
      <c r="J9" s="118"/>
      <c r="K9" s="118"/>
      <c r="L9" s="120"/>
      <c r="M9" s="118"/>
      <c r="N9" s="118"/>
    </row>
    <row r="10" spans="1:14" ht="48" x14ac:dyDescent="0.2">
      <c r="A10" s="140">
        <v>3.1</v>
      </c>
      <c r="B10" s="142" t="s">
        <v>164</v>
      </c>
      <c r="C10" s="118"/>
      <c r="D10" s="118"/>
      <c r="E10" s="119">
        <v>1</v>
      </c>
      <c r="F10" s="119">
        <v>3</v>
      </c>
      <c r="G10" s="307"/>
      <c r="H10" s="118"/>
      <c r="I10" s="118"/>
      <c r="J10" s="118"/>
      <c r="K10" s="118"/>
      <c r="L10" s="120"/>
      <c r="M10" s="118"/>
      <c r="N10" s="118"/>
    </row>
    <row r="11" spans="1:14" x14ac:dyDescent="0.2">
      <c r="D11" t="s">
        <v>183</v>
      </c>
      <c r="E11">
        <f>SUM(E3:E10)</f>
        <v>8</v>
      </c>
      <c r="F11">
        <f t="shared" ref="F11:H11" si="0">SUM(F3:F10)</f>
        <v>28</v>
      </c>
      <c r="G11">
        <f t="shared" si="0"/>
        <v>6</v>
      </c>
      <c r="H11">
        <f t="shared" si="0"/>
        <v>3</v>
      </c>
    </row>
    <row r="12" spans="1:14" ht="16" x14ac:dyDescent="0.2">
      <c r="A12" s="138" t="s">
        <v>157</v>
      </c>
      <c r="H12" s="137"/>
    </row>
    <row r="14" spans="1:14" x14ac:dyDescent="0.2">
      <c r="A14" s="139">
        <v>1</v>
      </c>
      <c r="B14" s="139" t="s">
        <v>159</v>
      </c>
    </row>
    <row r="15" spans="1:14" x14ac:dyDescent="0.2">
      <c r="B15" s="139" t="s">
        <v>163</v>
      </c>
    </row>
    <row r="28" spans="1:1" x14ac:dyDescent="0.2">
      <c r="A28" s="122"/>
    </row>
    <row r="42" spans="1:1" x14ac:dyDescent="0.2">
      <c r="A42" t="s">
        <v>160</v>
      </c>
    </row>
    <row r="82" spans="1:9" x14ac:dyDescent="0.2">
      <c r="A82" t="s">
        <v>161</v>
      </c>
    </row>
    <row r="83" spans="1:9" x14ac:dyDescent="0.2">
      <c r="I83" t="s">
        <v>192</v>
      </c>
    </row>
    <row r="84" spans="1:9" x14ac:dyDescent="0.2">
      <c r="I84" t="s">
        <v>188</v>
      </c>
    </row>
    <row r="101" spans="1:1" x14ac:dyDescent="0.2">
      <c r="A101" t="s">
        <v>162</v>
      </c>
    </row>
    <row r="130" spans="1:9" x14ac:dyDescent="0.2">
      <c r="A130">
        <v>3</v>
      </c>
      <c r="B130" t="s">
        <v>165</v>
      </c>
      <c r="H130">
        <v>3.1</v>
      </c>
      <c r="I130" s="122" t="s">
        <v>164</v>
      </c>
    </row>
  </sheetData>
  <mergeCells count="6">
    <mergeCell ref="G8:G10"/>
    <mergeCell ref="A1:A2"/>
    <mergeCell ref="B1:B2"/>
    <mergeCell ref="C1:N1"/>
    <mergeCell ref="E5:E6"/>
    <mergeCell ref="G3:G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Document.12" shapeId="30721" r:id="rId3">
          <objectPr defaultSize="0" r:id="rId4">
            <anchor moveWithCells="1">
              <from>
                <xdr:col>8</xdr:col>
                <xdr:colOff>0</xdr:colOff>
                <xdr:row>30</xdr:row>
                <xdr:rowOff>0</xdr:rowOff>
              </from>
              <to>
                <xdr:col>15</xdr:col>
                <xdr:colOff>165100</xdr:colOff>
                <xdr:row>32</xdr:row>
                <xdr:rowOff>25400</xdr:rowOff>
              </to>
            </anchor>
          </objectPr>
        </oleObject>
      </mc:Choice>
      <mc:Fallback>
        <oleObject progId="Word.Document.12" shapeId="30721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876B-67C8-E645-9FB0-3FABDD51ED83}">
  <dimension ref="A1:N28"/>
  <sheetViews>
    <sheetView zoomScale="125" workbookViewId="0">
      <selection sqref="A1:A2"/>
    </sheetView>
  </sheetViews>
  <sheetFormatPr baseColWidth="10" defaultColWidth="10.83203125" defaultRowHeight="15" x14ac:dyDescent="0.2"/>
  <cols>
    <col min="2" max="2" width="27.83203125" customWidth="1"/>
  </cols>
  <sheetData>
    <row r="1" spans="1:14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4" x14ac:dyDescent="0.2">
      <c r="A2" s="290"/>
      <c r="B2" s="291"/>
      <c r="C2" s="114" t="s">
        <v>5</v>
      </c>
      <c r="D2" s="114" t="s">
        <v>111</v>
      </c>
      <c r="E2" s="114" t="s">
        <v>6</v>
      </c>
      <c r="F2" s="114" t="s">
        <v>7</v>
      </c>
      <c r="G2" s="115" t="s">
        <v>112</v>
      </c>
      <c r="H2" s="115" t="s">
        <v>116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</row>
    <row r="3" spans="1:14" ht="34" x14ac:dyDescent="0.2">
      <c r="A3" s="116">
        <v>1</v>
      </c>
      <c r="B3" s="124" t="s">
        <v>167</v>
      </c>
      <c r="C3" s="118"/>
      <c r="D3" s="118"/>
      <c r="E3" s="119">
        <v>1</v>
      </c>
      <c r="F3" s="119">
        <v>5</v>
      </c>
      <c r="G3" s="299">
        <v>5</v>
      </c>
      <c r="H3" s="310">
        <v>5</v>
      </c>
      <c r="I3" s="207"/>
      <c r="J3" s="118"/>
      <c r="K3" s="118"/>
      <c r="L3" s="120"/>
      <c r="M3" s="118"/>
      <c r="N3" s="118"/>
    </row>
    <row r="4" spans="1:14" ht="51" x14ac:dyDescent="0.2">
      <c r="A4" s="116"/>
      <c r="B4" s="124" t="s">
        <v>185</v>
      </c>
      <c r="C4" s="118"/>
      <c r="D4" s="118"/>
      <c r="E4" s="119"/>
      <c r="F4" s="119">
        <v>5</v>
      </c>
      <c r="G4" s="300"/>
      <c r="H4" s="311"/>
      <c r="I4" s="207"/>
      <c r="J4" s="118"/>
      <c r="K4" s="118"/>
      <c r="L4" s="120"/>
      <c r="M4" s="118"/>
      <c r="N4" s="118"/>
    </row>
    <row r="5" spans="1:14" ht="34" x14ac:dyDescent="0.2">
      <c r="A5" s="116"/>
      <c r="B5" s="124" t="s">
        <v>190</v>
      </c>
      <c r="C5" s="118"/>
      <c r="D5" s="118"/>
      <c r="E5" s="119">
        <v>2</v>
      </c>
      <c r="F5" s="119">
        <v>3</v>
      </c>
      <c r="G5" s="301"/>
      <c r="H5" s="312"/>
      <c r="I5" s="207"/>
      <c r="J5" s="118"/>
      <c r="K5" s="118"/>
      <c r="L5" s="120"/>
      <c r="M5" s="118"/>
      <c r="N5" s="118"/>
    </row>
    <row r="6" spans="1:14" ht="16" x14ac:dyDescent="0.2">
      <c r="A6" s="116"/>
      <c r="B6" s="124"/>
      <c r="C6" s="118"/>
      <c r="D6" s="118" t="s">
        <v>183</v>
      </c>
      <c r="E6" s="118">
        <f>SUM(E3:E5)</f>
        <v>3</v>
      </c>
      <c r="F6" s="118">
        <f>SUM(F3:F5)</f>
        <v>13</v>
      </c>
      <c r="G6" s="118">
        <f>SUM(G3:G5)</f>
        <v>5</v>
      </c>
      <c r="H6" s="118">
        <f>SUM(H3:H5)</f>
        <v>5</v>
      </c>
      <c r="I6" s="118"/>
      <c r="J6" s="118"/>
      <c r="K6" s="118"/>
      <c r="L6" s="120"/>
      <c r="M6" s="118"/>
      <c r="N6" s="118"/>
    </row>
    <row r="7" spans="1:14" ht="16" x14ac:dyDescent="0.2">
      <c r="A7" s="116"/>
      <c r="B7" s="124"/>
      <c r="C7" s="118"/>
      <c r="D7" s="118"/>
      <c r="E7" s="118"/>
      <c r="F7" s="118"/>
      <c r="G7" s="118"/>
      <c r="H7" s="118"/>
      <c r="I7" s="118"/>
      <c r="J7" s="118"/>
      <c r="K7" s="118"/>
      <c r="L7" s="120"/>
      <c r="M7" s="118"/>
      <c r="N7" s="118"/>
    </row>
    <row r="8" spans="1:14" ht="16" x14ac:dyDescent="0.2">
      <c r="A8" s="116"/>
      <c r="B8" s="124"/>
      <c r="C8" s="118"/>
      <c r="D8" s="118"/>
      <c r="E8" s="118"/>
      <c r="F8" s="118"/>
      <c r="G8" s="118"/>
      <c r="H8" s="118"/>
      <c r="I8" s="118"/>
      <c r="J8" s="118"/>
      <c r="K8" s="118"/>
      <c r="L8" s="120"/>
      <c r="M8" s="118"/>
      <c r="N8" s="118"/>
    </row>
    <row r="9" spans="1:14" ht="16" x14ac:dyDescent="0.2">
      <c r="A9" s="135"/>
      <c r="B9" s="136"/>
      <c r="C9" s="131"/>
      <c r="D9" s="131"/>
      <c r="E9" s="131"/>
      <c r="F9" s="131"/>
      <c r="G9" s="131"/>
      <c r="H9" s="131"/>
      <c r="I9" s="131"/>
      <c r="J9" s="131"/>
      <c r="K9" s="131"/>
      <c r="L9" s="132"/>
      <c r="M9" s="131"/>
      <c r="N9" s="131"/>
    </row>
    <row r="10" spans="1:14" x14ac:dyDescent="0.2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</row>
    <row r="12" spans="1:14" ht="16" x14ac:dyDescent="0.2">
      <c r="A12" s="138" t="s">
        <v>166</v>
      </c>
      <c r="H12" s="137"/>
    </row>
    <row r="13" spans="1:14" x14ac:dyDescent="0.2">
      <c r="I13" t="s">
        <v>168</v>
      </c>
    </row>
    <row r="28" spans="1:1" x14ac:dyDescent="0.2">
      <c r="A28" s="122"/>
    </row>
  </sheetData>
  <mergeCells count="5">
    <mergeCell ref="A1:A2"/>
    <mergeCell ref="B1:B2"/>
    <mergeCell ref="C1:N1"/>
    <mergeCell ref="G3:G5"/>
    <mergeCell ref="H3:H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544A-8862-E84E-8141-40CD27962C29}">
  <dimension ref="A1:N24"/>
  <sheetViews>
    <sheetView zoomScale="110" zoomScaleNormal="110" workbookViewId="0">
      <selection sqref="A1:A2"/>
    </sheetView>
  </sheetViews>
  <sheetFormatPr baseColWidth="10" defaultColWidth="10.83203125" defaultRowHeight="15" x14ac:dyDescent="0.2"/>
  <cols>
    <col min="2" max="2" width="27.83203125" customWidth="1"/>
  </cols>
  <sheetData>
    <row r="1" spans="1:14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4" x14ac:dyDescent="0.2">
      <c r="A2" s="290"/>
      <c r="B2" s="291"/>
      <c r="C2" s="114" t="s">
        <v>5</v>
      </c>
      <c r="D2" s="114" t="s">
        <v>111</v>
      </c>
      <c r="E2" s="114" t="s">
        <v>6</v>
      </c>
      <c r="F2" s="114" t="s">
        <v>7</v>
      </c>
      <c r="G2" s="115" t="s">
        <v>112</v>
      </c>
      <c r="H2" s="115" t="s">
        <v>116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</row>
    <row r="3" spans="1:14" ht="16" x14ac:dyDescent="0.2">
      <c r="A3" s="116">
        <v>1</v>
      </c>
      <c r="B3" s="180" t="s">
        <v>169</v>
      </c>
      <c r="C3" s="118"/>
      <c r="D3" s="118"/>
      <c r="E3" s="299">
        <v>3</v>
      </c>
      <c r="F3" s="119">
        <v>4</v>
      </c>
      <c r="G3" s="299">
        <v>3</v>
      </c>
      <c r="H3" s="118"/>
      <c r="I3" s="118"/>
      <c r="J3" s="118"/>
      <c r="K3" s="118"/>
      <c r="L3" s="120"/>
      <c r="M3" s="118"/>
      <c r="N3" s="118"/>
    </row>
    <row r="4" spans="1:14" ht="17" x14ac:dyDescent="0.2">
      <c r="A4" s="116"/>
      <c r="B4" s="124" t="s">
        <v>182</v>
      </c>
      <c r="C4" s="118"/>
      <c r="D4" s="118"/>
      <c r="E4" s="300"/>
      <c r="F4" s="119">
        <v>3</v>
      </c>
      <c r="G4" s="300"/>
      <c r="H4" s="118"/>
      <c r="I4" s="118"/>
      <c r="J4" s="118"/>
      <c r="K4" s="118"/>
      <c r="L4" s="120"/>
      <c r="M4" s="118"/>
      <c r="N4" s="118"/>
    </row>
    <row r="5" spans="1:14" ht="16" x14ac:dyDescent="0.2">
      <c r="A5" s="116"/>
      <c r="B5" s="179" t="s">
        <v>264</v>
      </c>
      <c r="C5" s="118"/>
      <c r="D5" s="118"/>
      <c r="E5" s="301"/>
      <c r="F5" s="119">
        <v>1</v>
      </c>
      <c r="G5" s="301"/>
      <c r="H5" s="208"/>
      <c r="I5" s="118"/>
      <c r="J5" s="118"/>
      <c r="K5" s="118"/>
      <c r="L5" s="120"/>
      <c r="M5" s="118"/>
      <c r="N5" s="118"/>
    </row>
    <row r="6" spans="1:14" ht="16" x14ac:dyDescent="0.2">
      <c r="A6" s="116"/>
      <c r="B6" s="124"/>
      <c r="C6" s="118"/>
      <c r="D6" s="118" t="s">
        <v>183</v>
      </c>
      <c r="E6" s="119">
        <f>SUM(E3)</f>
        <v>3</v>
      </c>
      <c r="F6" s="119">
        <f>SUM(F3:F5)</f>
        <v>8</v>
      </c>
      <c r="G6" s="119">
        <f t="shared" ref="G6" si="0">SUM(G3)</f>
        <v>3</v>
      </c>
      <c r="H6" s="118"/>
      <c r="I6" s="118"/>
      <c r="J6" s="118"/>
      <c r="K6" s="118"/>
      <c r="L6" s="120"/>
      <c r="M6" s="118"/>
      <c r="N6" s="118"/>
    </row>
    <row r="7" spans="1:14" x14ac:dyDescent="0.2">
      <c r="H7" t="s">
        <v>322</v>
      </c>
    </row>
    <row r="8" spans="1:14" ht="16" x14ac:dyDescent="0.2">
      <c r="A8" s="138"/>
      <c r="H8" s="137"/>
    </row>
    <row r="24" spans="1:1" x14ac:dyDescent="0.2">
      <c r="A24" s="122"/>
    </row>
  </sheetData>
  <mergeCells count="5">
    <mergeCell ref="A1:A2"/>
    <mergeCell ref="B1:B2"/>
    <mergeCell ref="C1:N1"/>
    <mergeCell ref="E3:E5"/>
    <mergeCell ref="G3:G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DE0F-92B1-3640-8E04-27396426D48A}">
  <dimension ref="A1:P195"/>
  <sheetViews>
    <sheetView zoomScale="115" zoomScaleNormal="120" workbookViewId="0">
      <selection activeCell="E80" sqref="E80"/>
    </sheetView>
  </sheetViews>
  <sheetFormatPr baseColWidth="10" defaultColWidth="10.83203125" defaultRowHeight="15" x14ac:dyDescent="0.2"/>
  <cols>
    <col min="2" max="2" width="27.83203125" customWidth="1"/>
  </cols>
  <sheetData>
    <row r="1" spans="1:16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33"/>
    </row>
    <row r="2" spans="1:16" x14ac:dyDescent="0.2">
      <c r="A2" s="290"/>
      <c r="B2" s="291"/>
      <c r="C2" s="114" t="s">
        <v>5</v>
      </c>
      <c r="D2" s="114" t="s">
        <v>111</v>
      </c>
      <c r="E2" s="114" t="s">
        <v>6</v>
      </c>
      <c r="F2" s="114" t="s">
        <v>7</v>
      </c>
      <c r="G2" s="115" t="s">
        <v>112</v>
      </c>
      <c r="H2" s="176" t="s">
        <v>116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  <c r="O2" s="234"/>
    </row>
    <row r="3" spans="1:16" ht="68" x14ac:dyDescent="0.2">
      <c r="A3" s="116">
        <v>1</v>
      </c>
      <c r="B3" s="127" t="s">
        <v>272</v>
      </c>
      <c r="C3" s="118"/>
      <c r="D3" s="118"/>
      <c r="E3" s="299">
        <v>3</v>
      </c>
      <c r="F3" s="119">
        <v>5</v>
      </c>
      <c r="G3" s="299">
        <v>2</v>
      </c>
      <c r="H3" s="310">
        <v>3</v>
      </c>
      <c r="I3" s="118"/>
      <c r="J3" s="118"/>
      <c r="K3" s="118"/>
      <c r="L3" s="120"/>
      <c r="M3" s="118"/>
      <c r="N3" s="118"/>
      <c r="O3" s="156"/>
    </row>
    <row r="4" spans="1:16" ht="17" x14ac:dyDescent="0.2">
      <c r="A4" s="116"/>
      <c r="B4" s="124" t="s">
        <v>273</v>
      </c>
      <c r="C4" s="118"/>
      <c r="D4" s="118"/>
      <c r="E4" s="300"/>
      <c r="F4" s="119">
        <v>5</v>
      </c>
      <c r="G4" s="300"/>
      <c r="H4" s="311"/>
      <c r="I4" s="118"/>
      <c r="J4" s="118"/>
      <c r="K4" s="118"/>
      <c r="L4" s="120"/>
      <c r="M4" s="118"/>
      <c r="N4" s="118"/>
      <c r="O4" s="156"/>
    </row>
    <row r="5" spans="1:16" ht="51" x14ac:dyDescent="0.2">
      <c r="A5" s="116"/>
      <c r="B5" s="124" t="s">
        <v>185</v>
      </c>
      <c r="C5" s="118"/>
      <c r="D5" s="118"/>
      <c r="E5" s="301"/>
      <c r="F5" s="119">
        <v>3</v>
      </c>
      <c r="G5" s="301"/>
      <c r="H5" s="312"/>
      <c r="I5" s="118"/>
      <c r="J5" s="118"/>
      <c r="K5" s="118"/>
      <c r="L5" s="120"/>
      <c r="M5" s="118"/>
      <c r="N5" s="118"/>
      <c r="O5" s="156"/>
    </row>
    <row r="6" spans="1:16" ht="34" x14ac:dyDescent="0.2">
      <c r="A6" s="116">
        <v>2</v>
      </c>
      <c r="B6" s="235" t="s">
        <v>298</v>
      </c>
      <c r="C6" s="118"/>
      <c r="D6" s="118"/>
      <c r="E6" s="310">
        <v>3</v>
      </c>
      <c r="F6" s="119">
        <v>5</v>
      </c>
      <c r="G6" s="310">
        <v>2</v>
      </c>
      <c r="H6" s="310">
        <v>3</v>
      </c>
      <c r="I6" s="118"/>
      <c r="J6" s="118"/>
      <c r="K6" s="118"/>
      <c r="L6" s="120"/>
      <c r="M6" s="118"/>
      <c r="N6" s="118"/>
      <c r="O6" s="156"/>
      <c r="P6" s="236" t="s">
        <v>274</v>
      </c>
    </row>
    <row r="7" spans="1:16" ht="17" x14ac:dyDescent="0.2">
      <c r="A7" s="116"/>
      <c r="B7" s="124" t="s">
        <v>275</v>
      </c>
      <c r="C7" s="118"/>
      <c r="D7" s="118"/>
      <c r="E7" s="311"/>
      <c r="F7" s="119">
        <v>5</v>
      </c>
      <c r="G7" s="311"/>
      <c r="H7" s="311"/>
      <c r="I7" s="118"/>
      <c r="J7" s="118"/>
      <c r="K7" s="118"/>
      <c r="L7" s="120"/>
      <c r="M7" s="118"/>
      <c r="N7" s="118"/>
      <c r="O7" s="156"/>
    </row>
    <row r="8" spans="1:16" ht="17" x14ac:dyDescent="0.2">
      <c r="A8" s="116"/>
      <c r="B8" s="124" t="s">
        <v>276</v>
      </c>
      <c r="C8" s="118"/>
      <c r="D8" s="118"/>
      <c r="E8" s="312"/>
      <c r="F8" s="119">
        <v>3</v>
      </c>
      <c r="G8" s="312"/>
      <c r="H8" s="312"/>
      <c r="I8" s="118"/>
      <c r="J8" s="118"/>
      <c r="K8" s="118"/>
      <c r="L8" s="120"/>
      <c r="M8" s="118"/>
      <c r="N8" s="118"/>
      <c r="O8" s="156"/>
    </row>
    <row r="9" spans="1:16" x14ac:dyDescent="0.2">
      <c r="E9">
        <f>SUM(E3:E8)</f>
        <v>6</v>
      </c>
      <c r="F9">
        <f>SUM(F3:F8)</f>
        <v>26</v>
      </c>
      <c r="G9">
        <f>SUM(G3:G8)</f>
        <v>4</v>
      </c>
      <c r="H9">
        <f>SUM(H3:H8)</f>
        <v>6</v>
      </c>
    </row>
    <row r="10" spans="1:16" ht="16" x14ac:dyDescent="0.2">
      <c r="A10" s="138"/>
      <c r="H10" s="137"/>
    </row>
    <row r="11" spans="1:16" x14ac:dyDescent="0.2">
      <c r="A11" t="s">
        <v>277</v>
      </c>
      <c r="B11" t="s">
        <v>278</v>
      </c>
      <c r="C11" s="237" t="s">
        <v>279</v>
      </c>
    </row>
    <row r="12" spans="1:16" x14ac:dyDescent="0.2">
      <c r="C12" t="s">
        <v>280</v>
      </c>
    </row>
    <row r="13" spans="1:16" x14ac:dyDescent="0.2">
      <c r="B13" t="s">
        <v>281</v>
      </c>
      <c r="C13" t="s">
        <v>282</v>
      </c>
      <c r="K13" t="s">
        <v>283</v>
      </c>
    </row>
    <row r="26" spans="1:1" x14ac:dyDescent="0.2">
      <c r="A26" s="122"/>
    </row>
    <row r="41" spans="1:1" x14ac:dyDescent="0.2">
      <c r="A41" t="s">
        <v>184</v>
      </c>
    </row>
    <row r="49" spans="2:13" x14ac:dyDescent="0.2">
      <c r="C49" s="122" t="s">
        <v>284</v>
      </c>
      <c r="D49" s="122" t="s">
        <v>285</v>
      </c>
      <c r="K49" s="122" t="s">
        <v>284</v>
      </c>
      <c r="L49" s="122" t="s">
        <v>286</v>
      </c>
    </row>
    <row r="50" spans="2:13" x14ac:dyDescent="0.2">
      <c r="D50" s="122"/>
    </row>
    <row r="52" spans="2:13" x14ac:dyDescent="0.2">
      <c r="M52" t="s">
        <v>287</v>
      </c>
    </row>
    <row r="53" spans="2:13" x14ac:dyDescent="0.2">
      <c r="M53" t="s">
        <v>288</v>
      </c>
    </row>
    <row r="58" spans="2:13" x14ac:dyDescent="0.2">
      <c r="B58" t="s">
        <v>289</v>
      </c>
    </row>
    <row r="59" spans="2:13" x14ac:dyDescent="0.2">
      <c r="B59" t="s">
        <v>285</v>
      </c>
    </row>
    <row r="63" spans="2:13" x14ac:dyDescent="0.2">
      <c r="C63" s="228" t="s">
        <v>43</v>
      </c>
      <c r="D63" s="228" t="s">
        <v>290</v>
      </c>
      <c r="E63" s="228" t="s">
        <v>291</v>
      </c>
      <c r="F63" s="228" t="s">
        <v>292</v>
      </c>
      <c r="G63" s="228" t="s">
        <v>293</v>
      </c>
      <c r="H63" s="228" t="s">
        <v>294</v>
      </c>
      <c r="I63" s="228"/>
    </row>
    <row r="68" spans="2:2" x14ac:dyDescent="0.2">
      <c r="B68" t="s">
        <v>295</v>
      </c>
    </row>
    <row r="69" spans="2:2" x14ac:dyDescent="0.2">
      <c r="B69" t="s">
        <v>285</v>
      </c>
    </row>
    <row r="169" spans="2:2" ht="21" x14ac:dyDescent="0.2">
      <c r="B169" s="171"/>
    </row>
    <row r="194" spans="2:2" ht="21" x14ac:dyDescent="0.2">
      <c r="B194" s="169"/>
    </row>
    <row r="195" spans="2:2" ht="20" x14ac:dyDescent="0.2">
      <c r="B195" s="170"/>
    </row>
  </sheetData>
  <mergeCells count="9">
    <mergeCell ref="E6:E8"/>
    <mergeCell ref="G6:G8"/>
    <mergeCell ref="H6:H8"/>
    <mergeCell ref="A1:A2"/>
    <mergeCell ref="B1:B2"/>
    <mergeCell ref="C1:N1"/>
    <mergeCell ref="E3:E5"/>
    <mergeCell ref="G3:G5"/>
    <mergeCell ref="H3:H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25F3-D730-E84B-A6A6-AB0AE930D6B8}">
  <dimension ref="A1:N31"/>
  <sheetViews>
    <sheetView workbookViewId="0">
      <selection sqref="A1:A2"/>
    </sheetView>
  </sheetViews>
  <sheetFormatPr baseColWidth="10" defaultColWidth="10.83203125" defaultRowHeight="15" x14ac:dyDescent="0.2"/>
  <cols>
    <col min="2" max="2" width="32" customWidth="1"/>
  </cols>
  <sheetData>
    <row r="1" spans="1:14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4" x14ac:dyDescent="0.2">
      <c r="A2" s="290"/>
      <c r="B2" s="291"/>
      <c r="C2" s="114" t="s">
        <v>5</v>
      </c>
      <c r="D2" s="114" t="s">
        <v>111</v>
      </c>
      <c r="E2" s="181" t="s">
        <v>6</v>
      </c>
      <c r="F2" s="181" t="s">
        <v>7</v>
      </c>
      <c r="G2" s="182" t="s">
        <v>112</v>
      </c>
      <c r="H2" s="115" t="s">
        <v>206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</row>
    <row r="3" spans="1:14" ht="48" customHeight="1" x14ac:dyDescent="0.2">
      <c r="A3" s="116">
        <v>1</v>
      </c>
      <c r="B3" s="127" t="s">
        <v>49</v>
      </c>
      <c r="C3" s="118"/>
      <c r="D3" s="120"/>
      <c r="E3" s="122">
        <v>3</v>
      </c>
      <c r="F3" s="313">
        <v>7</v>
      </c>
      <c r="G3" s="296">
        <v>3</v>
      </c>
      <c r="H3" s="141">
        <v>1</v>
      </c>
      <c r="I3" s="118"/>
      <c r="J3" s="118"/>
      <c r="K3" s="118"/>
      <c r="L3" s="120"/>
      <c r="M3" s="118"/>
      <c r="N3" s="118"/>
    </row>
    <row r="4" spans="1:14" ht="51" x14ac:dyDescent="0.2">
      <c r="A4" s="116">
        <v>2</v>
      </c>
      <c r="B4" s="127" t="s">
        <v>50</v>
      </c>
      <c r="C4" s="118"/>
      <c r="D4" s="120"/>
      <c r="E4" s="122"/>
      <c r="F4" s="314"/>
      <c r="G4" s="297"/>
      <c r="H4" s="141"/>
      <c r="I4" s="118"/>
      <c r="J4" s="118"/>
      <c r="K4" s="118"/>
      <c r="L4" s="120"/>
      <c r="M4" s="118"/>
      <c r="N4" s="118"/>
    </row>
    <row r="5" spans="1:14" ht="34" x14ac:dyDescent="0.2">
      <c r="A5" s="116">
        <v>3</v>
      </c>
      <c r="B5" s="127" t="s">
        <v>207</v>
      </c>
      <c r="C5" s="118"/>
      <c r="D5" s="120"/>
      <c r="E5" s="162">
        <v>2</v>
      </c>
      <c r="F5" s="211">
        <v>3</v>
      </c>
      <c r="G5" s="297"/>
      <c r="H5" s="141"/>
      <c r="I5" s="118"/>
      <c r="J5" s="118"/>
      <c r="K5" s="118"/>
      <c r="L5" s="120"/>
      <c r="M5" s="118"/>
      <c r="N5" s="118"/>
    </row>
    <row r="6" spans="1:14" ht="17" x14ac:dyDescent="0.2">
      <c r="A6" s="116">
        <v>4</v>
      </c>
      <c r="B6" s="127" t="s">
        <v>209</v>
      </c>
      <c r="C6" s="118"/>
      <c r="D6" s="120"/>
      <c r="E6" s="122">
        <v>6</v>
      </c>
      <c r="F6" s="173">
        <v>2</v>
      </c>
      <c r="G6" s="298"/>
      <c r="H6" s="141">
        <v>3</v>
      </c>
      <c r="I6" s="118"/>
      <c r="J6" s="118"/>
      <c r="K6" s="118"/>
      <c r="L6" s="120"/>
      <c r="M6" s="118"/>
      <c r="N6" s="118"/>
    </row>
    <row r="11" spans="1:14" x14ac:dyDescent="0.2">
      <c r="B11" t="s">
        <v>208</v>
      </c>
    </row>
    <row r="31" spans="2:2" x14ac:dyDescent="0.2">
      <c r="B31" t="s">
        <v>207</v>
      </c>
    </row>
  </sheetData>
  <mergeCells count="5">
    <mergeCell ref="A1:A2"/>
    <mergeCell ref="B1:B2"/>
    <mergeCell ref="C1:N1"/>
    <mergeCell ref="F3:F4"/>
    <mergeCell ref="G3: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8DFF-3BB5-7D4B-AF67-9946255C956D}">
  <dimension ref="A1:N12"/>
  <sheetViews>
    <sheetView workbookViewId="0">
      <selection activeCell="F10" sqref="F10"/>
    </sheetView>
  </sheetViews>
  <sheetFormatPr baseColWidth="10" defaultColWidth="10.83203125" defaultRowHeight="15" x14ac:dyDescent="0.2"/>
  <cols>
    <col min="1" max="1" width="12.5" customWidth="1"/>
    <col min="2" max="2" width="26" customWidth="1"/>
  </cols>
  <sheetData>
    <row r="1" spans="1:14" ht="16" x14ac:dyDescent="0.2">
      <c r="A1" s="289" t="s">
        <v>26</v>
      </c>
      <c r="B1" s="291" t="s">
        <v>109</v>
      </c>
      <c r="C1" s="293" t="s">
        <v>110</v>
      </c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14" x14ac:dyDescent="0.2">
      <c r="A2" s="290"/>
      <c r="B2" s="291"/>
      <c r="C2" s="114" t="s">
        <v>5</v>
      </c>
      <c r="D2" s="114" t="s">
        <v>111</v>
      </c>
      <c r="E2" s="181" t="s">
        <v>6</v>
      </c>
      <c r="F2" s="181" t="s">
        <v>7</v>
      </c>
      <c r="G2" s="182" t="s">
        <v>112</v>
      </c>
      <c r="H2" s="115" t="s">
        <v>206</v>
      </c>
      <c r="I2" s="115" t="s">
        <v>117</v>
      </c>
      <c r="J2" s="115" t="s">
        <v>118</v>
      </c>
      <c r="K2" s="115" t="s">
        <v>113</v>
      </c>
      <c r="L2" s="115" t="s">
        <v>106</v>
      </c>
      <c r="M2" s="114" t="s">
        <v>114</v>
      </c>
      <c r="N2" s="114" t="s">
        <v>115</v>
      </c>
    </row>
    <row r="3" spans="1:14" ht="48" customHeight="1" x14ac:dyDescent="0.2">
      <c r="A3" s="116">
        <v>1</v>
      </c>
      <c r="B3" s="127" t="s">
        <v>51</v>
      </c>
      <c r="C3" s="118"/>
      <c r="D3" s="120"/>
      <c r="E3" s="296">
        <v>0.5</v>
      </c>
      <c r="F3" s="218" t="s">
        <v>321</v>
      </c>
      <c r="G3" s="296">
        <v>0.5</v>
      </c>
      <c r="H3" s="141"/>
      <c r="I3" s="118"/>
      <c r="J3" s="118"/>
      <c r="K3" s="118"/>
      <c r="L3" s="120"/>
      <c r="M3" s="118"/>
      <c r="N3" s="118"/>
    </row>
    <row r="4" spans="1:14" ht="63" customHeight="1" x14ac:dyDescent="0.2">
      <c r="A4" s="116">
        <v>2</v>
      </c>
      <c r="B4" s="127" t="s">
        <v>52</v>
      </c>
      <c r="C4" s="118"/>
      <c r="D4" s="120"/>
      <c r="E4" s="297"/>
      <c r="F4" s="183">
        <v>2</v>
      </c>
      <c r="G4" s="297"/>
      <c r="H4" s="141"/>
      <c r="I4" s="118"/>
      <c r="J4" s="118"/>
      <c r="K4" s="118"/>
      <c r="L4" s="120"/>
      <c r="M4" s="118"/>
      <c r="N4" s="118"/>
    </row>
    <row r="12" spans="1:14" ht="153" customHeight="1" thickBot="1" x14ac:dyDescent="0.25">
      <c r="A12" s="15" t="s">
        <v>61</v>
      </c>
    </row>
  </sheetData>
  <mergeCells count="5">
    <mergeCell ref="A1:A2"/>
    <mergeCell ref="B1:B2"/>
    <mergeCell ref="C1:N1"/>
    <mergeCell ref="E3:E4"/>
    <mergeCell ref="G3:G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A50D-1BFE-7445-A194-9458484F33FE}">
  <sheetPr>
    <pageSetUpPr fitToPage="1"/>
  </sheetPr>
  <dimension ref="A1:AH9"/>
  <sheetViews>
    <sheetView showGridLines="0" zoomScale="130" zoomScaleNormal="130" workbookViewId="0">
      <selection activeCell="AD21" sqref="AD21"/>
    </sheetView>
  </sheetViews>
  <sheetFormatPr baseColWidth="10" defaultColWidth="8.83203125" defaultRowHeight="15" x14ac:dyDescent="0.2"/>
  <cols>
    <col min="1" max="1" width="21.5" style="5" customWidth="1"/>
    <col min="2" max="2" width="23.6640625" style="5" hidden="1" customWidth="1"/>
    <col min="3" max="34" width="3.5" style="5" customWidth="1"/>
    <col min="35" max="16384" width="8.83203125" style="5"/>
  </cols>
  <sheetData>
    <row r="1" spans="1:34" x14ac:dyDescent="0.2">
      <c r="A1" s="316" t="s">
        <v>62</v>
      </c>
      <c r="B1" s="316" t="s">
        <v>63</v>
      </c>
      <c r="C1" s="315" t="s">
        <v>64</v>
      </c>
      <c r="D1" s="315"/>
      <c r="E1" s="315"/>
      <c r="F1" s="315"/>
      <c r="G1" s="315" t="s">
        <v>65</v>
      </c>
      <c r="H1" s="315"/>
      <c r="I1" s="315"/>
      <c r="J1" s="315"/>
      <c r="K1" s="315" t="s">
        <v>66</v>
      </c>
      <c r="L1" s="315"/>
      <c r="M1" s="315"/>
      <c r="N1" s="315"/>
      <c r="O1" s="315" t="s">
        <v>67</v>
      </c>
      <c r="P1" s="315"/>
      <c r="Q1" s="315"/>
      <c r="R1" s="315"/>
      <c r="S1" s="315" t="s">
        <v>68</v>
      </c>
      <c r="T1" s="315"/>
      <c r="U1" s="315"/>
      <c r="V1" s="315"/>
      <c r="W1" s="315" t="s">
        <v>76</v>
      </c>
      <c r="X1" s="315"/>
      <c r="Y1" s="315"/>
      <c r="Z1" s="315"/>
      <c r="AA1" s="315" t="s">
        <v>237</v>
      </c>
      <c r="AB1" s="315"/>
      <c r="AC1" s="315"/>
      <c r="AD1" s="315"/>
      <c r="AE1" s="315" t="s">
        <v>238</v>
      </c>
      <c r="AF1" s="315"/>
      <c r="AG1" s="315"/>
      <c r="AH1" s="315"/>
    </row>
    <row r="2" spans="1:34" x14ac:dyDescent="0.2">
      <c r="A2" s="316"/>
      <c r="B2" s="316"/>
      <c r="C2" s="83" t="s">
        <v>69</v>
      </c>
      <c r="D2" s="83" t="s">
        <v>70</v>
      </c>
      <c r="E2" s="83" t="s">
        <v>71</v>
      </c>
      <c r="F2" s="83" t="s">
        <v>72</v>
      </c>
      <c r="G2" s="83" t="s">
        <v>69</v>
      </c>
      <c r="H2" s="83" t="s">
        <v>70</v>
      </c>
      <c r="I2" s="83" t="s">
        <v>71</v>
      </c>
      <c r="J2" s="83" t="s">
        <v>72</v>
      </c>
      <c r="K2" s="83" t="s">
        <v>69</v>
      </c>
      <c r="L2" s="83" t="s">
        <v>70</v>
      </c>
      <c r="M2" s="83" t="s">
        <v>71</v>
      </c>
      <c r="N2" s="83" t="s">
        <v>72</v>
      </c>
      <c r="O2" s="83" t="s">
        <v>69</v>
      </c>
      <c r="P2" s="83" t="s">
        <v>70</v>
      </c>
      <c r="Q2" s="83" t="s">
        <v>71</v>
      </c>
      <c r="R2" s="83" t="s">
        <v>72</v>
      </c>
      <c r="S2" s="83" t="s">
        <v>69</v>
      </c>
      <c r="T2" s="83" t="s">
        <v>70</v>
      </c>
      <c r="U2" s="83" t="s">
        <v>71</v>
      </c>
      <c r="V2" s="83" t="s">
        <v>72</v>
      </c>
      <c r="W2" s="83" t="s">
        <v>69</v>
      </c>
      <c r="X2" s="83" t="s">
        <v>70</v>
      </c>
      <c r="Y2" s="83" t="s">
        <v>71</v>
      </c>
      <c r="Z2" s="83" t="s">
        <v>72</v>
      </c>
      <c r="AA2" s="83" t="s">
        <v>69</v>
      </c>
      <c r="AB2" s="83" t="s">
        <v>70</v>
      </c>
      <c r="AC2" s="83" t="s">
        <v>71</v>
      </c>
      <c r="AD2" s="83" t="s">
        <v>72</v>
      </c>
      <c r="AE2" s="83" t="s">
        <v>69</v>
      </c>
      <c r="AF2" s="83" t="s">
        <v>70</v>
      </c>
      <c r="AG2" s="83" t="s">
        <v>71</v>
      </c>
      <c r="AH2" s="83" t="s">
        <v>72</v>
      </c>
    </row>
    <row r="3" spans="1:34" x14ac:dyDescent="0.2">
      <c r="A3" s="86" t="s">
        <v>73</v>
      </c>
      <c r="B3" s="84" t="s">
        <v>5</v>
      </c>
      <c r="C3" s="87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</row>
    <row r="4" spans="1:34" x14ac:dyDescent="0.2">
      <c r="A4" s="85" t="s">
        <v>77</v>
      </c>
      <c r="B4" s="84" t="s">
        <v>74</v>
      </c>
      <c r="C4" s="84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</row>
    <row r="5" spans="1:34" x14ac:dyDescent="0.2">
      <c r="A5" s="85" t="s">
        <v>79</v>
      </c>
      <c r="B5" s="84" t="s">
        <v>75</v>
      </c>
      <c r="C5" s="84"/>
      <c r="D5" s="84"/>
      <c r="E5" s="84"/>
      <c r="F5" s="84"/>
      <c r="G5" s="84"/>
      <c r="H5" s="84"/>
      <c r="I5" s="84"/>
      <c r="J5" s="84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4"/>
      <c r="AB5" s="84"/>
      <c r="AC5" s="84"/>
      <c r="AD5" s="84"/>
      <c r="AE5" s="84"/>
      <c r="AF5" s="84"/>
      <c r="AG5" s="84"/>
      <c r="AH5" s="84"/>
    </row>
    <row r="6" spans="1:34" x14ac:dyDescent="0.2">
      <c r="A6" s="85" t="s">
        <v>78</v>
      </c>
      <c r="B6" s="84" t="s">
        <v>75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7"/>
      <c r="Z6" s="87"/>
      <c r="AA6" s="87"/>
      <c r="AB6" s="84"/>
      <c r="AC6" s="84"/>
      <c r="AD6" s="84"/>
      <c r="AE6" s="84"/>
      <c r="AF6" s="84"/>
      <c r="AG6" s="84"/>
      <c r="AH6" s="84"/>
    </row>
    <row r="7" spans="1:34" x14ac:dyDescent="0.2">
      <c r="A7" s="85" t="s">
        <v>80</v>
      </c>
      <c r="B7" s="84" t="s">
        <v>74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7"/>
      <c r="AC7" s="87"/>
      <c r="AD7" s="87"/>
      <c r="AE7" s="84"/>
      <c r="AF7" s="84"/>
      <c r="AG7" s="84"/>
      <c r="AH7" s="84"/>
    </row>
    <row r="8" spans="1:34" x14ac:dyDescent="0.2">
      <c r="A8" s="85" t="s">
        <v>299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7"/>
      <c r="AF8" s="87"/>
      <c r="AG8" s="84"/>
      <c r="AH8" s="84"/>
    </row>
    <row r="9" spans="1:34" x14ac:dyDescent="0.2">
      <c r="A9" s="85" t="s">
        <v>81</v>
      </c>
      <c r="B9" s="84" t="s">
        <v>5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7"/>
      <c r="AF9" s="87"/>
      <c r="AG9" s="87"/>
      <c r="AH9" s="87"/>
    </row>
  </sheetData>
  <mergeCells count="10">
    <mergeCell ref="AA1:AD1"/>
    <mergeCell ref="AE1:AH1"/>
    <mergeCell ref="W1:Z1"/>
    <mergeCell ref="S1:V1"/>
    <mergeCell ref="A1:A2"/>
    <mergeCell ref="B1:B2"/>
    <mergeCell ref="C1:F1"/>
    <mergeCell ref="G1:J1"/>
    <mergeCell ref="K1:N1"/>
    <mergeCell ref="O1:R1"/>
  </mergeCells>
  <pageMargins left="0.7" right="0.7" top="0.75" bottom="0.75" header="0.3" footer="0.3"/>
  <pageSetup scale="84" fitToHeight="0" orientation="landscape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B19496-0604-42FB-BADA-0141ABFE5C16}"/>
</file>

<file path=customXml/itemProps2.xml><?xml version="1.0" encoding="utf-8"?>
<ds:datastoreItem xmlns:ds="http://schemas.openxmlformats.org/officeDocument/2006/customXml" ds:itemID="{2DC6D1FF-B108-4B39-AA2D-ABB4C504415E}"/>
</file>

<file path=customXml/itemProps3.xml><?xml version="1.0" encoding="utf-8"?>
<ds:datastoreItem xmlns:ds="http://schemas.openxmlformats.org/officeDocument/2006/customXml" ds:itemID="{42D728CB-8619-4FEB-A23C-6AFEBEE26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Resource</vt:lpstr>
      <vt:lpstr>PTT Digital</vt:lpstr>
      <vt:lpstr>MD_PPS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Pimsupak Tammalakkhana</dc:creator>
  <cp:lastModifiedBy>Pimsupak Tammalakkhana</cp:lastModifiedBy>
  <dcterms:created xsi:type="dcterms:W3CDTF">2025-07-09T09:57:38Z</dcterms:created>
  <dcterms:modified xsi:type="dcterms:W3CDTF">2026-02-06T11:38:45Z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