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<sst xmlns="http://schemas.openxmlformats.org/spreadsheetml/2006/main" count="20" uniqueCount="10">
  <si>
    <t xml:space="preserve">U_C, В</t>
  </si>
  <si>
    <t xml:space="preserve">f, кГц</t>
  </si>
  <si>
    <t xml:space="preserve">x, дел</t>
  </si>
  <si>
    <t xml:space="preserve">x_0, дел</t>
  </si>
  <si>
    <t xml:space="preserve">\varphi</t>
  </si>
  <si>
    <t xml:space="preserve">f\f_0</t>
  </si>
  <si>
    <t xml:space="preserve">\Delata\varphi</t>
  </si>
  <si>
    <t xml:space="preserve">\Delta f/f_0</t>
  </si>
  <si>
    <t xml:space="preserve">U/U_0</t>
  </si>
  <si>
    <t xml:space="preserve">\delta U/U_0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</si>
</sst>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0.62</v>
      </c>
      <c r="C1" s="0" t="n">
        <v>1.14</v>
      </c>
      <c r="D1" s="0" t="n">
        <v>1.19</v>
      </c>
      <c r="E1" s="0" t="n">
        <v>1.43</v>
      </c>
      <c r="F1" s="0" t="n">
        <v>1.85</v>
      </c>
      <c r="G1" s="0" t="n">
        <v>2.1</v>
      </c>
      <c r="H1" s="0" t="n">
        <v>2.19</v>
      </c>
      <c r="I1" s="0" t="n">
        <v>2.42</v>
      </c>
      <c r="J1" s="0" t="n">
        <v>2.51</v>
      </c>
      <c r="K1" s="0" t="n">
        <v>2.6</v>
      </c>
      <c r="L1" s="0" t="n">
        <v>2.57</v>
      </c>
      <c r="M1" s="0" t="n">
        <v>2.32</v>
      </c>
      <c r="N1" s="0" t="n">
        <v>1.94</v>
      </c>
      <c r="O1" s="0" t="n">
        <v>1.52</v>
      </c>
      <c r="P1" s="0" t="n">
        <v>1.14</v>
      </c>
      <c r="Q1" s="0" t="n">
        <v>0.63</v>
      </c>
    </row>
    <row r="2" customFormat="false" ht="12.8" hidden="false" customHeight="false" outlineLevel="0" collapsed="false">
      <c r="A2" s="0" t="s">
        <v>1</v>
      </c>
      <c r="B2" s="0" t="n">
        <v>28.91</v>
      </c>
      <c r="C2" s="0" t="n">
        <v>30.28</v>
      </c>
      <c r="D2" s="0" t="n">
        <v>30.31</v>
      </c>
      <c r="E2" s="0" t="n">
        <v>30.57</v>
      </c>
      <c r="F2" s="0" t="n">
        <v>30.87</v>
      </c>
      <c r="G2" s="0" t="n">
        <v>31.02</v>
      </c>
      <c r="H2" s="0" t="n">
        <v>31.06</v>
      </c>
      <c r="I2" s="0" t="n">
        <v>31.2</v>
      </c>
      <c r="J2" s="0" t="n">
        <v>31.3</v>
      </c>
      <c r="K2" s="0" t="n">
        <v>31.44</v>
      </c>
      <c r="L2" s="0" t="n">
        <v>31.53</v>
      </c>
      <c r="M2" s="0" t="n">
        <v>31.75</v>
      </c>
      <c r="N2" s="0" t="n">
        <v>32.01</v>
      </c>
      <c r="O2" s="0" t="n">
        <v>32.32</v>
      </c>
      <c r="P2" s="0" t="n">
        <v>32.73</v>
      </c>
      <c r="Q2" s="0" t="n">
        <v>33.86</v>
      </c>
    </row>
    <row r="3" customFormat="false" ht="12.8" hidden="false" customHeight="false" outlineLevel="0" collapsed="false">
      <c r="A3" s="0" t="s">
        <v>2</v>
      </c>
      <c r="B3" s="0" t="n">
        <v>0.9</v>
      </c>
      <c r="C3" s="0" t="n">
        <v>1</v>
      </c>
      <c r="D3" s="0" t="n">
        <v>1.1</v>
      </c>
      <c r="E3" s="0" t="n">
        <v>1.4</v>
      </c>
      <c r="F3" s="0" t="n">
        <v>1.9</v>
      </c>
      <c r="G3" s="0" t="n">
        <v>2.2</v>
      </c>
      <c r="H3" s="0" t="n">
        <v>2.4</v>
      </c>
      <c r="I3" s="0" t="n">
        <v>2.9</v>
      </c>
      <c r="J3" s="0" t="n">
        <v>3.3</v>
      </c>
      <c r="K3" s="0" t="n">
        <v>3.8</v>
      </c>
      <c r="L3" s="0" t="n">
        <v>4.1</v>
      </c>
      <c r="M3" s="0" t="n">
        <v>5</v>
      </c>
      <c r="N3" s="0" t="n">
        <v>5.5</v>
      </c>
      <c r="O3" s="0" t="n">
        <v>6</v>
      </c>
      <c r="P3" s="0" t="n">
        <v>6.3</v>
      </c>
      <c r="Q3" s="0" t="n">
        <v>6.5</v>
      </c>
    </row>
    <row r="4" customFormat="false" ht="12.8" hidden="false" customHeight="false" outlineLevel="0" collapsed="false">
      <c r="A4" s="0" t="s">
        <v>3</v>
      </c>
      <c r="B4" s="0" t="n">
        <v>8.4</v>
      </c>
      <c r="C4" s="0" t="n">
        <v>8.2</v>
      </c>
      <c r="D4" s="0" t="n">
        <v>8.2</v>
      </c>
      <c r="E4" s="0" t="n">
        <v>8.2</v>
      </c>
      <c r="F4" s="0" t="n">
        <v>8.1</v>
      </c>
      <c r="G4" s="0" t="n">
        <v>8</v>
      </c>
      <c r="H4" s="0" t="n">
        <v>8</v>
      </c>
      <c r="I4" s="0" t="n">
        <v>8</v>
      </c>
      <c r="J4" s="0" t="n">
        <v>7.9</v>
      </c>
      <c r="K4" s="0" t="n">
        <v>7.9</v>
      </c>
      <c r="L4" s="0" t="n">
        <v>7.9</v>
      </c>
      <c r="M4" s="0" t="n">
        <v>7.8</v>
      </c>
      <c r="N4" s="0" t="n">
        <v>7.8</v>
      </c>
      <c r="O4" s="0" t="n">
        <v>7.7</v>
      </c>
      <c r="P4" s="0" t="n">
        <v>7.6</v>
      </c>
      <c r="Q4" s="0" t="n">
        <v>7.5</v>
      </c>
    </row>
    <row r="5" customFormat="false" ht="12.8" hidden="false" customHeight="false" outlineLevel="0" collapsed="false">
      <c r="A5" s="0" t="s">
        <v>4</v>
      </c>
      <c r="B5" s="0" t="n">
        <f aca="false">B3/B4*PI()</f>
        <v>0.336599212884621</v>
      </c>
      <c r="C5" s="0" t="n">
        <f aca="false">C3/C4*PI()</f>
        <v>0.383121055315828</v>
      </c>
      <c r="D5" s="0" t="n">
        <f aca="false">D3/D4*PI()</f>
        <v>0.421433160847411</v>
      </c>
      <c r="E5" s="0" t="n">
        <f aca="false">E3/E4*PI()</f>
        <v>0.53636947744216</v>
      </c>
      <c r="F5" s="0" t="n">
        <f aca="false">F3/F4*PI()</f>
        <v>0.736916795286495</v>
      </c>
      <c r="G5" s="0" t="n">
        <f aca="false">G3/G4*PI()</f>
        <v>0.863937979737193</v>
      </c>
      <c r="H5" s="0" t="n">
        <f aca="false">H3/H4*PI()</f>
        <v>0.942477796076938</v>
      </c>
      <c r="I5" s="0" t="n">
        <f aca="false">I3/I4*PI()</f>
        <v>1.1388273369263</v>
      </c>
      <c r="J5" s="0" t="n">
        <f aca="false">J3/J4*PI()</f>
        <v>1.312310855297</v>
      </c>
      <c r="K5" s="0" t="n">
        <f aca="false">K3/K4*PI()</f>
        <v>1.51114583337231</v>
      </c>
      <c r="L5" s="0" t="n">
        <f aca="false">L3/L4*PI()</f>
        <v>1.63044682021749</v>
      </c>
      <c r="M5" s="0" t="n">
        <f aca="false">M3/M4*PI()</f>
        <v>2.01384144460884</v>
      </c>
      <c r="N5" s="0" t="n">
        <f aca="false">N3/N4*PI()</f>
        <v>2.21522558906973</v>
      </c>
      <c r="O5" s="0" t="n">
        <f aca="false">O3/O4*PI()</f>
        <v>2.44799427552451</v>
      </c>
      <c r="P5" s="0" t="n">
        <f aca="false">P3/P4*PI()</f>
        <v>2.60421496284417</v>
      </c>
      <c r="Q5" s="0" t="n">
        <f aca="false">Q3/Q4*PI()</f>
        <v>2.72271363311115</v>
      </c>
    </row>
    <row r="6" customFormat="false" ht="12.8" hidden="false" customHeight="false" outlineLevel="0" collapsed="false">
      <c r="A6" s="0" t="s">
        <v>5</v>
      </c>
      <c r="B6" s="0" t="n">
        <f aca="false">B2/31.48</f>
        <v>0.918360864040661</v>
      </c>
      <c r="C6" s="0" t="n">
        <f aca="false">C2/31.48</f>
        <v>0.961880559085133</v>
      </c>
      <c r="D6" s="0" t="n">
        <f aca="false">D2/31.48</f>
        <v>0.962833545108005</v>
      </c>
      <c r="E6" s="0" t="n">
        <f aca="false">E2/31.48</f>
        <v>0.971092757306226</v>
      </c>
      <c r="F6" s="0" t="n">
        <f aca="false">F2/31.48</f>
        <v>0.980622617534943</v>
      </c>
      <c r="G6" s="0" t="n">
        <f aca="false">G2/31.48</f>
        <v>0.985387547649301</v>
      </c>
      <c r="H6" s="0" t="n">
        <f aca="false">H2/31.48</f>
        <v>0.986658195679797</v>
      </c>
      <c r="I6" s="0" t="n">
        <f aca="false">I2/31.48</f>
        <v>0.991105463786531</v>
      </c>
      <c r="J6" s="0" t="n">
        <f aca="false">J2/31.48</f>
        <v>0.99428208386277</v>
      </c>
      <c r="K6" s="0" t="n">
        <f aca="false">K2/31.48</f>
        <v>0.998729351969505</v>
      </c>
      <c r="L6" s="0" t="n">
        <f aca="false">L2/31.48</f>
        <v>1.00158831003812</v>
      </c>
      <c r="M6" s="0" t="n">
        <f aca="false">M2/31.48</f>
        <v>1.00857687420585</v>
      </c>
      <c r="N6" s="0" t="n">
        <f aca="false">N2/31.48</f>
        <v>1.01683608640407</v>
      </c>
      <c r="O6" s="0" t="n">
        <f aca="false">O2/31.48</f>
        <v>1.02668360864041</v>
      </c>
      <c r="P6" s="0" t="n">
        <f aca="false">P2/31.48</f>
        <v>1.03970775095299</v>
      </c>
      <c r="Q6" s="0" t="n">
        <f aca="false">Q2/31.48</f>
        <v>1.07560355781449</v>
      </c>
    </row>
    <row r="7" customFormat="false" ht="12.8" hidden="false" customHeight="false" outlineLevel="0" collapsed="false">
      <c r="A7" s="0" t="s">
        <v>6</v>
      </c>
      <c r="B7" s="0" t="n">
        <f aca="false">SQRT((0.1/B3)^2+(0.1/B4)^2)*B5</f>
        <v>0.0376139678442022</v>
      </c>
      <c r="C7" s="0" t="n">
        <f aca="false">SQRT((0.1/C3)^2+(0.1/C4)^2)*C5</f>
        <v>0.0385959448359596</v>
      </c>
      <c r="D7" s="0" t="n">
        <f aca="false">SQRT((0.1/D3)^2+(0.1/D4)^2)*D5</f>
        <v>0.0386552862951379</v>
      </c>
      <c r="E7" s="0" t="n">
        <f aca="false">SQRT((0.1/E3)^2+(0.1/E4)^2)*E5</f>
        <v>0.0388664804709282</v>
      </c>
      <c r="F7" s="0" t="n">
        <f aca="false">SQRT((0.1/F3)^2+(0.1/F4)^2)*F5</f>
        <v>0.0398378261844452</v>
      </c>
      <c r="G7" s="0" t="n">
        <f aca="false">SQRT((0.1/G3)^2+(0.1/G4)^2)*G5</f>
        <v>0.0407277416854933</v>
      </c>
      <c r="H7" s="0" t="n">
        <f aca="false">SQRT((0.1/H3)^2+(0.1/H4)^2)*H5</f>
        <v>0.0409989877870239</v>
      </c>
      <c r="I7" s="0" t="n">
        <f aca="false">SQRT((0.1/I3)^2+(0.1/I4)^2)*I5</f>
        <v>0.0417704517729414</v>
      </c>
      <c r="J7" s="0" t="n">
        <f aca="false">SQRT((0.1/J3)^2+(0.1/J4)^2)*J5</f>
        <v>0.0430970632758879</v>
      </c>
      <c r="K7" s="0" t="n">
        <f aca="false">SQRT((0.1/K3)^2+(0.1/K4)^2)*K5</f>
        <v>0.0441283435939904</v>
      </c>
      <c r="L7" s="0" t="n">
        <f aca="false">SQRT((0.1/L3)^2+(0.1/L4)^2)*L5</f>
        <v>0.0448036204149035</v>
      </c>
      <c r="M7" s="0" t="n">
        <f aca="false">SQRT((0.1/M3)^2+(0.1/M4)^2)*M5</f>
        <v>0.0478415808494159</v>
      </c>
      <c r="N7" s="0" t="n">
        <f aca="false">SQRT((0.1/N3)^2+(0.1/N4)^2)*N5</f>
        <v>0.0492828730880122</v>
      </c>
      <c r="O7" s="0" t="n">
        <f aca="false">SQRT((0.1/O3)^2+(0.1/O4)^2)*O5</f>
        <v>0.0517239979499016</v>
      </c>
      <c r="P7" s="0" t="n">
        <f aca="false">SQRT((0.1/P3)^2+(0.1/P4)^2)*P5</f>
        <v>0.0536924980280567</v>
      </c>
      <c r="Q7" s="0" t="n">
        <f aca="false">SQRT((0.1/Q3)^2+(0.1/Q4)^2)*Q5</f>
        <v>0.0554300743544212</v>
      </c>
    </row>
    <row r="8" customFormat="false" ht="12.8" hidden="false" customHeight="false" outlineLevel="0" collapsed="false">
      <c r="A8" s="0" t="s">
        <v>7</v>
      </c>
      <c r="B8" s="0" t="n">
        <v>0.001</v>
      </c>
      <c r="C8" s="0" t="n">
        <v>0.001</v>
      </c>
      <c r="D8" s="0" t="n">
        <v>0.001</v>
      </c>
      <c r="E8" s="0" t="n">
        <v>0.001</v>
      </c>
      <c r="F8" s="0" t="n">
        <v>0.001</v>
      </c>
      <c r="G8" s="0" t="n">
        <v>0.001</v>
      </c>
      <c r="H8" s="0" t="n">
        <v>0.001</v>
      </c>
      <c r="I8" s="0" t="n">
        <v>0.001</v>
      </c>
      <c r="J8" s="0" t="n">
        <v>0.001</v>
      </c>
      <c r="K8" s="0" t="n">
        <v>0.001</v>
      </c>
      <c r="L8" s="0" t="n">
        <v>0.001</v>
      </c>
      <c r="M8" s="0" t="n">
        <v>0.001</v>
      </c>
      <c r="N8" s="0" t="n">
        <v>0.001</v>
      </c>
      <c r="O8" s="0" t="n">
        <v>0.001</v>
      </c>
      <c r="P8" s="0" t="n">
        <v>0.001</v>
      </c>
      <c r="Q8" s="0" t="n">
        <v>0.001</v>
      </c>
    </row>
    <row r="9" customFormat="false" ht="12.8" hidden="false" customHeight="false" outlineLevel="0" collapsed="false">
      <c r="A9" s="0" t="s">
        <v>8</v>
      </c>
      <c r="B9" s="0" t="n">
        <f aca="false">B1/2.6</f>
        <v>0.238461538461538</v>
      </c>
      <c r="C9" s="0" t="n">
        <f aca="false">C1/2.6</f>
        <v>0.438461538461539</v>
      </c>
      <c r="D9" s="0" t="n">
        <f aca="false">D1/2.6</f>
        <v>0.457692307692308</v>
      </c>
      <c r="E9" s="0" t="n">
        <f aca="false">E1/2.6</f>
        <v>0.55</v>
      </c>
      <c r="F9" s="0" t="n">
        <f aca="false">F1/2.6</f>
        <v>0.711538461538462</v>
      </c>
      <c r="G9" s="0" t="n">
        <f aca="false">G1/2.6</f>
        <v>0.807692307692308</v>
      </c>
      <c r="H9" s="0" t="n">
        <f aca="false">H1/2.6</f>
        <v>0.842307692307692</v>
      </c>
      <c r="I9" s="0" t="n">
        <f aca="false">I1/2.6</f>
        <v>0.930769230769231</v>
      </c>
      <c r="J9" s="0" t="n">
        <f aca="false">J1/2.6</f>
        <v>0.965384615384615</v>
      </c>
      <c r="K9" s="0" t="n">
        <f aca="false">K1/2.6</f>
        <v>1</v>
      </c>
      <c r="L9" s="0" t="n">
        <f aca="false">L1/2.6</f>
        <v>0.988461538461539</v>
      </c>
      <c r="M9" s="0" t="n">
        <f aca="false">M1/2.6</f>
        <v>0.892307692307692</v>
      </c>
      <c r="N9" s="0" t="n">
        <f aca="false">N1/2.6</f>
        <v>0.746153846153846</v>
      </c>
      <c r="O9" s="0" t="n">
        <f aca="false">O1/2.6</f>
        <v>0.584615384615385</v>
      </c>
      <c r="P9" s="0" t="n">
        <f aca="false">P1/2.6</f>
        <v>0.438461538461539</v>
      </c>
      <c r="Q9" s="0" t="n">
        <f aca="false">Q1/2.6</f>
        <v>0.242307692307692</v>
      </c>
    </row>
    <row r="10" customFormat="false" ht="12.8" hidden="false" customHeight="false" outlineLevel="0" collapsed="false">
      <c r="A10" s="0" t="s">
        <v>9</v>
      </c>
      <c r="B10" s="0" t="n">
        <f aca="false">0.01/2.6*B9</f>
        <v>0.000917159763313609</v>
      </c>
      <c r="C10" s="0" t="n">
        <f aca="false">0.01/2.6*C9</f>
        <v>0.00168639053254438</v>
      </c>
      <c r="D10" s="0" t="n">
        <f aca="false">0.01/2.6*D9</f>
        <v>0.0017603550295858</v>
      </c>
      <c r="E10" s="0" t="n">
        <f aca="false">0.01/2.6*E9</f>
        <v>0.00211538461538461</v>
      </c>
      <c r="F10" s="0" t="n">
        <f aca="false">0.01/2.6*F9</f>
        <v>0.00273668639053254</v>
      </c>
      <c r="G10" s="0" t="n">
        <f aca="false">0.01/2.6*G9</f>
        <v>0.00310650887573964</v>
      </c>
      <c r="H10" s="0" t="n">
        <f aca="false">0.01/2.6*H9</f>
        <v>0.0032396449704142</v>
      </c>
      <c r="I10" s="0" t="n">
        <f aca="false">0.01/2.6*I9</f>
        <v>0.00357988165680473</v>
      </c>
      <c r="J10" s="0" t="n">
        <f aca="false">0.01/2.6*J9</f>
        <v>0.00371301775147929</v>
      </c>
      <c r="K10" s="0" t="n">
        <f aca="false">0.01/2.6*K9</f>
        <v>0.00384615384615385</v>
      </c>
      <c r="L10" s="0" t="n">
        <f aca="false">0.01/2.6*L9</f>
        <v>0.00380177514792899</v>
      </c>
      <c r="M10" s="0" t="n">
        <f aca="false">0.01/2.6*M9</f>
        <v>0.00343195266272189</v>
      </c>
      <c r="N10" s="0" t="n">
        <f aca="false">0.01/2.6*N9</f>
        <v>0.0028698224852071</v>
      </c>
      <c r="O10" s="0" t="n">
        <f aca="false">0.01/2.6*O9</f>
        <v>0.00224852071005917</v>
      </c>
      <c r="P10" s="0" t="n">
        <f aca="false">0.01/2.6*P9</f>
        <v>0.00168639053254438</v>
      </c>
      <c r="Q10" s="0" t="n">
        <f aca="false">0.01/2.6*Q9</f>
        <v>0.000931952662721893</v>
      </c>
    </row>
    <row r="13" customFormat="false" ht="12.8" hidden="false" customHeight="false" outlineLevel="0" collapsed="false">
      <c r="A13" s="0" t="s">
        <v>0</v>
      </c>
      <c r="B13" s="0" t="n">
        <v>0.59</v>
      </c>
      <c r="C13" s="0" t="n">
        <v>0.93</v>
      </c>
      <c r="D13" s="0" t="n">
        <v>1.19</v>
      </c>
      <c r="E13" s="0" t="n">
        <v>1.43</v>
      </c>
      <c r="F13" s="0" t="n">
        <v>1.62</v>
      </c>
      <c r="G13" s="0" t="n">
        <v>1.77</v>
      </c>
      <c r="H13" s="0" t="n">
        <v>1.93</v>
      </c>
      <c r="I13" s="0" t="n">
        <v>1.99</v>
      </c>
      <c r="J13" s="0" t="n">
        <v>2.01</v>
      </c>
      <c r="K13" s="0" t="n">
        <v>1.98</v>
      </c>
      <c r="L13" s="0" t="n">
        <v>1.84</v>
      </c>
      <c r="M13" s="0" t="n">
        <v>1.6</v>
      </c>
      <c r="N13" s="0" t="n">
        <v>1.27</v>
      </c>
      <c r="O13" s="0" t="n">
        <v>0.95</v>
      </c>
      <c r="P13" s="0" t="n">
        <v>0.74</v>
      </c>
      <c r="Q13" s="0" t="n">
        <v>0.46</v>
      </c>
    </row>
    <row r="14" customFormat="false" ht="12.8" hidden="false" customHeight="false" outlineLevel="0" collapsed="false">
      <c r="A14" s="0" t="s">
        <v>1</v>
      </c>
      <c r="B14" s="0" t="n">
        <v>21.16</v>
      </c>
      <c r="C14" s="0" t="n">
        <v>21.98</v>
      </c>
      <c r="D14" s="0" t="n">
        <v>22.31</v>
      </c>
      <c r="E14" s="0" t="n">
        <v>22.52</v>
      </c>
      <c r="F14" s="0" t="n">
        <v>22.65</v>
      </c>
      <c r="G14" s="0" t="n">
        <v>22.76</v>
      </c>
      <c r="H14" s="0" t="n">
        <v>22.89</v>
      </c>
      <c r="I14" s="0" t="n">
        <v>22.97</v>
      </c>
      <c r="J14" s="0" t="n">
        <v>23.06</v>
      </c>
      <c r="K14" s="0" t="n">
        <v>23.16</v>
      </c>
      <c r="L14" s="0" t="n">
        <v>23.34</v>
      </c>
      <c r="M14" s="0" t="n">
        <v>23.53</v>
      </c>
      <c r="N14" s="0" t="n">
        <v>23.8</v>
      </c>
      <c r="O14" s="0" t="n">
        <v>24.16</v>
      </c>
      <c r="P14" s="0" t="n">
        <v>24.56</v>
      </c>
      <c r="Q14" s="0" t="n">
        <v>25.47</v>
      </c>
    </row>
    <row r="15" customFormat="false" ht="12.8" hidden="false" customHeight="false" outlineLevel="0" collapsed="false">
      <c r="A15" s="0" t="s">
        <v>2</v>
      </c>
      <c r="B15" s="0" t="n">
        <v>0.5</v>
      </c>
      <c r="C15" s="0" t="n">
        <v>0.7</v>
      </c>
      <c r="D15" s="0" t="n">
        <v>0.9</v>
      </c>
      <c r="E15" s="0" t="n">
        <v>1.1</v>
      </c>
      <c r="F15" s="0" t="n">
        <v>1.3</v>
      </c>
      <c r="G15" s="0" t="n">
        <v>1.5</v>
      </c>
      <c r="H15" s="0" t="n">
        <v>1.7</v>
      </c>
      <c r="I15" s="0" t="n">
        <v>1.9</v>
      </c>
      <c r="J15" s="0" t="n">
        <v>2.1</v>
      </c>
      <c r="K15" s="0" t="n">
        <v>2.3</v>
      </c>
      <c r="L15" s="0" t="n">
        <v>2.7</v>
      </c>
      <c r="M15" s="0" t="n">
        <v>3</v>
      </c>
      <c r="N15" s="0" t="n">
        <v>3.3</v>
      </c>
      <c r="O15" s="0" t="n">
        <v>3.5</v>
      </c>
      <c r="P15" s="0" t="n">
        <v>3.5</v>
      </c>
      <c r="Q15" s="0" t="n">
        <v>3.6</v>
      </c>
    </row>
    <row r="16" customFormat="false" ht="12.8" hidden="false" customHeight="false" outlineLevel="0" collapsed="false">
      <c r="A16" s="0" t="s">
        <v>3</v>
      </c>
      <c r="B16" s="0" t="n">
        <v>4.7</v>
      </c>
      <c r="C16" s="0" t="n">
        <v>4.6</v>
      </c>
      <c r="D16" s="0" t="n">
        <v>4.5</v>
      </c>
      <c r="E16" s="0" t="n">
        <v>4.5</v>
      </c>
      <c r="F16" s="0" t="n">
        <v>4.4</v>
      </c>
      <c r="G16" s="0" t="n">
        <v>4.4</v>
      </c>
      <c r="H16" s="0" t="n">
        <v>4.4</v>
      </c>
      <c r="I16" s="0" t="n">
        <v>4.4</v>
      </c>
      <c r="J16" s="0" t="n">
        <v>4.3</v>
      </c>
      <c r="K16" s="0" t="n">
        <v>4.3</v>
      </c>
      <c r="L16" s="0" t="n">
        <v>4.3</v>
      </c>
      <c r="M16" s="0" t="n">
        <v>4.3</v>
      </c>
      <c r="N16" s="0" t="n">
        <v>4.2</v>
      </c>
      <c r="O16" s="0" t="n">
        <v>4.2</v>
      </c>
      <c r="P16" s="0" t="n">
        <v>4.1</v>
      </c>
      <c r="Q16" s="0" t="n">
        <v>3.9</v>
      </c>
    </row>
    <row r="17" customFormat="false" ht="12.8" hidden="false" customHeight="false" outlineLevel="0" collapsed="false">
      <c r="A17" s="0" t="s">
        <v>4</v>
      </c>
      <c r="B17" s="0" t="n">
        <f aca="false">B15/B16*PI()</f>
        <v>0.334211984424446</v>
      </c>
      <c r="C17" s="0" t="n">
        <f aca="false">C15/C16*PI()</f>
        <v>0.478068447285403</v>
      </c>
      <c r="D17" s="0" t="n">
        <f aca="false">D15/D16*PI()</f>
        <v>0.628318530717959</v>
      </c>
      <c r="E17" s="0" t="n">
        <f aca="false">E15/E16*PI()</f>
        <v>0.767944870877505</v>
      </c>
      <c r="F17" s="0" t="n">
        <f aca="false">F15/F16*PI()</f>
        <v>0.928197829469712</v>
      </c>
      <c r="G17" s="0" t="n">
        <f aca="false">G15/G16*PI()</f>
        <v>1.07099749554197</v>
      </c>
      <c r="H17" s="0" t="n">
        <f aca="false">H15/H16*PI()</f>
        <v>1.21379716161424</v>
      </c>
      <c r="I17" s="0" t="n">
        <f aca="false">I15/I16*PI()</f>
        <v>1.3565968276865</v>
      </c>
      <c r="J17" s="0" t="n">
        <f aca="false">J15/J16*PI()</f>
        <v>1.53426617966013</v>
      </c>
      <c r="K17" s="0" t="n">
        <f aca="false">K15/K16*PI()</f>
        <v>1.68038676819919</v>
      </c>
      <c r="L17" s="0" t="n">
        <f aca="false">L15/L16*PI()</f>
        <v>1.97262794527731</v>
      </c>
      <c r="M17" s="0" t="n">
        <f aca="false">M15/M16*PI()</f>
        <v>2.1918088280859</v>
      </c>
      <c r="N17" s="0" t="n">
        <f aca="false">N15/N16*PI()</f>
        <v>2.46839422782055</v>
      </c>
      <c r="O17" s="0" t="n">
        <f aca="false">O15/O16*PI()</f>
        <v>2.61799387799149</v>
      </c>
      <c r="P17" s="0" t="n">
        <f aca="false">P15/P16*PI()</f>
        <v>2.6818473872108</v>
      </c>
      <c r="Q17" s="0" t="n">
        <f aca="false">Q15/Q16*PI()</f>
        <v>2.89993168023673</v>
      </c>
    </row>
    <row r="18" customFormat="false" ht="12.8" hidden="false" customHeight="false" outlineLevel="0" collapsed="false">
      <c r="A18" s="0" t="s">
        <v>5</v>
      </c>
      <c r="B18" s="0" t="n">
        <f aca="false">B14/23.1</f>
        <v>0.916017316017316</v>
      </c>
      <c r="C18" s="0" t="n">
        <f aca="false">C14/23.1</f>
        <v>0.951515151515151</v>
      </c>
      <c r="D18" s="0" t="n">
        <f aca="false">D14/23.1</f>
        <v>0.965800865800866</v>
      </c>
      <c r="E18" s="0" t="n">
        <f aca="false">E14/23.1</f>
        <v>0.974891774891775</v>
      </c>
      <c r="F18" s="0" t="n">
        <f aca="false">F14/23.1</f>
        <v>0.98051948051948</v>
      </c>
      <c r="G18" s="0" t="n">
        <f aca="false">G14/23.1</f>
        <v>0.985281385281385</v>
      </c>
      <c r="H18" s="0" t="n">
        <f aca="false">H14/23.1</f>
        <v>0.990909090909091</v>
      </c>
      <c r="I18" s="0" t="n">
        <f aca="false">I14/23.1</f>
        <v>0.994372294372294</v>
      </c>
      <c r="J18" s="0" t="n">
        <f aca="false">J14/23.1</f>
        <v>0.998268398268398</v>
      </c>
      <c r="K18" s="0" t="n">
        <f aca="false">K14/23.1</f>
        <v>1.0025974025974</v>
      </c>
      <c r="L18" s="0" t="n">
        <f aca="false">L14/23.1</f>
        <v>1.01038961038961</v>
      </c>
      <c r="M18" s="0" t="n">
        <f aca="false">M14/23.1</f>
        <v>1.01861471861472</v>
      </c>
      <c r="N18" s="0" t="n">
        <f aca="false">N14/23.1</f>
        <v>1.03030303030303</v>
      </c>
      <c r="O18" s="0" t="n">
        <f aca="false">O14/23.1</f>
        <v>1.04588744588745</v>
      </c>
      <c r="P18" s="0" t="n">
        <f aca="false">P14/23.1</f>
        <v>1.06320346320346</v>
      </c>
      <c r="Q18" s="0" t="n">
        <f aca="false">Q14/23.1</f>
        <v>1.1025974025974</v>
      </c>
    </row>
    <row r="19" customFormat="false" ht="12.8" hidden="false" customHeight="false" outlineLevel="0" collapsed="false">
      <c r="A19" s="0" t="s">
        <v>6</v>
      </c>
      <c r="B19" s="0" t="n">
        <f aca="false">SQRT((0.1/B15)^2+(0.1/B16)^2)*B17</f>
        <v>0.0672195717379739</v>
      </c>
      <c r="C19" s="0" t="n">
        <f aca="false">SQRT((0.1/C15)^2+(0.1/C16)^2)*C17</f>
        <v>0.0690817227933139</v>
      </c>
      <c r="D19" s="0" t="n">
        <f aca="false">SQRT((0.1/D15)^2+(0.1/D16)^2)*D17</f>
        <v>0.0711957433085071</v>
      </c>
      <c r="E19" s="0" t="n">
        <f aca="false">SQRT((0.1/E15)^2+(0.1/E16)^2)*E17</f>
        <v>0.0718686858982337</v>
      </c>
      <c r="F19" s="0" t="n">
        <f aca="false">SQRT((0.1/F15)^2+(0.1/F16)^2)*F17</f>
        <v>0.0744510058950303</v>
      </c>
      <c r="G19" s="0" t="n">
        <f aca="false">SQRT((0.1/G15)^2+(0.1/G16)^2)*G17</f>
        <v>0.0754348277788041</v>
      </c>
      <c r="H19" s="0" t="n">
        <f aca="false">SQRT((0.1/H15)^2+(0.1/H16)^2)*H17</f>
        <v>0.0765437133744157</v>
      </c>
      <c r="I19" s="0" t="n">
        <f aca="false">SQRT((0.1/I15)^2+(0.1/I16)^2)*I17</f>
        <v>0.0777723133522619</v>
      </c>
      <c r="J19" s="0" t="n">
        <f aca="false">SQRT((0.1/J15)^2+(0.1/J16)^2)*J17</f>
        <v>0.0813075177654578</v>
      </c>
      <c r="K19" s="0" t="n">
        <f aca="false">SQRT((0.1/K15)^2+(0.1/K16)^2)*K17</f>
        <v>0.0828550314839133</v>
      </c>
      <c r="L19" s="0" t="n">
        <f aca="false">SQRT((0.1/L15)^2+(0.1/L16)^2)*L17</f>
        <v>0.0862689313029602</v>
      </c>
      <c r="M19" s="0" t="n">
        <f aca="false">SQRT((0.1/M15)^2+(0.1/M16)^2)*M17</f>
        <v>0.0890841276297077</v>
      </c>
      <c r="N19" s="0" t="n">
        <f aca="false">SQRT((0.1/N15)^2+(0.1/N16)^2)*N17</f>
        <v>0.0951266445056976</v>
      </c>
      <c r="O19" s="0" t="n">
        <f aca="false">SQRT((0.1/O15)^2+(0.1/O16)^2)*O17</f>
        <v>0.0973675516052794</v>
      </c>
      <c r="P19" s="0" t="n">
        <f aca="false">SQRT((0.1/P15)^2+(0.1/P16)^2)*P17</f>
        <v>0.100746499266441</v>
      </c>
      <c r="Q19" s="0" t="n">
        <f aca="false">SQRT((0.1/Q15)^2+(0.1/Q16)^2)*Q17</f>
        <v>0.109626129781129</v>
      </c>
    </row>
    <row r="20" customFormat="false" ht="12.8" hidden="false" customHeight="false" outlineLevel="0" collapsed="false">
      <c r="A20" s="0" t="s">
        <v>7</v>
      </c>
      <c r="B20" s="0" t="n">
        <v>0.001</v>
      </c>
      <c r="C20" s="0" t="n">
        <v>0.001</v>
      </c>
      <c r="D20" s="0" t="n">
        <v>0.001</v>
      </c>
      <c r="E20" s="0" t="n">
        <v>0.001</v>
      </c>
      <c r="F20" s="0" t="n">
        <v>0.001</v>
      </c>
      <c r="G20" s="0" t="n">
        <v>0.001</v>
      </c>
      <c r="H20" s="0" t="n">
        <v>0.001</v>
      </c>
      <c r="I20" s="0" t="n">
        <v>0.001</v>
      </c>
      <c r="J20" s="0" t="n">
        <v>0.001</v>
      </c>
      <c r="K20" s="0" t="n">
        <v>0.001</v>
      </c>
      <c r="L20" s="0" t="n">
        <v>0.001</v>
      </c>
      <c r="M20" s="0" t="n">
        <v>0.001</v>
      </c>
      <c r="N20" s="0" t="n">
        <v>0.001</v>
      </c>
      <c r="O20" s="0" t="n">
        <v>0.001</v>
      </c>
      <c r="P20" s="0" t="n">
        <v>0.001</v>
      </c>
      <c r="Q20" s="0" t="n">
        <v>0.001</v>
      </c>
    </row>
    <row r="21" customFormat="false" ht="12.8" hidden="false" customHeight="false" outlineLevel="0" collapsed="false">
      <c r="A21" s="0" t="s">
        <v>8</v>
      </c>
      <c r="B21" s="0" t="n">
        <f aca="false">B13/2.02</f>
        <v>0.292079207920792</v>
      </c>
      <c r="C21" s="0" t="n">
        <f aca="false">C13/2.02</f>
        <v>0.46039603960396</v>
      </c>
      <c r="D21" s="0" t="n">
        <f aca="false">D13/2.02</f>
        <v>0.589108910891089</v>
      </c>
      <c r="E21" s="0" t="n">
        <f aca="false">E13/2.02</f>
        <v>0.707920792079208</v>
      </c>
      <c r="F21" s="0" t="n">
        <f aca="false">F13/2.02</f>
        <v>0.801980198019802</v>
      </c>
      <c r="G21" s="0" t="n">
        <f aca="false">G13/2.02</f>
        <v>0.876237623762376</v>
      </c>
      <c r="H21" s="0" t="n">
        <f aca="false">H13/2.02</f>
        <v>0.955445544554456</v>
      </c>
      <c r="I21" s="0" t="n">
        <f aca="false">I13/2.02</f>
        <v>0.985148514851485</v>
      </c>
      <c r="J21" s="0" t="n">
        <f aca="false">J13/2.02</f>
        <v>0.995049504950495</v>
      </c>
      <c r="K21" s="0" t="n">
        <f aca="false">K13/2.02</f>
        <v>0.98019801980198</v>
      </c>
      <c r="L21" s="0" t="n">
        <f aca="false">L13/2.02</f>
        <v>0.910891089108911</v>
      </c>
      <c r="M21" s="0" t="n">
        <f aca="false">M13/2.02</f>
        <v>0.792079207920792</v>
      </c>
      <c r="N21" s="0" t="n">
        <f aca="false">N13/2.02</f>
        <v>0.628712871287129</v>
      </c>
      <c r="O21" s="0" t="n">
        <f aca="false">O13/2.02</f>
        <v>0.47029702970297</v>
      </c>
      <c r="P21" s="0" t="n">
        <f aca="false">P13/2.02</f>
        <v>0.366336633663366</v>
      </c>
      <c r="Q21" s="0" t="n">
        <f aca="false">Q13/2.02</f>
        <v>0.227722772277228</v>
      </c>
    </row>
    <row r="22" customFormat="false" ht="12.8" hidden="false" customHeight="false" outlineLevel="0" collapsed="false">
      <c r="A22" s="0" t="s">
        <v>9</v>
      </c>
      <c r="B22" s="0" t="n">
        <f aca="false">0.01/2.02*B21</f>
        <v>0.00144593667287521</v>
      </c>
      <c r="C22" s="0" t="n">
        <f aca="false">0.01/2.02*C21</f>
        <v>0.00227918831487109</v>
      </c>
      <c r="D22" s="0" t="n">
        <f aca="false">0.01/2.02*D21</f>
        <v>0.00291638074698559</v>
      </c>
      <c r="E22" s="0" t="n">
        <f aca="false">0.01/2.02*E21</f>
        <v>0.00350455837662974</v>
      </c>
      <c r="F22" s="0" t="n">
        <f aca="false">0.01/2.02*F21</f>
        <v>0.00397019900009803</v>
      </c>
      <c r="G22" s="0" t="n">
        <f aca="false">0.01/2.02*G21</f>
        <v>0.00433781001862563</v>
      </c>
      <c r="H22" s="0" t="n">
        <f aca="false">0.01/2.02*H21</f>
        <v>0.00472992843838839</v>
      </c>
      <c r="I22" s="0" t="n">
        <f aca="false">0.01/2.02*I21</f>
        <v>0.00487697284579943</v>
      </c>
      <c r="J22" s="0" t="n">
        <f aca="false">0.01/2.02*J21</f>
        <v>0.00492598764826978</v>
      </c>
      <c r="K22" s="0" t="n">
        <f aca="false">0.01/2.02*K21</f>
        <v>0.00485246544456426</v>
      </c>
      <c r="L22" s="0" t="n">
        <f aca="false">0.01/2.02*L21</f>
        <v>0.00450936182727184</v>
      </c>
      <c r="M22" s="0" t="n">
        <f aca="false">0.01/2.02*M21</f>
        <v>0.00392118419762768</v>
      </c>
      <c r="N22" s="0" t="n">
        <f aca="false">0.01/2.02*N21</f>
        <v>0.00311243995686697</v>
      </c>
      <c r="O22" s="0" t="n">
        <f aca="false">0.01/2.02*O21</f>
        <v>0.00232820311734144</v>
      </c>
      <c r="P22" s="0" t="n">
        <f aca="false">0.01/2.02*P21</f>
        <v>0.0018135476914028</v>
      </c>
      <c r="Q22" s="0" t="n">
        <f aca="false">0.01/2.02*Q21</f>
        <v>0.00112734045681796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2017-09-23T23:27:03Z</dcterms:created>
  <dc:creator/>
  <dc:description/>
  <dc:language>en-US</dc:language>
  <cp:lastModifiedBy/>
  <dcterms:modified xsi:type="dcterms:W3CDTF">2017-09-30T00:23:50Z</dcterms:modified>
  <cp:revision>5</cp:revision>
  <dc:subject/>
  <dc:title/>
</cp:coreProperties>
</file>