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<sst xmlns="http://schemas.openxmlformats.org/spreadsheetml/2006/main" count="15" uniqueCount="15">
  <si>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C, нф</t>
  </si>
  <si>
    <t xml:space="preserve">f, кГц</t>
  </si>
  <si>
    <t xml:space="preserve">U_C, В</t>
  </si>
  <si>
    <t xml:space="preserve">E, В</t>
  </si>
  <si>
    <t xml:space="preserve">L, Гн</t>
  </si>
  <si>
    <t xml:space="preserve">\delta L</t>
  </si>
  <si>
    <t xml:space="preserve">R_{\Sigma}, Ом</t>
  </si>
  <si>
    <t xml:space="preserve">R_L, Ом</t>
  </si>
  <si>
    <t xml:space="preserve">\delta R_L</t>
  </si>
  <si>
    <t xml:space="preserve">\sqrt f</t>
  </si>
  <si>
    <t xml:space="preserve">\delta \sqrt f</t>
  </si>
  <si>
    <t xml:space="preserve">Q</t>
  </si>
  <si>
    <t xml:space="preserve">\rho, Ом</t>
  </si>
  <si>
    <t xml:space="preserve">R_s_max, Ом</t>
  </si>
  <si>
    <t xml:space="preserve">I, 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</si>
</sst>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25</v>
      </c>
      <c r="C1" s="0" t="n">
        <v>33.2</v>
      </c>
      <c r="D1" s="0" t="n">
        <v>47.5</v>
      </c>
      <c r="E1" s="0" t="n">
        <v>57</v>
      </c>
      <c r="F1" s="0" t="n">
        <v>67.4</v>
      </c>
      <c r="G1" s="0" t="n">
        <v>82.1</v>
      </c>
      <c r="H1" s="0" t="n">
        <v>99.6</v>
      </c>
    </row>
    <row r="2" customFormat="false" ht="12.8" hidden="false" customHeight="false" outlineLevel="0" collapsed="false">
      <c r="A2" s="0" t="s">
        <v>1</v>
      </c>
      <c r="B2" s="0" t="n">
        <v>31.5</v>
      </c>
      <c r="C2" s="0" t="n">
        <v>27.3</v>
      </c>
      <c r="D2" s="0" t="n">
        <v>23</v>
      </c>
      <c r="E2" s="0" t="n">
        <v>21.1</v>
      </c>
      <c r="F2" s="0" t="n">
        <v>19.4</v>
      </c>
      <c r="G2" s="0" t="n">
        <v>17.6</v>
      </c>
      <c r="H2" s="0" t="n">
        <v>16</v>
      </c>
    </row>
    <row r="3" customFormat="false" ht="12.8" hidden="false" customHeight="false" outlineLevel="0" collapsed="false">
      <c r="A3" s="0" t="s">
        <v>2</v>
      </c>
      <c r="B3" s="0" t="n">
        <v>2.6</v>
      </c>
      <c r="C3" s="0" t="n">
        <v>2.33</v>
      </c>
      <c r="D3" s="0" t="n">
        <v>2.02</v>
      </c>
      <c r="E3" s="0" t="n">
        <v>1.87</v>
      </c>
      <c r="F3" s="0" t="n">
        <v>1.75</v>
      </c>
      <c r="G3" s="0" t="n">
        <v>1.6</v>
      </c>
      <c r="H3" s="0" t="n">
        <v>1.48</v>
      </c>
      <c r="J3" s="1"/>
    </row>
    <row r="4" customFormat="false" ht="12.8" hidden="false" customHeight="false" outlineLevel="0" collapsed="false">
      <c r="A4" s="0" t="s">
        <v>3</v>
      </c>
      <c r="B4" s="0" t="n">
        <v>0.1</v>
      </c>
      <c r="C4" s="0" t="n">
        <v>0.1</v>
      </c>
      <c r="D4" s="0" t="n">
        <v>0.1</v>
      </c>
      <c r="E4" s="0" t="n">
        <v>0.1</v>
      </c>
      <c r="F4" s="0" t="n">
        <v>0.1</v>
      </c>
      <c r="G4" s="0" t="n">
        <v>0.1</v>
      </c>
      <c r="H4" s="0" t="n">
        <v>0.1</v>
      </c>
    </row>
    <row r="5" customFormat="false" ht="12.8" hidden="false" customHeight="false" outlineLevel="0" collapsed="false">
      <c r="A5" s="0" t="s">
        <v>4</v>
      </c>
      <c r="B5" s="0" t="n">
        <f aca="false">1/((2*PI()*B2*1000)^2*B1*10^(-9))</f>
        <v>0.00102112555950958</v>
      </c>
      <c r="C5" s="0" t="n">
        <f aca="false">1/((2*PI()*C2*1000)^2*C1*10^(-9))</f>
        <v>0.00102370985817377</v>
      </c>
      <c r="D5" s="0" t="n">
        <f aca="false">1/((2*PI()*D2*1000)^2*D1*10^(-9))</f>
        <v>0.0010080706759759</v>
      </c>
      <c r="E5" s="0" t="n">
        <f aca="false">1/((2*PI()*E2*1000)^2*E1*10^(-9))</f>
        <v>0.000998160769807602</v>
      </c>
      <c r="F5" s="0" t="n">
        <f aca="false">1/((2*PI()*F2*1000)^2*F1*10^(-9))</f>
        <v>0.000998566303814504</v>
      </c>
      <c r="G5" s="0" t="n">
        <f aca="false">1/((2*PI()*G2*1000)^2*G1*10^(-9))</f>
        <v>0.00099602851190063</v>
      </c>
      <c r="H5" s="0" t="n">
        <f aca="false">1/((2*PI()*H2*1000)^2*H1*10^(-9))</f>
        <v>0.000993438437758238</v>
      </c>
    </row>
    <row r="6" customFormat="false" ht="12.8" hidden="false" customHeight="false" outlineLevel="0" collapsed="false">
      <c r="A6" s="0" t="s">
        <v>5</v>
      </c>
      <c r="B6" s="0" t="n">
        <f aca="false">2*0.1/B2*B5</f>
        <v>6.48333688577509E-006</v>
      </c>
      <c r="C6" s="0" t="n">
        <f aca="false">2*0.1/C2*C5</f>
        <v>7.49970592068693E-006</v>
      </c>
      <c r="D6" s="0" t="n">
        <f aca="false">2*0.1/D2*D5</f>
        <v>8.76583196500783E-006</v>
      </c>
      <c r="E6" s="0" t="n">
        <f aca="false">2*0.1/E2*E5</f>
        <v>9.46123952424268E-006</v>
      </c>
      <c r="F6" s="0" t="n">
        <f aca="false">2*0.1/F2*F5</f>
        <v>1.02944979774691E-005</v>
      </c>
      <c r="G6" s="0" t="n">
        <f aca="false">2*0.1/G2*G5</f>
        <v>1.13185058170526E-005</v>
      </c>
      <c r="H6" s="0" t="n">
        <f aca="false">2*0.1/H2*H5</f>
        <v>1.2417980471978E-005</v>
      </c>
    </row>
    <row r="7" customFormat="false" ht="12.8" hidden="false" customHeight="false" outlineLevel="0" collapsed="false">
      <c r="A7" s="0" t="s">
        <v>6</v>
      </c>
      <c r="B7" s="0" t="n">
        <f aca="false">0.1/B3*SQRT(0.001/(B1*10^(-9)))</f>
        <v>7.69230769230769</v>
      </c>
      <c r="C7" s="0" t="n">
        <f aca="false">0.1/C3*SQRT(0.001/(C1*10^(-9)))</f>
        <v>7.44860659335433</v>
      </c>
      <c r="D7" s="0" t="n">
        <f aca="false">0.1/D3*SQRT(0.001/(D1*10^(-9)))</f>
        <v>7.18293316940606</v>
      </c>
      <c r="E7" s="0" t="n">
        <f aca="false">0.1/E3*SQRT(0.001/(E1*10^(-9)))</f>
        <v>7.08306073296815</v>
      </c>
      <c r="F7" s="0" t="n">
        <f aca="false">0.1/F3*SQRT(0.001/(F1*10^(-9)))</f>
        <v>6.96036481620137</v>
      </c>
      <c r="G7" s="0" t="n">
        <f aca="false">0.1/G3*SQRT(0.001/(G1*10^(-9)))</f>
        <v>6.89776570650079</v>
      </c>
      <c r="H7" s="0" t="n">
        <f aca="false">0.1/H3*SQRT(0.001/(H1*10^(-9)))</f>
        <v>6.77031094642063</v>
      </c>
    </row>
    <row r="8" customFormat="false" ht="12.8" hidden="false" customHeight="false" outlineLevel="0" collapsed="false">
      <c r="A8" s="0" t="s">
        <v>7</v>
      </c>
      <c r="B8" s="2" t="n">
        <f aca="false">B7-3.45</f>
        <v>4.24230769230769</v>
      </c>
      <c r="C8" s="2" t="n">
        <f aca="false">C7-3.45</f>
        <v>3.99860659335433</v>
      </c>
      <c r="D8" s="2" t="n">
        <f aca="false">D7-3.45</f>
        <v>3.73293316940606</v>
      </c>
      <c r="E8" s="2" t="n">
        <f aca="false">E7-3.45</f>
        <v>3.63306073296815</v>
      </c>
      <c r="F8" s="2" t="n">
        <f aca="false">F7-3.45</f>
        <v>3.51036481620137</v>
      </c>
      <c r="G8" s="2" t="n">
        <f aca="false">G7-3.45</f>
        <v>3.44776570650079</v>
      </c>
      <c r="H8" s="2" t="n">
        <f aca="false">H7-3.45</f>
        <v>3.32031094642063</v>
      </c>
    </row>
    <row r="9" customFormat="false" ht="12.8" hidden="false" customHeight="false" outlineLevel="0" collapsed="false">
      <c r="A9" s="0" t="s">
        <v>8</v>
      </c>
      <c r="B9" s="2" t="n">
        <f aca="false">B7*SQRT((0.01/B3)^2 + 1/4*0.01^2)</f>
        <v>0.0485243179492803</v>
      </c>
      <c r="C9" s="2" t="n">
        <f aca="false">C7*SQRT((0.01/C3)^2 + 1/4*0.01^2)</f>
        <v>0.0490817043761476</v>
      </c>
      <c r="D9" s="2" t="n">
        <f aca="false">D7*SQRT((0.01/D3)^2 + 1/4*0.01^2)</f>
        <v>0.0505401923679734</v>
      </c>
      <c r="E9" s="2" t="n">
        <f aca="false">E7*SQRT((0.01/E3)^2 + 1/4*0.01^2)</f>
        <v>0.0518549503028042</v>
      </c>
      <c r="F9" s="2" t="n">
        <f aca="false">F7*SQRT((0.01/F3)^2 + 1/4*0.01^2)</f>
        <v>0.0528497806471776</v>
      </c>
      <c r="G9" s="2" t="n">
        <f aca="false">G7*SQRT((0.01/G3)^2 + 1/4*0.01^2)</f>
        <v>0.0552090634742854</v>
      </c>
      <c r="H9" s="2" t="n">
        <f aca="false">H7*SQRT((0.01/H3)^2 + 1/4*0.01^2)</f>
        <v>0.0569083849422655</v>
      </c>
    </row>
    <row r="10" customFormat="false" ht="12.8" hidden="false" customHeight="false" outlineLevel="0" collapsed="false">
      <c r="A10" s="0" t="s">
        <v>9</v>
      </c>
      <c r="B10" s="0" t="n">
        <f aca="false">SQRT(B2*1000)</f>
        <v>177.482393492988</v>
      </c>
      <c r="C10" s="0" t="n">
        <f aca="false">SQRT(C2*1000)</f>
        <v>165.227116418583</v>
      </c>
      <c r="D10" s="0" t="n">
        <f aca="false">SQRT(D2*1000)</f>
        <v>151.657508881031</v>
      </c>
      <c r="E10" s="0" t="n">
        <f aca="false">SQRT(E2*1000)</f>
        <v>145.25839046334</v>
      </c>
      <c r="F10" s="0" t="n">
        <f aca="false">SQRT(F2*1000)</f>
        <v>139.283882771841</v>
      </c>
      <c r="G10" s="0" t="n">
        <f aca="false">SQRT(G2*1000)</f>
        <v>132.664991614216</v>
      </c>
      <c r="H10" s="0" t="n">
        <f aca="false">SQRT(H2*1000)</f>
        <v>126.491106406735</v>
      </c>
    </row>
    <row r="11" customFormat="false" ht="12.8" hidden="false" customHeight="false" outlineLevel="0" collapsed="false">
      <c r="A11" s="0" t="s">
        <v>10</v>
      </c>
      <c r="B11" s="0" t="n">
        <f aca="false">1/2*0.1*1000/B10</f>
        <v>0.281718084909505</v>
      </c>
      <c r="C11" s="0" t="n">
        <f aca="false">1/2*0.1*1000/C10</f>
        <v>0.302613766334401</v>
      </c>
      <c r="D11" s="0" t="n">
        <f aca="false">1/2*0.1*1000/D10</f>
        <v>0.329690236697893</v>
      </c>
      <c r="E11" s="0" t="n">
        <f aca="false">1/2*0.1*1000/E10</f>
        <v>0.344214195410757</v>
      </c>
      <c r="F11" s="0" t="n">
        <f aca="false">1/2*0.1*1000/F10</f>
        <v>0.358979079308869</v>
      </c>
      <c r="G11" s="0" t="n">
        <f aca="false">1/2*0.1*1000/G10</f>
        <v>0.376889180722204</v>
      </c>
      <c r="H11" s="0" t="n">
        <f aca="false">1/2*0.1*1000/H10</f>
        <v>0.395284707521047</v>
      </c>
    </row>
    <row r="12" customFormat="false" ht="12.8" hidden="false" customHeight="false" outlineLevel="0" collapsed="false">
      <c r="A12" s="0" t="s">
        <v>11</v>
      </c>
      <c r="B12" s="0" t="n">
        <f aca="false">B3/0.1</f>
        <v>26</v>
      </c>
      <c r="C12" s="0" t="n">
        <f aca="false">C3/0.1</f>
        <v>23.3</v>
      </c>
      <c r="D12" s="0" t="n">
        <f aca="false">D3/0.1</f>
        <v>20.2</v>
      </c>
      <c r="E12" s="0" t="n">
        <f aca="false">E3/0.1</f>
        <v>18.7</v>
      </c>
      <c r="F12" s="0" t="n">
        <f aca="false">F3/0.1</f>
        <v>17.5</v>
      </c>
      <c r="G12" s="0" t="n">
        <f aca="false">G3/0.1</f>
        <v>16</v>
      </c>
      <c r="H12" s="0" t="n">
        <f aca="false">H3/0.1</f>
        <v>14.8</v>
      </c>
    </row>
    <row r="13" customFormat="false" ht="12.8" hidden="false" customHeight="false" outlineLevel="0" collapsed="false">
      <c r="A13" s="0" t="s">
        <v>12</v>
      </c>
      <c r="B13" s="0" t="n">
        <f aca="false">SQRT(0.001/(B1*10^(-9)))</f>
        <v>200</v>
      </c>
      <c r="C13" s="0" t="n">
        <f aca="false">SQRT(0.001/(C1*10^(-9)))</f>
        <v>173.552533625156</v>
      </c>
      <c r="D13" s="0" t="n">
        <f aca="false">SQRT(0.001/(D1*10^(-9)))</f>
        <v>145.095250022002</v>
      </c>
      <c r="E13" s="0" t="n">
        <f aca="false">SQRT(0.001/(E1*10^(-9)))</f>
        <v>132.453235706504</v>
      </c>
      <c r="F13" s="0" t="n">
        <f aca="false">SQRT(0.001/(F1*10^(-9)))</f>
        <v>121.806384283524</v>
      </c>
      <c r="G13" s="0" t="n">
        <f aca="false">SQRT(0.001/(G1*10^(-9)))</f>
        <v>110.364251304013</v>
      </c>
      <c r="H13" s="0" t="n">
        <f aca="false">SQRT(0.001/(H1*10^(-9)))</f>
        <v>100.200602007025</v>
      </c>
    </row>
    <row r="14" customFormat="false" ht="12.8" hidden="false" customHeight="false" outlineLevel="0" collapsed="false">
      <c r="A14" s="0" t="s">
        <v>13</v>
      </c>
      <c r="B14" s="0" t="n">
        <f aca="false">0.001*B13</f>
        <v>0.2</v>
      </c>
      <c r="C14" s="0" t="n">
        <f aca="false">0.001*C13</f>
        <v>0.173552533625156</v>
      </c>
      <c r="D14" s="0" t="n">
        <f aca="false">0.001*D13</f>
        <v>0.145095250022002</v>
      </c>
      <c r="E14" s="0" t="n">
        <f aca="false">0.001*E13</f>
        <v>0.132453235706504</v>
      </c>
      <c r="F14" s="0" t="n">
        <f aca="false">0.001*F13</f>
        <v>0.121806384283524</v>
      </c>
      <c r="G14" s="0" t="n">
        <f aca="false">0.001*G13</f>
        <v>0.110364251304013</v>
      </c>
      <c r="H14" s="0" t="n">
        <f aca="false">0.001*H13</f>
        <v>0.100200602007025</v>
      </c>
    </row>
    <row r="15" customFormat="false" ht="12.8" hidden="false" customHeight="false" outlineLevel="0" collapsed="false">
      <c r="A15" s="0" t="s">
        <v>14</v>
      </c>
      <c r="B15" s="0" t="n">
        <f aca="false">B4/B7*1000</f>
        <v>13</v>
      </c>
      <c r="C15" s="0" t="n">
        <f aca="false">C4/C7*1000</f>
        <v>13.4253297911076</v>
      </c>
      <c r="D15" s="0" t="n">
        <f aca="false">D4/D7*1000</f>
        <v>13.9218892396111</v>
      </c>
      <c r="E15" s="0" t="n">
        <f aca="false">E4/E7*1000</f>
        <v>14.1181903939563</v>
      </c>
      <c r="F15" s="0" t="n">
        <f aca="false">F4/F7*1000</f>
        <v>14.3670630262417</v>
      </c>
      <c r="G15" s="0" t="n">
        <f aca="false">G4/G7*1000</f>
        <v>14.4974480512951</v>
      </c>
      <c r="H15" s="0" t="n">
        <f aca="false">H4/H7*1000</f>
        <v>14.7703703406516</v>
      </c>
    </row>
    <row r="20" customFormat="false" ht="12.8" hidden="false" customHeight="false" outlineLevel="0" collapsed="false">
      <c r="D20" s="0" t="n">
        <f aca="false">AVERAGE(B5:H5)</f>
        <v>0.00100558573099146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2017-09-29T00:11:45Z</dcterms:created>
  <dc:creator/>
  <dc:description/>
  <dc:language>en-US</dc:language>
  <cp:lastModifiedBy/>
  <dcterms:modified xsi:type="dcterms:W3CDTF">2017-10-02T02:45:08Z</dcterms:modified>
  <cp:revision>4</cp:revision>
  <dc:subject/>
  <dc:title/>
</cp:coreProperties>
</file>