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0" windowWidth="28620" windowHeight="12915"/>
  </bookViews>
  <sheets>
    <sheet name="stations" sheetId="1" r:id="rId1"/>
    <sheet name="results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</sheets>
  <calcPr calcId="145621"/>
</workbook>
</file>

<file path=xl/calcChain.xml><?xml version="1.0" encoding="utf-8"?>
<calcChain xmlns="http://schemas.openxmlformats.org/spreadsheetml/2006/main">
  <c r="C17" i="8" l="1"/>
  <c r="C4" i="8"/>
  <c r="D4" i="8"/>
  <c r="C5" i="8"/>
  <c r="D5" i="8"/>
  <c r="D6" i="8" s="1"/>
  <c r="D7" i="8" s="1"/>
  <c r="D8" i="8" s="1"/>
  <c r="D9" i="8" s="1"/>
  <c r="D10" i="8" s="1"/>
  <c r="D11" i="8" s="1"/>
  <c r="D12" i="8" s="1"/>
  <c r="D13" i="8" s="1"/>
  <c r="D14" i="8" s="1"/>
  <c r="D15" i="8" s="1"/>
  <c r="D16" i="8" s="1"/>
  <c r="D17" i="8" s="1"/>
  <c r="C6" i="8"/>
  <c r="C7" i="8"/>
  <c r="C8" i="8"/>
  <c r="C9" i="8"/>
  <c r="C10" i="8"/>
  <c r="C11" i="8"/>
  <c r="C12" i="8"/>
  <c r="C13" i="8"/>
  <c r="C14" i="8"/>
  <c r="C15" i="8"/>
  <c r="C16" i="8"/>
  <c r="C3" i="8"/>
  <c r="C2" i="8"/>
  <c r="D2" i="8" s="1"/>
  <c r="D3" i="8" s="1"/>
  <c r="D85" i="7"/>
  <c r="C4" i="7"/>
  <c r="D4" i="7" s="1"/>
  <c r="D5" i="7" s="1"/>
  <c r="D6" i="7" s="1"/>
  <c r="D7" i="7" s="1"/>
  <c r="D8" i="7" s="1"/>
  <c r="D9" i="7" s="1"/>
  <c r="D10" i="7" s="1"/>
  <c r="D11" i="7" s="1"/>
  <c r="D12" i="7" s="1"/>
  <c r="D13" i="7" s="1"/>
  <c r="D14" i="7" s="1"/>
  <c r="D15" i="7" s="1"/>
  <c r="D16" i="7" s="1"/>
  <c r="D17" i="7" s="1"/>
  <c r="D18" i="7" s="1"/>
  <c r="D19" i="7" s="1"/>
  <c r="D20" i="7" s="1"/>
  <c r="D21" i="7" s="1"/>
  <c r="D22" i="7" s="1"/>
  <c r="D23" i="7" s="1"/>
  <c r="D24" i="7" s="1"/>
  <c r="D25" i="7" s="1"/>
  <c r="D26" i="7" s="1"/>
  <c r="D27" i="7" s="1"/>
  <c r="D28" i="7" s="1"/>
  <c r="D29" i="7" s="1"/>
  <c r="D30" i="7" s="1"/>
  <c r="D31" i="7" s="1"/>
  <c r="D32" i="7" s="1"/>
  <c r="D33" i="7" s="1"/>
  <c r="D34" i="7" s="1"/>
  <c r="D35" i="7" s="1"/>
  <c r="D36" i="7" s="1"/>
  <c r="D37" i="7" s="1"/>
  <c r="D38" i="7" s="1"/>
  <c r="D39" i="7" s="1"/>
  <c r="D40" i="7" s="1"/>
  <c r="D41" i="7" s="1"/>
  <c r="D42" i="7" s="1"/>
  <c r="D43" i="7" s="1"/>
  <c r="D44" i="7" s="1"/>
  <c r="D45" i="7" s="1"/>
  <c r="D46" i="7" s="1"/>
  <c r="D47" i="7" s="1"/>
  <c r="D48" i="7" s="1"/>
  <c r="D49" i="7" s="1"/>
  <c r="D50" i="7" s="1"/>
  <c r="D51" i="7" s="1"/>
  <c r="D52" i="7" s="1"/>
  <c r="D53" i="7" s="1"/>
  <c r="D54" i="7" s="1"/>
  <c r="D55" i="7" s="1"/>
  <c r="D56" i="7" s="1"/>
  <c r="D57" i="7" s="1"/>
  <c r="D58" i="7" s="1"/>
  <c r="D59" i="7" s="1"/>
  <c r="D60" i="7" s="1"/>
  <c r="D61" i="7" s="1"/>
  <c r="D62" i="7" s="1"/>
  <c r="D63" i="7" s="1"/>
  <c r="D64" i="7" s="1"/>
  <c r="D65" i="7" s="1"/>
  <c r="D66" i="7" s="1"/>
  <c r="D67" i="7" s="1"/>
  <c r="D68" i="7" s="1"/>
  <c r="D69" i="7" s="1"/>
  <c r="D70" i="7" s="1"/>
  <c r="D71" i="7" s="1"/>
  <c r="D72" i="7" s="1"/>
  <c r="D73" i="7" s="1"/>
  <c r="D74" i="7" s="1"/>
  <c r="D75" i="7" s="1"/>
  <c r="D76" i="7" s="1"/>
  <c r="D77" i="7" s="1"/>
  <c r="D78" i="7" s="1"/>
  <c r="D79" i="7" s="1"/>
  <c r="D80" i="7" s="1"/>
  <c r="D81" i="7" s="1"/>
  <c r="D82" i="7" s="1"/>
  <c r="D83" i="7" s="1"/>
  <c r="D84" i="7" s="1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3" i="7"/>
  <c r="C2" i="7"/>
  <c r="D2" i="7" s="1"/>
  <c r="D3" i="7" s="1"/>
  <c r="C4" i="6"/>
  <c r="C5" i="6"/>
  <c r="C6" i="6"/>
  <c r="C7" i="6"/>
  <c r="C8" i="6" s="1"/>
  <c r="C3" i="6"/>
  <c r="C2" i="6"/>
  <c r="B8" i="6"/>
  <c r="B3" i="6"/>
  <c r="B4" i="6"/>
  <c r="B5" i="6"/>
  <c r="B6" i="6"/>
  <c r="B7" i="6"/>
  <c r="B2" i="6"/>
  <c r="C64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3" i="5"/>
  <c r="C2" i="5"/>
  <c r="D2" i="5" s="1"/>
  <c r="C35" i="4"/>
  <c r="D4" i="4"/>
  <c r="D5" i="4" s="1"/>
  <c r="D6" i="4" s="1"/>
  <c r="D7" i="4" s="1"/>
  <c r="D8" i="4" s="1"/>
  <c r="D9" i="4" s="1"/>
  <c r="D10" i="4" s="1"/>
  <c r="D11" i="4" s="1"/>
  <c r="D12" i="4" s="1"/>
  <c r="D13" i="4" s="1"/>
  <c r="D14" i="4" s="1"/>
  <c r="D15" i="4" s="1"/>
  <c r="D16" i="4" s="1"/>
  <c r="D17" i="4" s="1"/>
  <c r="D18" i="4" s="1"/>
  <c r="D19" i="4" s="1"/>
  <c r="D20" i="4" s="1"/>
  <c r="D21" i="4" s="1"/>
  <c r="D22" i="4" s="1"/>
  <c r="D23" i="4" s="1"/>
  <c r="D24" i="4" s="1"/>
  <c r="D25" i="4" s="1"/>
  <c r="D26" i="4" s="1"/>
  <c r="D27" i="4" s="1"/>
  <c r="D28" i="4" s="1"/>
  <c r="D29" i="4" s="1"/>
  <c r="D30" i="4" s="1"/>
  <c r="D31" i="4" s="1"/>
  <c r="D32" i="4" s="1"/>
  <c r="D33" i="4" s="1"/>
  <c r="D34" i="4" s="1"/>
  <c r="D35" i="4" s="1"/>
  <c r="D3" i="4"/>
  <c r="D2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" i="4"/>
  <c r="C2" i="4"/>
  <c r="C60" i="3"/>
  <c r="C30" i="3"/>
  <c r="C33" i="3"/>
  <c r="C34" i="3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4" i="3" s="1"/>
  <c r="C55" i="3" s="1"/>
  <c r="C56" i="3" s="1"/>
  <c r="C57" i="3" s="1"/>
  <c r="C58" i="3" s="1"/>
  <c r="C32" i="3"/>
  <c r="C31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" i="3"/>
  <c r="C2" i="3"/>
  <c r="D3" i="5" l="1"/>
  <c r="D4" i="5" s="1"/>
  <c r="D5" i="5" s="1"/>
  <c r="D6" i="5" s="1"/>
  <c r="D7" i="5" s="1"/>
  <c r="D8" i="5" s="1"/>
  <c r="D9" i="5" s="1"/>
  <c r="D10" i="5" s="1"/>
  <c r="D11" i="5" s="1"/>
  <c r="D12" i="5" s="1"/>
  <c r="D13" i="5" s="1"/>
  <c r="D14" i="5" s="1"/>
  <c r="D15" i="5" s="1"/>
  <c r="D16" i="5" s="1"/>
  <c r="D17" i="5" s="1"/>
  <c r="D18" i="5" s="1"/>
  <c r="D19" i="5" s="1"/>
  <c r="D20" i="5" s="1"/>
  <c r="D21" i="5" s="1"/>
  <c r="D22" i="5" s="1"/>
  <c r="D23" i="5" s="1"/>
  <c r="D24" i="5" s="1"/>
  <c r="D25" i="5" s="1"/>
  <c r="D26" i="5" s="1"/>
  <c r="D27" i="5" s="1"/>
  <c r="D28" i="5" s="1"/>
  <c r="D29" i="5" s="1"/>
  <c r="D30" i="5" s="1"/>
  <c r="D31" i="5" s="1"/>
  <c r="D32" i="5" s="1"/>
  <c r="D33" i="5" s="1"/>
  <c r="D34" i="5" s="1"/>
  <c r="D35" i="5" s="1"/>
  <c r="D36" i="5" s="1"/>
  <c r="D37" i="5" s="1"/>
  <c r="D38" i="5" s="1"/>
  <c r="D39" i="5" s="1"/>
  <c r="D40" i="5" s="1"/>
  <c r="D41" i="5" s="1"/>
  <c r="D42" i="5" s="1"/>
  <c r="D43" i="5" s="1"/>
  <c r="D44" i="5" s="1"/>
  <c r="D45" i="5" s="1"/>
  <c r="D46" i="5" s="1"/>
  <c r="D47" i="5" s="1"/>
  <c r="D48" i="5" s="1"/>
  <c r="D49" i="5" s="1"/>
  <c r="D50" i="5" s="1"/>
  <c r="D51" i="5" s="1"/>
  <c r="D52" i="5" s="1"/>
  <c r="D53" i="5" s="1"/>
  <c r="D54" i="5" s="1"/>
  <c r="D55" i="5" s="1"/>
  <c r="D56" i="5" s="1"/>
  <c r="D57" i="5" s="1"/>
  <c r="D58" i="5" s="1"/>
  <c r="D59" i="5" s="1"/>
  <c r="D60" i="5" s="1"/>
  <c r="D61" i="5" s="1"/>
  <c r="D62" i="5" s="1"/>
  <c r="D63" i="5" s="1"/>
  <c r="D64" i="5" s="1"/>
  <c r="C59" i="3"/>
</calcChain>
</file>

<file path=xl/sharedStrings.xml><?xml version="1.0" encoding="utf-8"?>
<sst xmlns="http://schemas.openxmlformats.org/spreadsheetml/2006/main" count="754" uniqueCount="431">
  <si>
    <t>Monitoring Location ID</t>
  </si>
  <si>
    <t>Monitoring Location Name</t>
  </si>
  <si>
    <t xml:space="preserve">Monitoring Location Type </t>
  </si>
  <si>
    <t>HUC Eight-Digit Code</t>
  </si>
  <si>
    <t>Tribal Land Indicator</t>
  </si>
  <si>
    <t>Tribal Land Name</t>
  </si>
  <si>
    <t xml:space="preserve">Monitoring Location Latitude </t>
  </si>
  <si>
    <t>Monitoring Location Longitude</t>
  </si>
  <si>
    <t xml:space="preserve">Monitoring Location Source Map Scale </t>
  </si>
  <si>
    <t>Monitoring Location Horizontal Collection Method</t>
  </si>
  <si>
    <t>Monitoring Location Horizontal Coordinate Reference System</t>
  </si>
  <si>
    <t>State Code</t>
  </si>
  <si>
    <t>County Code</t>
  </si>
  <si>
    <t>Project ID</t>
  </si>
  <si>
    <t>Activity ID</t>
  </si>
  <si>
    <t>Activity Type</t>
  </si>
  <si>
    <t>Activity Media Name</t>
  </si>
  <si>
    <t>Activity Start Date</t>
  </si>
  <si>
    <t>Activity Start Time</t>
  </si>
  <si>
    <t>Activity Start Time Zone</t>
  </si>
  <si>
    <t>Activity Depth/Height Measure</t>
  </si>
  <si>
    <t>Activity Depth/Height Unit</t>
  </si>
  <si>
    <t>Sample Collection Method ID</t>
  </si>
  <si>
    <t>Sample Collection Equipment Name</t>
  </si>
  <si>
    <t>Sample Collection Equipment Comment</t>
  </si>
  <si>
    <t>Data Logger Line</t>
  </si>
  <si>
    <t>Characteristic Name</t>
  </si>
  <si>
    <t>Method Speciation</t>
  </si>
  <si>
    <t>Result Detection Condition</t>
  </si>
  <si>
    <t>Result Value</t>
  </si>
  <si>
    <t>Result Unit</t>
  </si>
  <si>
    <t>Result Measure Qualifier</t>
  </si>
  <si>
    <t>Result Sample Fraction</t>
  </si>
  <si>
    <t>Result Status ID</t>
  </si>
  <si>
    <t>Statistical Base Code</t>
  </si>
  <si>
    <t>Result Value Type</t>
  </si>
  <si>
    <t>Result Analytical Method ID</t>
  </si>
  <si>
    <t>Result Analytical Method Context</t>
  </si>
  <si>
    <t>Analysis Start Date</t>
  </si>
  <si>
    <t>Result Detection/Quantitation Limit Type</t>
  </si>
  <si>
    <t>Result Detection/Quantitation Limit Measure</t>
  </si>
  <si>
    <t>Result Detection/Quantitation Limit Unit</t>
  </si>
  <si>
    <t>Result Comment</t>
  </si>
  <si>
    <t>WQX</t>
  </si>
  <si>
    <t>WQP</t>
  </si>
  <si>
    <t>OrganizationIdentifier</t>
  </si>
  <si>
    <t>OrganizationFormalName</t>
  </si>
  <si>
    <t>ActivityIdentifier</t>
  </si>
  <si>
    <t>ActivityTypeCode</t>
  </si>
  <si>
    <t>ActivityMediaName</t>
  </si>
  <si>
    <t>ActivityMediaSubdivisionName</t>
  </si>
  <si>
    <t>ActivityStartDate</t>
  </si>
  <si>
    <t>ActivityStartTime/Time</t>
  </si>
  <si>
    <t>ActivityStartTime/TimeZoneCode</t>
  </si>
  <si>
    <t>ActivityEndDate</t>
  </si>
  <si>
    <t>ActivityEndTime/Time</t>
  </si>
  <si>
    <t>ActivityEndTime/TimeZoneCode</t>
  </si>
  <si>
    <t>ActivityDepthHeightMeasure/MeasureValue</t>
  </si>
  <si>
    <t>ActivityDepthHeightMeasure/MeasureUnitCode</t>
  </si>
  <si>
    <t>ActivityDepthAltitudeReferencePointText</t>
  </si>
  <si>
    <t>ActivityTopDepthHeightMeasure/MeasureValue</t>
  </si>
  <si>
    <t>ActivityTopDepthHeightMeasure/MeasureUnitCode</t>
  </si>
  <si>
    <t>ActivityBottomDepthHeightMeasure/MeasureValue</t>
  </si>
  <si>
    <t>ActivityBottomDepthHeightMeasure/MeasureUnitCode</t>
  </si>
  <si>
    <t>ProjectIdentifier</t>
  </si>
  <si>
    <t>ActivityConductingOrganizationText</t>
  </si>
  <si>
    <t>MonitoringLocationIdentifier</t>
  </si>
  <si>
    <t>ActivityCommentText</t>
  </si>
  <si>
    <t>SampleAquifer</t>
  </si>
  <si>
    <t>HydrologicCondition</t>
  </si>
  <si>
    <t>HydrologicEvent</t>
  </si>
  <si>
    <t>SampleCollectionMethod/MethodIdentifier</t>
  </si>
  <si>
    <t>SampleCollectionMethod/MethodIdentifierContext</t>
  </si>
  <si>
    <t>SampleCollectionMethod/MethodName</t>
  </si>
  <si>
    <t>SampleCollectionEquipmentName</t>
  </si>
  <si>
    <t>ResultDetectionConditionText</t>
  </si>
  <si>
    <t>CharacteristicName</t>
  </si>
  <si>
    <t>ResultSampleFractionText</t>
  </si>
  <si>
    <t>ResultMeasureValue</t>
  </si>
  <si>
    <t>ResultMeasure/MeasureUnitCode</t>
  </si>
  <si>
    <t>MeasureQualifierCode</t>
  </si>
  <si>
    <t>ResultStatusIdentifier</t>
  </si>
  <si>
    <t>StatisticalBaseCode</t>
  </si>
  <si>
    <t>ResultValueTypeName</t>
  </si>
  <si>
    <t>ResultWeightBasisText</t>
  </si>
  <si>
    <t>ResultTimeBasisText</t>
  </si>
  <si>
    <t>ResultTemperatureBasisText</t>
  </si>
  <si>
    <t>ResultParticleSizeBasisText</t>
  </si>
  <si>
    <t>PrecisionValue</t>
  </si>
  <si>
    <t>ResultCommentText</t>
  </si>
  <si>
    <t>USGSPCode</t>
  </si>
  <si>
    <t>ResultDepthHeightMeasure/MeasureValue</t>
  </si>
  <si>
    <t>ResultDepthHeightMeasure/MeasureUnitCode</t>
  </si>
  <si>
    <t>ResultDepthAltitudeReferencePointText</t>
  </si>
  <si>
    <t>SubjectTaxonomicName</t>
  </si>
  <si>
    <t>SampleTissueAnatomyName</t>
  </si>
  <si>
    <t>ResultAnalyticalMethod/MethodIdentifier</t>
  </si>
  <si>
    <t>ResultAnalyticalMethod/MethodIdentifierContext</t>
  </si>
  <si>
    <t>ResultAnalyticalMethod/MethodName</t>
  </si>
  <si>
    <t>MethodDescriptionText</t>
  </si>
  <si>
    <t>LaboratoryName</t>
  </si>
  <si>
    <t>AnalysisStartDate</t>
  </si>
  <si>
    <t>ResultLaboratoryCommentText</t>
  </si>
  <si>
    <t>DetectionQuantitationLimitTypeName</t>
  </si>
  <si>
    <t>DetectionQuantitationLimitMeasure/MeasureValue</t>
  </si>
  <si>
    <t>DetectionQuantitationLimitMeasure/MeasureUnitCode</t>
  </si>
  <si>
    <t>PreparationStartDate</t>
  </si>
  <si>
    <t>ProviderName</t>
  </si>
  <si>
    <t>SITE_ID</t>
  </si>
  <si>
    <t>LAB_CODE</t>
  </si>
  <si>
    <t>EQUALITY</t>
  </si>
  <si>
    <t>VALUE</t>
  </si>
  <si>
    <t>UNITS</t>
  </si>
  <si>
    <t>MIN_DET</t>
  </si>
  <si>
    <t>ANAL_METHD</t>
  </si>
  <si>
    <t>DATE_ANAL</t>
  </si>
  <si>
    <t>ANAL_NAME</t>
  </si>
  <si>
    <t>SAMP_TYPE</t>
  </si>
  <si>
    <t>COMMENTS</t>
  </si>
  <si>
    <t>DATETIME_SAMP</t>
  </si>
  <si>
    <t>METHD</t>
  </si>
  <si>
    <t>METH_DESC</t>
  </si>
  <si>
    <t>LAB_NAME</t>
  </si>
  <si>
    <t>MINE_NAME</t>
  </si>
  <si>
    <t>DOGM</t>
  </si>
  <si>
    <t>MINE_ID + SITE_ID</t>
  </si>
  <si>
    <t>name</t>
  </si>
  <si>
    <t>Aquifer</t>
  </si>
  <si>
    <t>AquiferName</t>
  </si>
  <si>
    <t>AquiferType</t>
  </si>
  <si>
    <t>AquiferTypeName</t>
  </si>
  <si>
    <t>ConstDate</t>
  </si>
  <si>
    <t>ConstructionDateText</t>
  </si>
  <si>
    <t>CountyCode</t>
  </si>
  <si>
    <t>FmType</t>
  </si>
  <si>
    <t>FormationTypeText</t>
  </si>
  <si>
    <t>HorAccUnit</t>
  </si>
  <si>
    <t>HorizontalAccuracyMeasure/MeasureUnitCode</t>
  </si>
  <si>
    <t>HorAcc</t>
  </si>
  <si>
    <t>HorizontalAccuracyMeasure/MeasureValue</t>
  </si>
  <si>
    <t>HorCollMeth</t>
  </si>
  <si>
    <t>HorizontalCollectionMethodName</t>
  </si>
  <si>
    <t>HorRef</t>
  </si>
  <si>
    <t>HorizontalCoordinateReferenceSystemDatumName</t>
  </si>
  <si>
    <t>HUC8</t>
  </si>
  <si>
    <t>HUCEightDigitCode</t>
  </si>
  <si>
    <t>Lat_Y</t>
  </si>
  <si>
    <t>LatitudeMeasure</t>
  </si>
  <si>
    <t>Lon_X</t>
  </si>
  <si>
    <t>LongitudeMeasure</t>
  </si>
  <si>
    <t>StationComment</t>
  </si>
  <si>
    <t>MonitoringLocationDescriptionText</t>
  </si>
  <si>
    <t>StationId</t>
  </si>
  <si>
    <t>StationName</t>
  </si>
  <si>
    <t>MonitoringLocationName</t>
  </si>
  <si>
    <t>StationType</t>
  </si>
  <si>
    <t>MonitoringLocationTypeName</t>
  </si>
  <si>
    <t>OrgName</t>
  </si>
  <si>
    <t>OrgId</t>
  </si>
  <si>
    <t>StateCode</t>
  </si>
  <si>
    <t>ElevAccUnit</t>
  </si>
  <si>
    <t>VerticalAccuracyMeasure/MeasureUnitCode</t>
  </si>
  <si>
    <t>ElevAcc</t>
  </si>
  <si>
    <t>VerticalAccuracyMeasure/MeasureValue</t>
  </si>
  <si>
    <t>ElevMeth</t>
  </si>
  <si>
    <t>VerticalCollectionMethodName</t>
  </si>
  <si>
    <t>ElevRef</t>
  </si>
  <si>
    <t>VerticalCoordinateReferenceSystemDatumName</t>
  </si>
  <si>
    <t>ElevUnit</t>
  </si>
  <si>
    <t>VerticalMeasure/MeasureUnitCode</t>
  </si>
  <si>
    <t>Elevation</t>
  </si>
  <si>
    <t>Elev</t>
  </si>
  <si>
    <t>VerticalMeasure/MeasureValue</t>
  </si>
  <si>
    <t>DepthUnit</t>
  </si>
  <si>
    <t>WellDepthMeasure/MeasureUnitCode</t>
  </si>
  <si>
    <t>Depth</t>
  </si>
  <si>
    <t>WellDepthMeasure/MeasureValue</t>
  </si>
  <si>
    <t>HoleDUnit</t>
  </si>
  <si>
    <t>WellHoleDepthMeasure/MeasureUnitCode</t>
  </si>
  <si>
    <t>HoleDepth</t>
  </si>
  <si>
    <t>WellHoleDepthMeasure/MeasureValue</t>
  </si>
  <si>
    <t>DataSource</t>
  </si>
  <si>
    <t>demELEVm</t>
  </si>
  <si>
    <t>AnalysisDate</t>
  </si>
  <si>
    <t>AnalytMeth</t>
  </si>
  <si>
    <t>AnalytMethId</t>
  </si>
  <si>
    <t>DetectCond</t>
  </si>
  <si>
    <t>LabComments</t>
  </si>
  <si>
    <t>LabName</t>
  </si>
  <si>
    <t>LimitType</t>
  </si>
  <si>
    <t>MDL</t>
  </si>
  <si>
    <t>MDLUnit</t>
  </si>
  <si>
    <t>MethodDescript</t>
  </si>
  <si>
    <t>Param</t>
  </si>
  <si>
    <t>ProjectId</t>
  </si>
  <si>
    <t>QualCode</t>
  </si>
  <si>
    <t>ResultComment</t>
  </si>
  <si>
    <t>ResultStatus</t>
  </si>
  <si>
    <t>ResultValue</t>
  </si>
  <si>
    <t>SampComment</t>
  </si>
  <si>
    <t>SampDepth</t>
  </si>
  <si>
    <t>SampDepthRef</t>
  </si>
  <si>
    <t>SampDepthU</t>
  </si>
  <si>
    <t>SampEquip</t>
  </si>
  <si>
    <t>SampFrac</t>
  </si>
  <si>
    <t>SampleDate</t>
  </si>
  <si>
    <t>SampleId</t>
  </si>
  <si>
    <t>SampleTime</t>
  </si>
  <si>
    <t>SampMedia</t>
  </si>
  <si>
    <t>SampMeth</t>
  </si>
  <si>
    <t>SampMethName</t>
  </si>
  <si>
    <t>SampType</t>
  </si>
  <si>
    <t>Unit</t>
  </si>
  <si>
    <t>MINE_ID + SITE_ID + DATETIME_SAMP</t>
  </si>
  <si>
    <t>UGS</t>
  </si>
  <si>
    <t>ID</t>
  </si>
  <si>
    <t>Site_Name</t>
  </si>
  <si>
    <t>UTM_Y</t>
  </si>
  <si>
    <t>UTM_X</t>
  </si>
  <si>
    <t>matchid</t>
  </si>
  <si>
    <t>Storet_No_</t>
  </si>
  <si>
    <t>Site_Type</t>
  </si>
  <si>
    <t>Hydrobasin</t>
  </si>
  <si>
    <t>DESCRIPT</t>
  </si>
  <si>
    <t>Comments</t>
  </si>
  <si>
    <t>np.str_</t>
  </si>
  <si>
    <t>np.float16</t>
  </si>
  <si>
    <t>DrainageAreaMeasure/MeasureValue</t>
  </si>
  <si>
    <t>DrainageAreaMeasure/MeasureUnitCode</t>
  </si>
  <si>
    <t>ContributingDrainageAreaMeasure/MeasureValue</t>
  </si>
  <si>
    <t>ContributingDrainageAreaMeasure/MeasureUnitCode</t>
  </si>
  <si>
    <t>SourceMapScaleNumeric</t>
  </si>
  <si>
    <t>CountryCode</t>
  </si>
  <si>
    <t>Total suspended solids</t>
  </si>
  <si>
    <t>Nitrite</t>
  </si>
  <si>
    <t>Potassium</t>
  </si>
  <si>
    <t>Arsenic</t>
  </si>
  <si>
    <t>Silver</t>
  </si>
  <si>
    <t>Selenium</t>
  </si>
  <si>
    <t>Lead</t>
  </si>
  <si>
    <t>Chromium</t>
  </si>
  <si>
    <t>Cadmium</t>
  </si>
  <si>
    <t>Mercury</t>
  </si>
  <si>
    <t>Copper</t>
  </si>
  <si>
    <t>Nitrate</t>
  </si>
  <si>
    <t>Kjeldahl nitrogen</t>
  </si>
  <si>
    <t>Zinc</t>
  </si>
  <si>
    <t>Iron</t>
  </si>
  <si>
    <t>Manganese</t>
  </si>
  <si>
    <t>Orthophosphate</t>
  </si>
  <si>
    <t>Chemical oxygen demand</t>
  </si>
  <si>
    <t>Biochemical oxygen demand, standard conditions</t>
  </si>
  <si>
    <t>Sulfate</t>
  </si>
  <si>
    <t>Chloride</t>
  </si>
  <si>
    <t>Nickel</t>
  </si>
  <si>
    <t>Flow</t>
  </si>
  <si>
    <t>Boron</t>
  </si>
  <si>
    <t>Aluminum</t>
  </si>
  <si>
    <t>Turbidity</t>
  </si>
  <si>
    <t>Barium</t>
  </si>
  <si>
    <t>Sodium</t>
  </si>
  <si>
    <t>Conductivity</t>
  </si>
  <si>
    <t>Cobalt</t>
  </si>
  <si>
    <t>Phosphorus</t>
  </si>
  <si>
    <t>Vanadium</t>
  </si>
  <si>
    <t>Beryllium</t>
  </si>
  <si>
    <t>Cyanide</t>
  </si>
  <si>
    <t>Magnesium</t>
  </si>
  <si>
    <t>Molybdenum</t>
  </si>
  <si>
    <t>Total dissolved solids</t>
  </si>
  <si>
    <t>Silica</t>
  </si>
  <si>
    <t>Chromium(VI)</t>
  </si>
  <si>
    <t>Fluoride</t>
  </si>
  <si>
    <t>Ammonia-nitrogen as N</t>
  </si>
  <si>
    <t>Acidity</t>
  </si>
  <si>
    <t>Calcium</t>
  </si>
  <si>
    <t>pH</t>
  </si>
  <si>
    <t>FLOW</t>
  </si>
  <si>
    <t>FIELD WATER TEMPERATURE</t>
  </si>
  <si>
    <t>PH (FIELD)</t>
  </si>
  <si>
    <t>DISSOLVED OXYGEN (FIELD)</t>
  </si>
  <si>
    <t>SP. CONDUCTIVITY (FIELD)</t>
  </si>
  <si>
    <t>PH (LAB)</t>
  </si>
  <si>
    <t>TOTAL SUSPENDED SOLIDS</t>
  </si>
  <si>
    <t>OIL/GREASE</t>
  </si>
  <si>
    <t>DISSOLVED CALCIUM</t>
  </si>
  <si>
    <t>DISSOLVED IRON</t>
  </si>
  <si>
    <t>DISSOLVED MAGNESIUM</t>
  </si>
  <si>
    <t>DISSOLVED MANGANESE</t>
  </si>
  <si>
    <t>DISSOLVED POTASSIUM</t>
  </si>
  <si>
    <t>DISSOLVED SODIUM</t>
  </si>
  <si>
    <t>BICARBONATE AS HCO3</t>
  </si>
  <si>
    <t>CARBONATE AS CO3</t>
  </si>
  <si>
    <t>CHLORIDE</t>
  </si>
  <si>
    <t>SULFATE</t>
  </si>
  <si>
    <t>TOTAL ALKALINITY AS CACO3</t>
  </si>
  <si>
    <t>TOTAL HARDNESS AS CACO3</t>
  </si>
  <si>
    <t>SPECIFIC CONDUCTIVITY (LAB)</t>
  </si>
  <si>
    <t>TOTAL DISSOLVED SOLIDS, @ 180 C</t>
  </si>
  <si>
    <t>TOTAL CATIONS</t>
  </si>
  <si>
    <t>TOTAL ANIONS</t>
  </si>
  <si>
    <t>TOTAL IRON</t>
  </si>
  <si>
    <t>TOTAL MANGANESE</t>
  </si>
  <si>
    <t>SETTLEABLE SOLIDS</t>
  </si>
  <si>
    <t>TOTAL CALCIUM</t>
  </si>
  <si>
    <t>TOTAL MAGNESIUM</t>
  </si>
  <si>
    <t>TOTAL POTASSIUM</t>
  </si>
  <si>
    <t>TOTAL SODIUM</t>
  </si>
  <si>
    <t>SULFIDE</t>
  </si>
  <si>
    <t>AMMONIA AS N</t>
  </si>
  <si>
    <t>FLUORIDE</t>
  </si>
  <si>
    <t>NITRATE AS N</t>
  </si>
  <si>
    <t>NITRITE AS N</t>
  </si>
  <si>
    <t>TOTAL PHOSPHORUS</t>
  </si>
  <si>
    <t>TOTAL ALUMINUM</t>
  </si>
  <si>
    <t>TOTAL ARSENIC</t>
  </si>
  <si>
    <t>TOTAL BARIUM</t>
  </si>
  <si>
    <t>TOTAL CADMIUM</t>
  </si>
  <si>
    <t>TOTAL CHROMIUM</t>
  </si>
  <si>
    <t>TOTAL COPPER</t>
  </si>
  <si>
    <t>TOTAL LEAD</t>
  </si>
  <si>
    <t>TOTAL MERCURY</t>
  </si>
  <si>
    <t>TOTAL MOLYBDENUM</t>
  </si>
  <si>
    <t>TOTAL NICKEL</t>
  </si>
  <si>
    <t>TOTAL SELENIUM</t>
  </si>
  <si>
    <t>TOTAL ZINC</t>
  </si>
  <si>
    <t>TOTAL BORON</t>
  </si>
  <si>
    <t>TURBIDITY (LAB)</t>
  </si>
  <si>
    <t>DISSOLVED ARSENIC</t>
  </si>
  <si>
    <t>DISSOLVED CADMIUM</t>
  </si>
  <si>
    <t>DISSOLVED COPPER</t>
  </si>
  <si>
    <t>DISSOLVED LEAD</t>
  </si>
  <si>
    <t>DISSOLVED ZINC</t>
  </si>
  <si>
    <t>ACIDITY AS CACO3</t>
  </si>
  <si>
    <t>ORTHO. PHOSPHATE</t>
  </si>
  <si>
    <t>DISSOLVED ALUMINUM</t>
  </si>
  <si>
    <t>DISSOLVED MOLYBDENUM</t>
  </si>
  <si>
    <t>DISSOLVED BORON</t>
  </si>
  <si>
    <t>DISSOLVED CHROMIUM</t>
  </si>
  <si>
    <t>NO2+NO3 AS N</t>
  </si>
  <si>
    <t>DISSOLVED BARIUM</t>
  </si>
  <si>
    <t>DISSOLVED NICKEL</t>
  </si>
  <si>
    <t>DISSOLVED SILVER</t>
  </si>
  <si>
    <t>DISSOLVED MERCURY</t>
  </si>
  <si>
    <t>FLOW AVE DMR</t>
  </si>
  <si>
    <t>PH MINIMUM, DMR</t>
  </si>
  <si>
    <t>PH MAXIMUM, DMR</t>
  </si>
  <si>
    <t>TSS-30 DAV, DMR</t>
  </si>
  <si>
    <t>FLOW-MAX, DMR</t>
  </si>
  <si>
    <t>TOTAL IRON-D MAX, DMR</t>
  </si>
  <si>
    <t>TSS-D MAX, DMR</t>
  </si>
  <si>
    <t>OIL &amp; GREASE-D MAX, DMR</t>
  </si>
  <si>
    <t>TOTAL IRON-30D.AVE, DMR, MG/L</t>
  </si>
  <si>
    <t>TSS-7 DAV, DMR</t>
  </si>
  <si>
    <t>TDS-D MAX, DMR</t>
  </si>
  <si>
    <t>TDS-30 D AVE, DMR</t>
  </si>
  <si>
    <t>SETTEABLE SOLIDS-D MAX, DMR</t>
  </si>
  <si>
    <t>TDS - D MAX, DMR</t>
  </si>
  <si>
    <t>TDS-30 D.AVE, DMR</t>
  </si>
  <si>
    <t>TOTAL BERYLLIUM</t>
  </si>
  <si>
    <t>TOTAL SILVER</t>
  </si>
  <si>
    <t>TOTAL VANADIUM</t>
  </si>
  <si>
    <t>DEPTH</t>
  </si>
  <si>
    <t>ELEVATION OF WATER</t>
  </si>
  <si>
    <t>AIR TEMPERATURE (FIELD)</t>
  </si>
  <si>
    <t>B.O.D. 5, MG/L</t>
  </si>
  <si>
    <t>TOTAL KIELDAHL NITROGEN, T.K.N.</t>
  </si>
  <si>
    <t>M.P.N. TOTAL COLIFORMS</t>
  </si>
  <si>
    <t>M.F. FECAL COLIFORMS</t>
  </si>
  <si>
    <t>DISSOLVED SILICA, SIO2</t>
  </si>
  <si>
    <t>TOTAL ORGANIC CARBON</t>
  </si>
  <si>
    <t>ALPHA, GROSS, PC/L</t>
  </si>
  <si>
    <t>BETA, GROSS, PC/L</t>
  </si>
  <si>
    <t>M.P.N. FECAL COLIFORM</t>
  </si>
  <si>
    <t>M.F. TOTAL COLIFORMS</t>
  </si>
  <si>
    <t>CHROMIUM HEX, CR</t>
  </si>
  <si>
    <t>HYDROXIDE</t>
  </si>
  <si>
    <t>PHENOLICS</t>
  </si>
  <si>
    <t>BROMIDE</t>
  </si>
  <si>
    <t>SODIUM ADSORPTION RATIO</t>
  </si>
  <si>
    <t>DISSOLVED ORTHO PHOSPH, OPO4</t>
  </si>
  <si>
    <t>DISSOLVED NO2+NO3</t>
  </si>
  <si>
    <t>LAB WATER TEMPERATURE</t>
  </si>
  <si>
    <t>DISSOLVED NITRITE, NO2</t>
  </si>
  <si>
    <t>TURBIDITY (FIELD)</t>
  </si>
  <si>
    <t>C.O.D., MG/L</t>
  </si>
  <si>
    <t>TOTAL VOLATILE SOLIDS</t>
  </si>
  <si>
    <t>H+IRON</t>
  </si>
  <si>
    <t>CYANIDE (CL)</t>
  </si>
  <si>
    <t>DISSOLVED IRON-D MAX, DMR</t>
  </si>
  <si>
    <t>CO3 SOLIDS</t>
  </si>
  <si>
    <t>PHENOL</t>
  </si>
  <si>
    <t>C14</t>
  </si>
  <si>
    <t>O18</t>
  </si>
  <si>
    <t>DEUTERIUM</t>
  </si>
  <si>
    <t>TRITIUM</t>
  </si>
  <si>
    <t>DISSOLVED NITRATE, NO3</t>
  </si>
  <si>
    <t>CYANIDE</t>
  </si>
  <si>
    <t>SURFACTANT, MBAS</t>
  </si>
  <si>
    <t>TOTAL COBALT</t>
  </si>
  <si>
    <t>DISSOLVED SELENIUM</t>
  </si>
  <si>
    <t>H+ ALUMINUM</t>
  </si>
  <si>
    <t>TOTAL PETROLEUM HYDROCARBONS (TPH)</t>
  </si>
  <si>
    <t>H+ MANGANESE</t>
  </si>
  <si>
    <t>226 RADIUM, PC/L</t>
  </si>
  <si>
    <t>XYLENE (VOLATILE AROMATICS)</t>
  </si>
  <si>
    <t>ETHYL BENZENE (VOLATILE AROMATICS)</t>
  </si>
  <si>
    <t>BENZENE (VOLATILE AROMATICS)</t>
  </si>
  <si>
    <t>TOLUENE (VOLATILE AROMATICS)</t>
  </si>
  <si>
    <t>ETHYLENE GLYCOL</t>
  </si>
  <si>
    <t>PROPYLENE GLYCOL</t>
  </si>
  <si>
    <t>NAPHTHALENE (VOLATILE AROMATICS)</t>
  </si>
  <si>
    <t>METHYL-T-BUTYL ETHER (MTBE)</t>
  </si>
  <si>
    <t>Temperature, air</t>
  </si>
  <si>
    <t>Temperature, water</t>
  </si>
  <si>
    <t>Hardness, Ca, Mg</t>
  </si>
  <si>
    <t>Bicarbonate</t>
  </si>
  <si>
    <t>Carbonate</t>
  </si>
  <si>
    <t>Hydroxide</t>
  </si>
  <si>
    <t>Dissolved oxygen (DO)</t>
  </si>
  <si>
    <t>Bromide</t>
  </si>
  <si>
    <t>Sodium adsorption ratio</t>
  </si>
  <si>
    <t>pH, lab</t>
  </si>
  <si>
    <t>Sum of cations</t>
  </si>
  <si>
    <t>Sum of anions</t>
  </si>
  <si>
    <t>Alkalinity, total</t>
  </si>
  <si>
    <t>Nitrogen</t>
  </si>
  <si>
    <t>Nitrate as N</t>
  </si>
  <si>
    <t>Sulfide</t>
  </si>
  <si>
    <t>SAMPLE_ID</t>
  </si>
  <si>
    <t>STATION_ID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</si>
</sst>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u/>
      <sz val="10"/>
      <color rgb="FF3333CC"/>
      <name val="Arial"/>
      <family val="2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90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19" fillId="33" borderId="0" applyNumberFormat="0" applyBorder="0" applyAlignment="0" applyProtection="0"/>
    <xf numFmtId="0" fontId="19" fillId="34" borderId="0" applyNumberFormat="0" applyBorder="0" applyAlignment="0" applyProtection="0"/>
    <xf numFmtId="0" fontId="19" fillId="35" borderId="0" applyNumberFormat="0" applyBorder="0" applyAlignment="0" applyProtection="0"/>
    <xf numFmtId="0" fontId="19" fillId="36" borderId="0" applyNumberFormat="0" applyBorder="0" applyAlignment="0" applyProtection="0"/>
    <xf numFmtId="0" fontId="19" fillId="37" borderId="0" applyNumberFormat="0" applyBorder="0" applyAlignment="0" applyProtection="0"/>
    <xf numFmtId="0" fontId="19" fillId="38" borderId="0" applyNumberFormat="0" applyBorder="0" applyAlignment="0" applyProtection="0"/>
    <xf numFmtId="0" fontId="19" fillId="39" borderId="0" applyNumberFormat="0" applyBorder="0" applyAlignment="0" applyProtection="0"/>
    <xf numFmtId="0" fontId="19" fillId="40" borderId="0" applyNumberFormat="0" applyBorder="0" applyAlignment="0" applyProtection="0"/>
    <xf numFmtId="0" fontId="19" fillId="41" borderId="0" applyNumberFormat="0" applyBorder="0" applyAlignment="0" applyProtection="0"/>
    <xf numFmtId="0" fontId="19" fillId="36" borderId="0" applyNumberFormat="0" applyBorder="0" applyAlignment="0" applyProtection="0"/>
    <xf numFmtId="0" fontId="19" fillId="39" borderId="0" applyNumberFormat="0" applyBorder="0" applyAlignment="0" applyProtection="0"/>
    <xf numFmtId="0" fontId="19" fillId="42" borderId="0" applyNumberFormat="0" applyBorder="0" applyAlignment="0" applyProtection="0"/>
    <xf numFmtId="0" fontId="20" fillId="43" borderId="0" applyNumberFormat="0" applyBorder="0" applyAlignment="0" applyProtection="0"/>
    <xf numFmtId="0" fontId="20" fillId="40" borderId="0" applyNumberFormat="0" applyBorder="0" applyAlignment="0" applyProtection="0"/>
    <xf numFmtId="0" fontId="20" fillId="41" borderId="0" applyNumberFormat="0" applyBorder="0" applyAlignment="0" applyProtection="0"/>
    <xf numFmtId="0" fontId="20" fillId="44" borderId="0" applyNumberFormat="0" applyBorder="0" applyAlignment="0" applyProtection="0"/>
    <xf numFmtId="0" fontId="20" fillId="45" borderId="0" applyNumberFormat="0" applyBorder="0" applyAlignment="0" applyProtection="0"/>
    <xf numFmtId="0" fontId="20" fillId="46" borderId="0" applyNumberFormat="0" applyBorder="0" applyAlignment="0" applyProtection="0"/>
    <xf numFmtId="0" fontId="20" fillId="47" borderId="0" applyNumberFormat="0" applyBorder="0" applyAlignment="0" applyProtection="0"/>
    <xf numFmtId="0" fontId="20" fillId="48" borderId="0" applyNumberFormat="0" applyBorder="0" applyAlignment="0" applyProtection="0"/>
    <xf numFmtId="0" fontId="20" fillId="49" borderId="0" applyNumberFormat="0" applyBorder="0" applyAlignment="0" applyProtection="0"/>
    <xf numFmtId="0" fontId="20" fillId="44" borderId="0" applyNumberFormat="0" applyBorder="0" applyAlignment="0" applyProtection="0"/>
    <xf numFmtId="0" fontId="20" fillId="45" borderId="0" applyNumberFormat="0" applyBorder="0" applyAlignment="0" applyProtection="0"/>
    <xf numFmtId="0" fontId="20" fillId="50" borderId="0" applyNumberFormat="0" applyBorder="0" applyAlignment="0" applyProtection="0"/>
    <xf numFmtId="0" fontId="21" fillId="34" borderId="0" applyNumberFormat="0" applyBorder="0" applyAlignment="0" applyProtection="0"/>
    <xf numFmtId="0" fontId="22" fillId="51" borderId="10" applyNumberFormat="0" applyAlignment="0" applyProtection="0"/>
    <xf numFmtId="0" fontId="23" fillId="52" borderId="11" applyNumberFormat="0" applyAlignment="0" applyProtection="0"/>
    <xf numFmtId="0" fontId="24" fillId="0" borderId="0" applyNumberFormat="0" applyFill="0" applyBorder="0" applyAlignment="0" applyProtection="0"/>
    <xf numFmtId="0" fontId="36" fillId="0" borderId="0" applyNumberFormat="0" applyFill="0" applyBorder="0" applyAlignment="0" applyProtection="0">
      <alignment vertical="top"/>
      <protection locked="0"/>
    </xf>
    <xf numFmtId="0" fontId="25" fillId="35" borderId="0" applyNumberFormat="0" applyBorder="0" applyAlignment="0" applyProtection="0"/>
    <xf numFmtId="0" fontId="26" fillId="0" borderId="12" applyNumberFormat="0" applyFill="0" applyAlignment="0" applyProtection="0"/>
    <xf numFmtId="0" fontId="27" fillId="0" borderId="13" applyNumberFormat="0" applyFill="0" applyAlignment="0" applyProtection="0"/>
    <xf numFmtId="0" fontId="28" fillId="0" borderId="14" applyNumberFormat="0" applyFill="0" applyAlignment="0" applyProtection="0"/>
    <xf numFmtId="0" fontId="28" fillId="0" borderId="0" applyNumberFormat="0" applyFill="0" applyBorder="0" applyAlignment="0" applyProtection="0"/>
    <xf numFmtId="0" fontId="36" fillId="0" borderId="0" applyNumberFormat="0" applyFill="0" applyBorder="0" applyAlignment="0" applyProtection="0">
      <alignment vertical="top"/>
      <protection locked="0"/>
    </xf>
    <xf numFmtId="0" fontId="29" fillId="38" borderId="10" applyNumberFormat="0" applyAlignment="0" applyProtection="0"/>
    <xf numFmtId="0" fontId="30" fillId="0" borderId="15" applyNumberFormat="0" applyFill="0" applyAlignment="0" applyProtection="0"/>
    <xf numFmtId="0" fontId="31" fillId="53" borderId="0" applyNumberFormat="0" applyBorder="0" applyAlignment="0" applyProtection="0"/>
    <xf numFmtId="0" fontId="1" fillId="0" borderId="0"/>
    <xf numFmtId="0" fontId="18" fillId="0" borderId="0"/>
    <xf numFmtId="0" fontId="18" fillId="0" borderId="0"/>
    <xf numFmtId="0" fontId="18" fillId="54" borderId="16" applyNumberFormat="0" applyFont="0" applyAlignment="0" applyProtection="0"/>
    <xf numFmtId="0" fontId="1" fillId="8" borderId="8" applyNumberFormat="0" applyFont="0" applyAlignment="0" applyProtection="0"/>
    <xf numFmtId="0" fontId="32" fillId="51" borderId="17" applyNumberFormat="0" applyAlignment="0" applyProtection="0"/>
    <xf numFmtId="0" fontId="33" fillId="0" borderId="0" applyNumberFormat="0" applyFill="0" applyBorder="0" applyAlignment="0" applyProtection="0"/>
    <xf numFmtId="0" fontId="34" fillId="0" borderId="18" applyNumberFormat="0" applyFill="0" applyAlignment="0" applyProtection="0"/>
    <xf numFmtId="0" fontId="35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90">
    <cellStyle name="20% - Accent1" xfId="19" builtinId="30" customBuiltin="1"/>
    <cellStyle name="20% - Accent1 2" xfId="43"/>
    <cellStyle name="20% - Accent2" xfId="23" builtinId="34" customBuiltin="1"/>
    <cellStyle name="20% - Accent2 2" xfId="44"/>
    <cellStyle name="20% - Accent3" xfId="27" builtinId="38" customBuiltin="1"/>
    <cellStyle name="20% - Accent3 2" xfId="45"/>
    <cellStyle name="20% - Accent4" xfId="31" builtinId="42" customBuiltin="1"/>
    <cellStyle name="20% - Accent4 2" xfId="46"/>
    <cellStyle name="20% - Accent5" xfId="35" builtinId="46" customBuiltin="1"/>
    <cellStyle name="20% - Accent5 2" xfId="47"/>
    <cellStyle name="20% - Accent6" xfId="39" builtinId="50" customBuiltin="1"/>
    <cellStyle name="20% - Accent6 2" xfId="48"/>
    <cellStyle name="40% - Accent1" xfId="20" builtinId="31" customBuiltin="1"/>
    <cellStyle name="40% - Accent1 2" xfId="49"/>
    <cellStyle name="40% - Accent2" xfId="24" builtinId="35" customBuiltin="1"/>
    <cellStyle name="40% - Accent2 2" xfId="50"/>
    <cellStyle name="40% - Accent3" xfId="28" builtinId="39" customBuiltin="1"/>
    <cellStyle name="40% - Accent3 2" xfId="51"/>
    <cellStyle name="40% - Accent4" xfId="32" builtinId="43" customBuiltin="1"/>
    <cellStyle name="40% - Accent4 2" xfId="52"/>
    <cellStyle name="40% - Accent5" xfId="36" builtinId="47" customBuiltin="1"/>
    <cellStyle name="40% - Accent5 2" xfId="53"/>
    <cellStyle name="40% - Accent6" xfId="40" builtinId="51" customBuiltin="1"/>
    <cellStyle name="40% - Accent6 2" xfId="54"/>
    <cellStyle name="60% - Accent1" xfId="21" builtinId="32" customBuiltin="1"/>
    <cellStyle name="60% - Accent1 2" xfId="55"/>
    <cellStyle name="60% - Accent2" xfId="25" builtinId="36" customBuiltin="1"/>
    <cellStyle name="60% - Accent2 2" xfId="56"/>
    <cellStyle name="60% - Accent3" xfId="29" builtinId="40" customBuiltin="1"/>
    <cellStyle name="60% - Accent3 2" xfId="57"/>
    <cellStyle name="60% - Accent4" xfId="33" builtinId="44" customBuiltin="1"/>
    <cellStyle name="60% - Accent4 2" xfId="58"/>
    <cellStyle name="60% - Accent5" xfId="37" builtinId="48" customBuiltin="1"/>
    <cellStyle name="60% - Accent5 2" xfId="59"/>
    <cellStyle name="60% - Accent6" xfId="41" builtinId="52" customBuiltin="1"/>
    <cellStyle name="60% - Accent6 2" xfId="60"/>
    <cellStyle name="Accent1" xfId="18" builtinId="29" customBuiltin="1"/>
    <cellStyle name="Accent1 2" xfId="61"/>
    <cellStyle name="Accent2" xfId="22" builtinId="33" customBuiltin="1"/>
    <cellStyle name="Accent2 2" xfId="62"/>
    <cellStyle name="Accent3" xfId="26" builtinId="37" customBuiltin="1"/>
    <cellStyle name="Accent3 2" xfId="63"/>
    <cellStyle name="Accent4" xfId="30" builtinId="41" customBuiltin="1"/>
    <cellStyle name="Accent4 2" xfId="64"/>
    <cellStyle name="Accent5" xfId="34" builtinId="45" customBuiltin="1"/>
    <cellStyle name="Accent5 2" xfId="65"/>
    <cellStyle name="Accent6" xfId="38" builtinId="49" customBuiltin="1"/>
    <cellStyle name="Accent6 2" xfId="66"/>
    <cellStyle name="Bad" xfId="7" builtinId="27" customBuiltin="1"/>
    <cellStyle name="Bad 2" xfId="67"/>
    <cellStyle name="Calculation" xfId="11" builtinId="22" customBuiltin="1"/>
    <cellStyle name="Calculation 2" xfId="68"/>
    <cellStyle name="Check Cell" xfId="13" builtinId="23" customBuiltin="1"/>
    <cellStyle name="Check Cell 2" xfId="69"/>
    <cellStyle name="Explanatory Text" xfId="16" builtinId="53" customBuiltin="1"/>
    <cellStyle name="Explanatory Text 2" xfId="70"/>
    <cellStyle name="Followed Hyperlink" xfId="71" builtinId="9" customBuiltin="1"/>
    <cellStyle name="Good" xfId="6" builtinId="26" customBuiltin="1"/>
    <cellStyle name="Good 2" xfId="72"/>
    <cellStyle name="Heading 1" xfId="2" builtinId="16" customBuiltin="1"/>
    <cellStyle name="Heading 1 2" xfId="73"/>
    <cellStyle name="Heading 2" xfId="3" builtinId="17" customBuiltin="1"/>
    <cellStyle name="Heading 2 2" xfId="74"/>
    <cellStyle name="Heading 3" xfId="4" builtinId="18" customBuiltin="1"/>
    <cellStyle name="Heading 3 2" xfId="75"/>
    <cellStyle name="Heading 4" xfId="5" builtinId="19" customBuiltin="1"/>
    <cellStyle name="Heading 4 2" xfId="76"/>
    <cellStyle name="Hyperlink" xfId="77" builtinId="8" customBuiltin="1"/>
    <cellStyle name="Input" xfId="9" builtinId="20" customBuiltin="1"/>
    <cellStyle name="Input 2" xfId="78"/>
    <cellStyle name="Linked Cell" xfId="12" builtinId="24" customBuiltin="1"/>
    <cellStyle name="Linked Cell 2" xfId="79"/>
    <cellStyle name="Neutral" xfId="8" builtinId="28" customBuiltin="1"/>
    <cellStyle name="Neutral 2" xfId="80"/>
    <cellStyle name="Normal" xfId="0" builtinId="0"/>
    <cellStyle name="Normal 2" xfId="81"/>
    <cellStyle name="Normal 3" xfId="82"/>
    <cellStyle name="Normal 4" xfId="83"/>
    <cellStyle name="Normal 5" xfId="42"/>
    <cellStyle name="Note" xfId="15" builtinId="10" customBuiltin="1"/>
    <cellStyle name="Note 2" xfId="85"/>
    <cellStyle name="Note 3" xfId="84"/>
    <cellStyle name="Output" xfId="10" builtinId="21" customBuiltin="1"/>
    <cellStyle name="Output 2" xfId="86"/>
    <cellStyle name="Title" xfId="1" builtinId="15" customBuiltin="1"/>
    <cellStyle name="Title 2" xfId="87"/>
    <cellStyle name="Total" xfId="17" builtinId="25" customBuiltin="1"/>
    <cellStyle name="Total 2" xfId="88"/>
    <cellStyle name="Warning Text" xfId="14" builtinId="11" customBuiltin="1"/>
    <cellStyle name="Warning Text 2" xfId="8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9"/>
  <sheetViews>
    <sheetView tabSelected="1" workbookViewId="0">
      <selection activeCell="A36" sqref="A36"/>
    </sheetView>
  </sheetViews>
  <sheetFormatPr defaultRowHeight="15" x14ac:dyDescent="0.25"/>
  <cols>
    <col min="1" max="1" width="56.5703125" bestFit="1" customWidth="1"/>
    <col min="3" max="3" width="28.42578125" bestFit="1" customWidth="1"/>
    <col min="5" max="5" width="9.42578125" customWidth="1"/>
  </cols>
  <sheetData>
    <row r="1" spans="1:21" ht="22.5" customHeight="1" x14ac:dyDescent="0.25">
      <c r="A1" t="s">
        <v>43</v>
      </c>
      <c r="B1" s="2" t="s">
        <v>126</v>
      </c>
      <c r="C1" s="2" t="s">
        <v>44</v>
      </c>
      <c r="G1" s="3" t="s">
        <v>215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 spans="1:21" x14ac:dyDescent="0.25">
      <c r="A2" t="s">
        <v>0</v>
      </c>
      <c r="B2" t="s">
        <v>152</v>
      </c>
      <c r="C2" t="s">
        <v>66</v>
      </c>
      <c r="D2" s="3" t="s">
        <v>125</v>
      </c>
      <c r="H2" s="2"/>
      <c r="I2" s="2"/>
      <c r="J2" s="2"/>
    </row>
    <row r="3" spans="1:21" x14ac:dyDescent="0.25">
      <c r="A3" t="s">
        <v>1</v>
      </c>
      <c r="B3" t="s">
        <v>153</v>
      </c>
      <c r="C3" t="s">
        <v>154</v>
      </c>
      <c r="D3" s="3" t="s">
        <v>216</v>
      </c>
      <c r="G3" s="3" t="s">
        <v>108</v>
      </c>
    </row>
    <row r="4" spans="1:21" x14ac:dyDescent="0.25">
      <c r="A4" t="s">
        <v>2</v>
      </c>
      <c r="B4" t="s">
        <v>155</v>
      </c>
      <c r="C4" t="s">
        <v>156</v>
      </c>
    </row>
    <row r="5" spans="1:21" x14ac:dyDescent="0.25">
      <c r="A5" t="s">
        <v>3</v>
      </c>
      <c r="B5" t="s">
        <v>144</v>
      </c>
      <c r="C5" t="s">
        <v>145</v>
      </c>
    </row>
    <row r="6" spans="1:21" x14ac:dyDescent="0.25">
      <c r="A6" t="s">
        <v>4</v>
      </c>
    </row>
    <row r="7" spans="1:21" x14ac:dyDescent="0.25">
      <c r="A7" t="s">
        <v>5</v>
      </c>
    </row>
    <row r="8" spans="1:21" x14ac:dyDescent="0.25">
      <c r="A8" t="s">
        <v>6</v>
      </c>
      <c r="B8" t="s">
        <v>146</v>
      </c>
      <c r="C8" t="s">
        <v>147</v>
      </c>
      <c r="G8" s="3" t="s">
        <v>219</v>
      </c>
    </row>
    <row r="9" spans="1:21" x14ac:dyDescent="0.25">
      <c r="A9" t="s">
        <v>7</v>
      </c>
      <c r="B9" t="s">
        <v>148</v>
      </c>
      <c r="C9" t="s">
        <v>149</v>
      </c>
      <c r="G9" s="3" t="s">
        <v>220</v>
      </c>
    </row>
    <row r="10" spans="1:21" x14ac:dyDescent="0.25">
      <c r="A10" t="s">
        <v>8</v>
      </c>
      <c r="G10" s="3" t="s">
        <v>221</v>
      </c>
    </row>
    <row r="11" spans="1:21" x14ac:dyDescent="0.25">
      <c r="A11" t="s">
        <v>9</v>
      </c>
      <c r="B11" t="s">
        <v>140</v>
      </c>
      <c r="C11" t="s">
        <v>141</v>
      </c>
      <c r="G11" s="3" t="s">
        <v>222</v>
      </c>
    </row>
    <row r="12" spans="1:21" x14ac:dyDescent="0.25">
      <c r="A12" t="s">
        <v>10</v>
      </c>
      <c r="B12" t="s">
        <v>142</v>
      </c>
      <c r="C12" t="s">
        <v>143</v>
      </c>
      <c r="G12" s="3" t="s">
        <v>170</v>
      </c>
    </row>
    <row r="13" spans="1:21" x14ac:dyDescent="0.25">
      <c r="A13" t="s">
        <v>11</v>
      </c>
      <c r="G13" s="3" t="s">
        <v>223</v>
      </c>
    </row>
    <row r="14" spans="1:21" x14ac:dyDescent="0.25">
      <c r="A14" t="s">
        <v>12</v>
      </c>
      <c r="B14" t="s">
        <v>133</v>
      </c>
      <c r="C14" t="s">
        <v>133</v>
      </c>
      <c r="G14" s="3" t="s">
        <v>224</v>
      </c>
    </row>
    <row r="15" spans="1:21" x14ac:dyDescent="0.25">
      <c r="B15" s="2" t="s">
        <v>127</v>
      </c>
      <c r="C15" s="2" t="s">
        <v>128</v>
      </c>
    </row>
    <row r="16" spans="1:21" x14ac:dyDescent="0.25">
      <c r="B16" t="s">
        <v>129</v>
      </c>
      <c r="C16" t="s">
        <v>130</v>
      </c>
    </row>
    <row r="17" spans="2:3" x14ac:dyDescent="0.25">
      <c r="B17" t="s">
        <v>131</v>
      </c>
      <c r="C17" t="s">
        <v>132</v>
      </c>
    </row>
    <row r="18" spans="2:3" x14ac:dyDescent="0.25">
      <c r="B18" t="s">
        <v>134</v>
      </c>
      <c r="C18" t="s">
        <v>135</v>
      </c>
    </row>
    <row r="19" spans="2:3" x14ac:dyDescent="0.25">
      <c r="B19" t="s">
        <v>136</v>
      </c>
      <c r="C19" t="s">
        <v>137</v>
      </c>
    </row>
    <row r="20" spans="2:3" x14ac:dyDescent="0.25">
      <c r="B20" t="s">
        <v>138</v>
      </c>
      <c r="C20" t="s">
        <v>139</v>
      </c>
    </row>
    <row r="21" spans="2:3" x14ac:dyDescent="0.25">
      <c r="B21" t="s">
        <v>150</v>
      </c>
      <c r="C21" t="s">
        <v>151</v>
      </c>
    </row>
    <row r="22" spans="2:3" x14ac:dyDescent="0.25">
      <c r="B22" t="s">
        <v>157</v>
      </c>
      <c r="C22" t="s">
        <v>46</v>
      </c>
    </row>
    <row r="23" spans="2:3" x14ac:dyDescent="0.25">
      <c r="B23" t="s">
        <v>158</v>
      </c>
      <c r="C23" t="s">
        <v>45</v>
      </c>
    </row>
    <row r="24" spans="2:3" x14ac:dyDescent="0.25">
      <c r="B24" t="s">
        <v>159</v>
      </c>
      <c r="C24" t="s">
        <v>159</v>
      </c>
    </row>
    <row r="25" spans="2:3" x14ac:dyDescent="0.25">
      <c r="B25" t="s">
        <v>160</v>
      </c>
      <c r="C25" t="s">
        <v>161</v>
      </c>
    </row>
    <row r="26" spans="2:3" x14ac:dyDescent="0.25">
      <c r="B26" t="s">
        <v>162</v>
      </c>
      <c r="C26" t="s">
        <v>163</v>
      </c>
    </row>
    <row r="27" spans="2:3" x14ac:dyDescent="0.25">
      <c r="B27" t="s">
        <v>164</v>
      </c>
      <c r="C27" t="s">
        <v>165</v>
      </c>
    </row>
    <row r="28" spans="2:3" x14ac:dyDescent="0.25">
      <c r="B28" t="s">
        <v>166</v>
      </c>
      <c r="C28" t="s">
        <v>167</v>
      </c>
    </row>
    <row r="29" spans="2:3" x14ac:dyDescent="0.25">
      <c r="B29" t="s">
        <v>168</v>
      </c>
      <c r="C29" t="s">
        <v>169</v>
      </c>
    </row>
    <row r="30" spans="2:3" x14ac:dyDescent="0.25">
      <c r="B30" t="s">
        <v>171</v>
      </c>
      <c r="C30" t="s">
        <v>172</v>
      </c>
    </row>
    <row r="31" spans="2:3" x14ac:dyDescent="0.25">
      <c r="B31" t="s">
        <v>173</v>
      </c>
      <c r="C31" t="s">
        <v>174</v>
      </c>
    </row>
    <row r="32" spans="2:3" x14ac:dyDescent="0.25">
      <c r="B32" t="s">
        <v>175</v>
      </c>
      <c r="C32" t="s">
        <v>176</v>
      </c>
    </row>
    <row r="33" spans="2:4" x14ac:dyDescent="0.25">
      <c r="B33" t="s">
        <v>177</v>
      </c>
      <c r="C33" t="s">
        <v>178</v>
      </c>
    </row>
    <row r="34" spans="2:4" x14ac:dyDescent="0.25">
      <c r="B34" t="s">
        <v>179</v>
      </c>
      <c r="C34" t="s">
        <v>180</v>
      </c>
    </row>
    <row r="35" spans="2:4" x14ac:dyDescent="0.25">
      <c r="B35" t="s">
        <v>181</v>
      </c>
    </row>
    <row r="36" spans="2:4" x14ac:dyDescent="0.25">
      <c r="B36" t="s">
        <v>182</v>
      </c>
    </row>
    <row r="37" spans="2:4" x14ac:dyDescent="0.25">
      <c r="D37" s="3" t="s">
        <v>123</v>
      </c>
    </row>
    <row r="38" spans="2:4" x14ac:dyDescent="0.25">
      <c r="D38" s="3" t="s">
        <v>217</v>
      </c>
    </row>
    <row r="39" spans="2:4" x14ac:dyDescent="0.25">
      <c r="D39" s="3" t="s">
        <v>218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95"/>
  <sheetViews>
    <sheetView topLeftCell="A44" workbookViewId="0">
      <selection activeCell="D64" sqref="C1:D64"/>
    </sheetView>
  </sheetViews>
  <sheetFormatPr defaultRowHeight="15" x14ac:dyDescent="0.25"/>
  <cols>
    <col min="1" max="1" width="41.85546875" bestFit="1" customWidth="1"/>
    <col min="2" max="2" width="51.5703125" bestFit="1" customWidth="1"/>
    <col min="3" max="3" width="34.5703125" bestFit="1" customWidth="1"/>
    <col min="4" max="4" width="16.140625" style="2" customWidth="1"/>
    <col min="6" max="6" width="16" bestFit="1" customWidth="1"/>
  </cols>
  <sheetData>
    <row r="1" spans="1:65" x14ac:dyDescent="0.25">
      <c r="A1" t="s">
        <v>43</v>
      </c>
      <c r="B1" s="1" t="s">
        <v>44</v>
      </c>
      <c r="C1" t="s">
        <v>124</v>
      </c>
      <c r="D1" s="2" t="s">
        <v>214</v>
      </c>
    </row>
    <row r="2" spans="1:65" x14ac:dyDescent="0.25">
      <c r="A2" t="s">
        <v>20</v>
      </c>
      <c r="B2" s="1" t="s">
        <v>57</v>
      </c>
      <c r="D2" t="s">
        <v>200</v>
      </c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</row>
    <row r="3" spans="1:65" x14ac:dyDescent="0.25">
      <c r="A3" t="s">
        <v>21</v>
      </c>
      <c r="B3" s="1" t="s">
        <v>58</v>
      </c>
      <c r="D3" t="s">
        <v>202</v>
      </c>
    </row>
    <row r="4" spans="1:65" x14ac:dyDescent="0.25">
      <c r="A4" t="s">
        <v>14</v>
      </c>
      <c r="B4" s="1" t="s">
        <v>47</v>
      </c>
      <c r="C4" s="2" t="s">
        <v>213</v>
      </c>
      <c r="D4" t="s">
        <v>206</v>
      </c>
    </row>
    <row r="5" spans="1:65" x14ac:dyDescent="0.25">
      <c r="A5" t="s">
        <v>16</v>
      </c>
      <c r="B5" s="1" t="s">
        <v>49</v>
      </c>
    </row>
    <row r="6" spans="1:65" x14ac:dyDescent="0.25">
      <c r="A6" t="s">
        <v>17</v>
      </c>
      <c r="B6" s="1" t="s">
        <v>51</v>
      </c>
      <c r="C6" s="2" t="s">
        <v>119</v>
      </c>
      <c r="D6" t="s">
        <v>205</v>
      </c>
    </row>
    <row r="7" spans="1:65" x14ac:dyDescent="0.25">
      <c r="A7" t="s">
        <v>18</v>
      </c>
      <c r="B7" s="1" t="s">
        <v>52</v>
      </c>
      <c r="D7" t="s">
        <v>207</v>
      </c>
    </row>
    <row r="8" spans="1:65" x14ac:dyDescent="0.25">
      <c r="A8" t="s">
        <v>19</v>
      </c>
      <c r="B8" s="1" t="s">
        <v>53</v>
      </c>
    </row>
    <row r="9" spans="1:65" x14ac:dyDescent="0.25">
      <c r="A9" t="s">
        <v>15</v>
      </c>
      <c r="B9" s="1" t="s">
        <v>48</v>
      </c>
      <c r="D9" t="s">
        <v>211</v>
      </c>
    </row>
    <row r="10" spans="1:65" x14ac:dyDescent="0.25">
      <c r="A10" t="s">
        <v>38</v>
      </c>
      <c r="B10" s="1" t="s">
        <v>101</v>
      </c>
      <c r="C10" s="2" t="s">
        <v>115</v>
      </c>
      <c r="D10" t="s">
        <v>183</v>
      </c>
    </row>
    <row r="11" spans="1:65" x14ac:dyDescent="0.25">
      <c r="A11" t="s">
        <v>26</v>
      </c>
      <c r="B11" s="1" t="s">
        <v>76</v>
      </c>
      <c r="C11" s="2" t="s">
        <v>116</v>
      </c>
      <c r="D11" t="s">
        <v>193</v>
      </c>
    </row>
    <row r="12" spans="1:65" x14ac:dyDescent="0.25">
      <c r="A12" t="s">
        <v>25</v>
      </c>
    </row>
    <row r="13" spans="1:65" x14ac:dyDescent="0.25">
      <c r="A13" t="s">
        <v>27</v>
      </c>
      <c r="B13" s="1" t="s">
        <v>99</v>
      </c>
      <c r="D13" t="s">
        <v>192</v>
      </c>
    </row>
    <row r="14" spans="1:65" x14ac:dyDescent="0.25">
      <c r="A14" t="s">
        <v>0</v>
      </c>
      <c r="B14" s="1" t="s">
        <v>66</v>
      </c>
      <c r="C14" s="2" t="s">
        <v>125</v>
      </c>
      <c r="D14" t="s">
        <v>152</v>
      </c>
      <c r="E14" s="2"/>
    </row>
    <row r="15" spans="1:65" x14ac:dyDescent="0.25">
      <c r="A15" t="s">
        <v>13</v>
      </c>
      <c r="B15" s="1" t="s">
        <v>64</v>
      </c>
      <c r="D15" t="s">
        <v>194</v>
      </c>
    </row>
    <row r="16" spans="1:65" x14ac:dyDescent="0.25">
      <c r="A16" t="s">
        <v>37</v>
      </c>
      <c r="B16" s="1" t="s">
        <v>97</v>
      </c>
      <c r="C16" s="2" t="s">
        <v>121</v>
      </c>
    </row>
    <row r="17" spans="1:4" x14ac:dyDescent="0.25">
      <c r="A17" t="s">
        <v>36</v>
      </c>
      <c r="B17" s="1" t="s">
        <v>96</v>
      </c>
      <c r="C17" s="2" t="s">
        <v>114</v>
      </c>
      <c r="D17" t="s">
        <v>184</v>
      </c>
    </row>
    <row r="18" spans="1:4" x14ac:dyDescent="0.25">
      <c r="A18" t="s">
        <v>42</v>
      </c>
      <c r="B18" s="1" t="s">
        <v>89</v>
      </c>
      <c r="C18" s="2" t="s">
        <v>118</v>
      </c>
      <c r="D18" t="s">
        <v>196</v>
      </c>
    </row>
    <row r="19" spans="1:4" x14ac:dyDescent="0.25">
      <c r="A19" t="s">
        <v>28</v>
      </c>
      <c r="B19" s="1" t="s">
        <v>75</v>
      </c>
      <c r="D19" t="s">
        <v>186</v>
      </c>
    </row>
    <row r="20" spans="1:4" x14ac:dyDescent="0.25">
      <c r="A20" t="s">
        <v>40</v>
      </c>
      <c r="B20" s="1" t="s">
        <v>104</v>
      </c>
      <c r="C20" s="2" t="s">
        <v>113</v>
      </c>
      <c r="D20" t="s">
        <v>190</v>
      </c>
    </row>
    <row r="21" spans="1:4" x14ac:dyDescent="0.25">
      <c r="A21" t="s">
        <v>39</v>
      </c>
      <c r="B21" s="1" t="s">
        <v>103</v>
      </c>
      <c r="D21" t="s">
        <v>189</v>
      </c>
    </row>
    <row r="22" spans="1:4" x14ac:dyDescent="0.25">
      <c r="A22" t="s">
        <v>41</v>
      </c>
      <c r="B22" s="1" t="s">
        <v>105</v>
      </c>
      <c r="D22" t="s">
        <v>191</v>
      </c>
    </row>
    <row r="23" spans="1:4" x14ac:dyDescent="0.25">
      <c r="A23" t="s">
        <v>31</v>
      </c>
    </row>
    <row r="24" spans="1:4" x14ac:dyDescent="0.25">
      <c r="A24" t="s">
        <v>32</v>
      </c>
      <c r="B24" s="1" t="s">
        <v>77</v>
      </c>
      <c r="D24" t="s">
        <v>204</v>
      </c>
    </row>
    <row r="25" spans="1:4" x14ac:dyDescent="0.25">
      <c r="A25" t="s">
        <v>33</v>
      </c>
      <c r="B25" s="1" t="s">
        <v>81</v>
      </c>
      <c r="D25" t="s">
        <v>197</v>
      </c>
    </row>
    <row r="26" spans="1:4" x14ac:dyDescent="0.25">
      <c r="A26" t="s">
        <v>30</v>
      </c>
      <c r="B26" s="1" t="s">
        <v>79</v>
      </c>
      <c r="C26" s="2" t="s">
        <v>112</v>
      </c>
      <c r="D26" t="s">
        <v>212</v>
      </c>
    </row>
    <row r="27" spans="1:4" x14ac:dyDescent="0.25">
      <c r="A27" t="s">
        <v>29</v>
      </c>
      <c r="B27" s="1" t="s">
        <v>78</v>
      </c>
      <c r="C27" s="2" t="s">
        <v>111</v>
      </c>
      <c r="D27" t="s">
        <v>198</v>
      </c>
    </row>
    <row r="28" spans="1:4" x14ac:dyDescent="0.25">
      <c r="A28" t="s">
        <v>35</v>
      </c>
      <c r="B28" s="1" t="s">
        <v>83</v>
      </c>
    </row>
    <row r="29" spans="1:4" x14ac:dyDescent="0.25">
      <c r="A29" t="s">
        <v>24</v>
      </c>
      <c r="B29" s="1" t="s">
        <v>72</v>
      </c>
    </row>
    <row r="30" spans="1:4" x14ac:dyDescent="0.25">
      <c r="A30" t="s">
        <v>23</v>
      </c>
      <c r="B30" s="1" t="s">
        <v>74</v>
      </c>
      <c r="D30" t="s">
        <v>203</v>
      </c>
    </row>
    <row r="31" spans="1:4" x14ac:dyDescent="0.25">
      <c r="A31" t="s">
        <v>22</v>
      </c>
      <c r="B31" s="1" t="s">
        <v>71</v>
      </c>
      <c r="C31" s="2" t="s">
        <v>120</v>
      </c>
      <c r="D31" t="s">
        <v>209</v>
      </c>
    </row>
    <row r="32" spans="1:4" x14ac:dyDescent="0.25">
      <c r="A32" t="s">
        <v>34</v>
      </c>
      <c r="B32" s="1" t="s">
        <v>82</v>
      </c>
    </row>
    <row r="33" spans="2:4" x14ac:dyDescent="0.25">
      <c r="B33" s="1" t="s">
        <v>63</v>
      </c>
    </row>
    <row r="34" spans="2:4" x14ac:dyDescent="0.25">
      <c r="B34" s="1" t="s">
        <v>62</v>
      </c>
    </row>
    <row r="35" spans="2:4" x14ac:dyDescent="0.25">
      <c r="B35" s="1" t="s">
        <v>67</v>
      </c>
      <c r="D35" t="s">
        <v>199</v>
      </c>
    </row>
    <row r="36" spans="2:4" x14ac:dyDescent="0.25">
      <c r="B36" s="1" t="s">
        <v>65</v>
      </c>
    </row>
    <row r="37" spans="2:4" x14ac:dyDescent="0.25">
      <c r="B37" s="1" t="s">
        <v>59</v>
      </c>
      <c r="D37" t="s">
        <v>201</v>
      </c>
    </row>
    <row r="38" spans="2:4" x14ac:dyDescent="0.25">
      <c r="B38" s="1" t="s">
        <v>54</v>
      </c>
    </row>
    <row r="39" spans="2:4" x14ac:dyDescent="0.25">
      <c r="B39" s="1" t="s">
        <v>55</v>
      </c>
    </row>
    <row r="40" spans="2:4" x14ac:dyDescent="0.25">
      <c r="B40" s="1" t="s">
        <v>56</v>
      </c>
    </row>
    <row r="41" spans="2:4" x14ac:dyDescent="0.25">
      <c r="B41" s="1" t="s">
        <v>50</v>
      </c>
      <c r="D41" t="s">
        <v>208</v>
      </c>
    </row>
    <row r="42" spans="2:4" x14ac:dyDescent="0.25">
      <c r="B42" s="1" t="s">
        <v>61</v>
      </c>
    </row>
    <row r="43" spans="2:4" x14ac:dyDescent="0.25">
      <c r="B43" s="1" t="s">
        <v>60</v>
      </c>
    </row>
    <row r="44" spans="2:4" x14ac:dyDescent="0.25">
      <c r="B44" s="1" t="s">
        <v>69</v>
      </c>
    </row>
    <row r="45" spans="2:4" x14ac:dyDescent="0.25">
      <c r="B45" s="1" t="s">
        <v>70</v>
      </c>
    </row>
    <row r="46" spans="2:4" x14ac:dyDescent="0.25">
      <c r="B46" s="1" t="s">
        <v>100</v>
      </c>
      <c r="C46" s="2" t="s">
        <v>122</v>
      </c>
      <c r="D46" t="s">
        <v>188</v>
      </c>
    </row>
    <row r="47" spans="2:4" x14ac:dyDescent="0.25">
      <c r="B47" s="1" t="s">
        <v>80</v>
      </c>
      <c r="D47" t="s">
        <v>195</v>
      </c>
    </row>
    <row r="48" spans="2:4" x14ac:dyDescent="0.25">
      <c r="B48" s="1" t="s">
        <v>46</v>
      </c>
      <c r="D48" t="s">
        <v>157</v>
      </c>
    </row>
    <row r="49" spans="2:4" x14ac:dyDescent="0.25">
      <c r="B49" s="1" t="s">
        <v>45</v>
      </c>
      <c r="D49" t="s">
        <v>158</v>
      </c>
    </row>
    <row r="50" spans="2:4" x14ac:dyDescent="0.25">
      <c r="B50" s="1" t="s">
        <v>88</v>
      </c>
    </row>
    <row r="51" spans="2:4" x14ac:dyDescent="0.25">
      <c r="B51" s="1" t="s">
        <v>106</v>
      </c>
    </row>
    <row r="52" spans="2:4" x14ac:dyDescent="0.25">
      <c r="B52" s="1" t="s">
        <v>107</v>
      </c>
    </row>
    <row r="53" spans="2:4" x14ac:dyDescent="0.25">
      <c r="B53" s="1" t="s">
        <v>98</v>
      </c>
      <c r="D53" t="s">
        <v>185</v>
      </c>
    </row>
    <row r="54" spans="2:4" x14ac:dyDescent="0.25">
      <c r="B54" s="1" t="s">
        <v>93</v>
      </c>
    </row>
    <row r="55" spans="2:4" x14ac:dyDescent="0.25">
      <c r="B55" s="1" t="s">
        <v>92</v>
      </c>
    </row>
    <row r="56" spans="2:4" x14ac:dyDescent="0.25">
      <c r="B56" s="1" t="s">
        <v>91</v>
      </c>
    </row>
    <row r="57" spans="2:4" x14ac:dyDescent="0.25">
      <c r="B57" s="1" t="s">
        <v>75</v>
      </c>
      <c r="C57" s="2" t="s">
        <v>110</v>
      </c>
    </row>
    <row r="58" spans="2:4" x14ac:dyDescent="0.25">
      <c r="B58" s="1" t="s">
        <v>102</v>
      </c>
      <c r="C58" s="2" t="s">
        <v>109</v>
      </c>
      <c r="D58" t="s">
        <v>187</v>
      </c>
    </row>
    <row r="59" spans="2:4" x14ac:dyDescent="0.25">
      <c r="B59" s="1" t="s">
        <v>87</v>
      </c>
    </row>
    <row r="60" spans="2:4" x14ac:dyDescent="0.25">
      <c r="B60" s="1" t="s">
        <v>86</v>
      </c>
    </row>
    <row r="61" spans="2:4" x14ac:dyDescent="0.25">
      <c r="B61" s="1" t="s">
        <v>85</v>
      </c>
    </row>
    <row r="62" spans="2:4" x14ac:dyDescent="0.25">
      <c r="B62" s="1" t="s">
        <v>84</v>
      </c>
    </row>
    <row r="63" spans="2:4" x14ac:dyDescent="0.25">
      <c r="B63" s="1" t="s">
        <v>68</v>
      </c>
    </row>
    <row r="64" spans="2:4" x14ac:dyDescent="0.25">
      <c r="B64" t="s">
        <v>73</v>
      </c>
      <c r="C64" s="2" t="s">
        <v>117</v>
      </c>
      <c r="D64" t="s">
        <v>210</v>
      </c>
    </row>
    <row r="65" spans="2:4" x14ac:dyDescent="0.25">
      <c r="B65" s="1" t="s">
        <v>95</v>
      </c>
    </row>
    <row r="66" spans="2:4" x14ac:dyDescent="0.25">
      <c r="B66" s="1" t="s">
        <v>94</v>
      </c>
    </row>
    <row r="67" spans="2:4" x14ac:dyDescent="0.25">
      <c r="B67" s="1" t="s">
        <v>90</v>
      </c>
      <c r="D67" t="s">
        <v>90</v>
      </c>
    </row>
    <row r="68" spans="2:4" x14ac:dyDescent="0.25">
      <c r="C68" s="2"/>
    </row>
    <row r="69" spans="2:4" x14ac:dyDescent="0.25">
      <c r="C69" s="2"/>
    </row>
    <row r="70" spans="2:4" x14ac:dyDescent="0.25">
      <c r="C70" s="2"/>
    </row>
    <row r="71" spans="2:4" x14ac:dyDescent="0.25">
      <c r="C71" s="2"/>
    </row>
    <row r="72" spans="2:4" x14ac:dyDescent="0.25">
      <c r="C72" s="2"/>
    </row>
    <row r="73" spans="2:4" x14ac:dyDescent="0.25">
      <c r="C73" s="2"/>
    </row>
    <row r="74" spans="2:4" x14ac:dyDescent="0.25">
      <c r="C74" s="2"/>
    </row>
    <row r="75" spans="2:4" x14ac:dyDescent="0.25">
      <c r="C75" s="2"/>
    </row>
    <row r="76" spans="2:4" x14ac:dyDescent="0.25">
      <c r="C76" s="2"/>
    </row>
    <row r="78" spans="2:4" x14ac:dyDescent="0.25">
      <c r="C78" s="2"/>
    </row>
    <row r="92" spans="3:3" x14ac:dyDescent="0.25">
      <c r="C92" s="2"/>
    </row>
    <row r="93" spans="3:3" x14ac:dyDescent="0.25">
      <c r="C93" s="2"/>
    </row>
    <row r="94" spans="3:3" x14ac:dyDescent="0.25">
      <c r="C94" s="2"/>
    </row>
    <row r="95" spans="3:3" x14ac:dyDescent="0.25">
      <c r="C95" s="2"/>
    </row>
  </sheetData>
  <sortState ref="F2:G97">
    <sortCondition ref="G2:G9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"/>
  <sheetViews>
    <sheetView workbookViewId="0">
      <selection activeCell="A3" sqref="A3:A30"/>
    </sheetView>
  </sheetViews>
  <sheetFormatPr defaultRowHeight="15" x14ac:dyDescent="0.25"/>
  <cols>
    <col min="1" max="1" width="48" bestFit="1" customWidth="1"/>
  </cols>
  <sheetData>
    <row r="1" spans="1:3" s="3" customFormat="1" x14ac:dyDescent="0.25"/>
    <row r="2" spans="1:3" x14ac:dyDescent="0.25">
      <c r="A2" t="s">
        <v>66</v>
      </c>
      <c r="B2" t="s">
        <v>152</v>
      </c>
      <c r="C2" t="str">
        <f>"{"&amp;""""&amp;A2&amp;""""&amp;":"&amp;""""&amp;B2&amp;""""&amp;", "</f>
        <v xml:space="preserve">{"MonitoringLocationIdentifier":"StationId", </v>
      </c>
    </row>
    <row r="3" spans="1:3" x14ac:dyDescent="0.25">
      <c r="A3" t="s">
        <v>128</v>
      </c>
      <c r="B3" t="s">
        <v>127</v>
      </c>
      <c r="C3" t="str">
        <f>""""&amp;A3&amp;""""&amp;":"&amp;""""&amp;B3&amp;""""&amp;", "</f>
        <v xml:space="preserve">"AquiferName":"Aquifer", </v>
      </c>
    </row>
    <row r="4" spans="1:3" x14ac:dyDescent="0.25">
      <c r="A4" t="s">
        <v>130</v>
      </c>
      <c r="B4" t="s">
        <v>129</v>
      </c>
      <c r="C4" s="3" t="str">
        <f t="shared" ref="C4:C30" si="0">""""&amp;A4&amp;""""&amp;":"&amp;""""&amp;B4&amp;""""&amp;", "</f>
        <v xml:space="preserve">"AquiferTypeName":"AquiferType", </v>
      </c>
    </row>
    <row r="5" spans="1:3" x14ac:dyDescent="0.25">
      <c r="A5" t="s">
        <v>132</v>
      </c>
      <c r="B5" t="s">
        <v>131</v>
      </c>
      <c r="C5" s="3" t="str">
        <f t="shared" si="0"/>
        <v xml:space="preserve">"ConstructionDateText":"ConstDate", </v>
      </c>
    </row>
    <row r="6" spans="1:3" x14ac:dyDescent="0.25">
      <c r="A6" t="s">
        <v>133</v>
      </c>
      <c r="B6" t="s">
        <v>133</v>
      </c>
      <c r="C6" s="3" t="str">
        <f t="shared" si="0"/>
        <v xml:space="preserve">"CountyCode":"CountyCode", </v>
      </c>
    </row>
    <row r="7" spans="1:3" x14ac:dyDescent="0.25">
      <c r="A7" t="s">
        <v>176</v>
      </c>
      <c r="B7" t="s">
        <v>175</v>
      </c>
      <c r="C7" s="3" t="str">
        <f t="shared" si="0"/>
        <v xml:space="preserve">"WellDepthMeasure/MeasureValue":"Depth", </v>
      </c>
    </row>
    <row r="8" spans="1:3" x14ac:dyDescent="0.25">
      <c r="A8" t="s">
        <v>174</v>
      </c>
      <c r="B8" t="s">
        <v>173</v>
      </c>
      <c r="C8" s="3" t="str">
        <f t="shared" si="0"/>
        <v xml:space="preserve">"WellDepthMeasure/MeasureUnitCode":"DepthUnit", </v>
      </c>
    </row>
    <row r="9" spans="1:3" x14ac:dyDescent="0.25">
      <c r="A9" t="s">
        <v>172</v>
      </c>
      <c r="B9" t="s">
        <v>171</v>
      </c>
      <c r="C9" s="3" t="str">
        <f t="shared" si="0"/>
        <v xml:space="preserve">"VerticalMeasure/MeasureValue":"Elev", </v>
      </c>
    </row>
    <row r="10" spans="1:3" x14ac:dyDescent="0.25">
      <c r="A10" t="s">
        <v>163</v>
      </c>
      <c r="B10" t="s">
        <v>162</v>
      </c>
      <c r="C10" s="3" t="str">
        <f t="shared" si="0"/>
        <v xml:space="preserve">"VerticalAccuracyMeasure/MeasureValue":"ElevAcc", </v>
      </c>
    </row>
    <row r="11" spans="1:3" x14ac:dyDescent="0.25">
      <c r="A11" t="s">
        <v>161</v>
      </c>
      <c r="B11" t="s">
        <v>160</v>
      </c>
      <c r="C11" s="3" t="str">
        <f t="shared" si="0"/>
        <v xml:space="preserve">"VerticalAccuracyMeasure/MeasureUnitCode":"ElevAccUnit", </v>
      </c>
    </row>
    <row r="12" spans="1:3" x14ac:dyDescent="0.25">
      <c r="A12" t="s">
        <v>165</v>
      </c>
      <c r="B12" t="s">
        <v>164</v>
      </c>
      <c r="C12" s="3" t="str">
        <f t="shared" si="0"/>
        <v xml:space="preserve">"VerticalCollectionMethodName":"ElevMeth", </v>
      </c>
    </row>
    <row r="13" spans="1:3" x14ac:dyDescent="0.25">
      <c r="A13" t="s">
        <v>167</v>
      </c>
      <c r="B13" t="s">
        <v>166</v>
      </c>
      <c r="C13" s="3" t="str">
        <f t="shared" si="0"/>
        <v xml:space="preserve">"VerticalCoordinateReferenceSystemDatumName":"ElevRef", </v>
      </c>
    </row>
    <row r="14" spans="1:3" x14ac:dyDescent="0.25">
      <c r="A14" t="s">
        <v>169</v>
      </c>
      <c r="B14" t="s">
        <v>168</v>
      </c>
      <c r="C14" s="3" t="str">
        <f t="shared" si="0"/>
        <v xml:space="preserve">"VerticalMeasure/MeasureUnitCode":"ElevUnit", </v>
      </c>
    </row>
    <row r="15" spans="1:3" x14ac:dyDescent="0.25">
      <c r="A15" t="s">
        <v>135</v>
      </c>
      <c r="B15" t="s">
        <v>134</v>
      </c>
      <c r="C15" s="3" t="str">
        <f t="shared" si="0"/>
        <v xml:space="preserve">"FormationTypeText":"FmType", </v>
      </c>
    </row>
    <row r="16" spans="1:3" x14ac:dyDescent="0.25">
      <c r="A16" t="s">
        <v>180</v>
      </c>
      <c r="B16" t="s">
        <v>179</v>
      </c>
      <c r="C16" s="3" t="str">
        <f t="shared" si="0"/>
        <v xml:space="preserve">"WellHoleDepthMeasure/MeasureValue":"HoleDepth", </v>
      </c>
    </row>
    <row r="17" spans="1:3" x14ac:dyDescent="0.25">
      <c r="A17" t="s">
        <v>178</v>
      </c>
      <c r="B17" t="s">
        <v>177</v>
      </c>
      <c r="C17" s="3" t="str">
        <f t="shared" si="0"/>
        <v xml:space="preserve">"WellHoleDepthMeasure/MeasureUnitCode":"HoleDUnit", </v>
      </c>
    </row>
    <row r="18" spans="1:3" x14ac:dyDescent="0.25">
      <c r="A18" t="s">
        <v>139</v>
      </c>
      <c r="B18" t="s">
        <v>138</v>
      </c>
      <c r="C18" s="3" t="str">
        <f t="shared" si="0"/>
        <v xml:space="preserve">"HorizontalAccuracyMeasure/MeasureValue":"HorAcc", </v>
      </c>
    </row>
    <row r="19" spans="1:3" x14ac:dyDescent="0.25">
      <c r="A19" t="s">
        <v>137</v>
      </c>
      <c r="B19" t="s">
        <v>136</v>
      </c>
      <c r="C19" s="3" t="str">
        <f t="shared" si="0"/>
        <v xml:space="preserve">"HorizontalAccuracyMeasure/MeasureUnitCode":"HorAccUnit", </v>
      </c>
    </row>
    <row r="20" spans="1:3" x14ac:dyDescent="0.25">
      <c r="A20" t="s">
        <v>141</v>
      </c>
      <c r="B20" t="s">
        <v>140</v>
      </c>
      <c r="C20" s="3" t="str">
        <f t="shared" si="0"/>
        <v xml:space="preserve">"HorizontalCollectionMethodName":"HorCollMeth", </v>
      </c>
    </row>
    <row r="21" spans="1:3" x14ac:dyDescent="0.25">
      <c r="A21" t="s">
        <v>143</v>
      </c>
      <c r="B21" t="s">
        <v>142</v>
      </c>
      <c r="C21" s="3" t="str">
        <f t="shared" si="0"/>
        <v xml:space="preserve">"HorizontalCoordinateReferenceSystemDatumName":"HorRef", </v>
      </c>
    </row>
    <row r="22" spans="1:3" x14ac:dyDescent="0.25">
      <c r="A22" t="s">
        <v>145</v>
      </c>
      <c r="B22" t="s">
        <v>144</v>
      </c>
      <c r="C22" s="3" t="str">
        <f t="shared" si="0"/>
        <v xml:space="preserve">"HUCEightDigitCode":"HUC8", </v>
      </c>
    </row>
    <row r="23" spans="1:3" x14ac:dyDescent="0.25">
      <c r="A23" t="s">
        <v>147</v>
      </c>
      <c r="B23" t="s">
        <v>146</v>
      </c>
      <c r="C23" s="3" t="str">
        <f t="shared" si="0"/>
        <v xml:space="preserve">"LatitudeMeasure":"Lat_Y", </v>
      </c>
    </row>
    <row r="24" spans="1:3" x14ac:dyDescent="0.25">
      <c r="A24" t="s">
        <v>149</v>
      </c>
      <c r="B24" t="s">
        <v>148</v>
      </c>
      <c r="C24" s="3" t="str">
        <f t="shared" si="0"/>
        <v xml:space="preserve">"LongitudeMeasure":"Lon_X", </v>
      </c>
    </row>
    <row r="25" spans="1:3" x14ac:dyDescent="0.25">
      <c r="A25" t="s">
        <v>45</v>
      </c>
      <c r="B25" t="s">
        <v>158</v>
      </c>
      <c r="C25" s="3" t="str">
        <f t="shared" si="0"/>
        <v xml:space="preserve">"OrganizationIdentifier":"OrgId", </v>
      </c>
    </row>
    <row r="26" spans="1:3" x14ac:dyDescent="0.25">
      <c r="A26" t="s">
        <v>46</v>
      </c>
      <c r="B26" t="s">
        <v>157</v>
      </c>
      <c r="C26" s="3" t="str">
        <f t="shared" si="0"/>
        <v xml:space="preserve">"OrganizationFormalName":"OrgName", </v>
      </c>
    </row>
    <row r="27" spans="1:3" x14ac:dyDescent="0.25">
      <c r="A27" t="s">
        <v>159</v>
      </c>
      <c r="B27" t="s">
        <v>159</v>
      </c>
      <c r="C27" s="3" t="str">
        <f t="shared" si="0"/>
        <v xml:space="preserve">"StateCode":"StateCode", </v>
      </c>
    </row>
    <row r="28" spans="1:3" x14ac:dyDescent="0.25">
      <c r="A28" t="s">
        <v>151</v>
      </c>
      <c r="B28" t="s">
        <v>150</v>
      </c>
      <c r="C28" s="3" t="str">
        <f t="shared" si="0"/>
        <v xml:space="preserve">"MonitoringLocationDescriptionText":"StationComment", </v>
      </c>
    </row>
    <row r="29" spans="1:3" x14ac:dyDescent="0.25">
      <c r="A29" t="s">
        <v>154</v>
      </c>
      <c r="B29" t="s">
        <v>153</v>
      </c>
      <c r="C29" s="3" t="str">
        <f t="shared" si="0"/>
        <v xml:space="preserve">"MonitoringLocationName":"StationName", </v>
      </c>
    </row>
    <row r="30" spans="1:3" x14ac:dyDescent="0.25">
      <c r="A30" t="s">
        <v>156</v>
      </c>
      <c r="B30" t="s">
        <v>155</v>
      </c>
      <c r="C30" s="3" t="str">
        <f>""""&amp;A30&amp;""""&amp;":"&amp;""""&amp;B30&amp;""""&amp;"} "</f>
        <v xml:space="preserve">"MonitoringLocationTypeName":"StationType"} </v>
      </c>
    </row>
    <row r="31" spans="1:3" x14ac:dyDescent="0.25">
      <c r="B31" s="3"/>
      <c r="C31" t="str">
        <f>C2</f>
        <v xml:space="preserve">{"MonitoringLocationIdentifier":"StationId", </v>
      </c>
    </row>
    <row r="32" spans="1:3" x14ac:dyDescent="0.25">
      <c r="B32" s="3"/>
      <c r="C32" t="str">
        <f>C31&amp;C3</f>
        <v xml:space="preserve">{"MonitoringLocationIdentifier":"StationId", "AquiferName":"Aquifer", </v>
      </c>
    </row>
    <row r="33" spans="2:3" x14ac:dyDescent="0.25">
      <c r="B33" s="3"/>
      <c r="C33" s="3" t="str">
        <f t="shared" ref="C33:C60" si="1">C32&amp;C4</f>
        <v xml:space="preserve">{"MonitoringLocationIdentifier":"StationId", "AquiferName":"Aquifer", "AquiferTypeName":"AquiferType", </v>
      </c>
    </row>
    <row r="34" spans="2:3" x14ac:dyDescent="0.25">
      <c r="B34" s="3"/>
      <c r="C34" s="3" t="str">
        <f t="shared" si="1"/>
        <v xml:space="preserve">{"MonitoringLocationIdentifier":"StationId", "AquiferName":"Aquifer", "AquiferTypeName":"AquiferType", "ConstructionDateText":"ConstDate", </v>
      </c>
    </row>
    <row r="35" spans="2:3" x14ac:dyDescent="0.25">
      <c r="B35" s="3"/>
      <c r="C35" s="3" t="str">
        <f t="shared" si="1"/>
        <v xml:space="preserve">{"MonitoringLocationIdentifier":"StationId", "AquiferName":"Aquifer", "AquiferTypeName":"AquiferType", "ConstructionDateText":"ConstDate", "CountyCode":"CountyCode", </v>
      </c>
    </row>
    <row r="36" spans="2:3" x14ac:dyDescent="0.25">
      <c r="B36" s="3"/>
      <c r="C36" s="3" t="str">
        <f t="shared" si="1"/>
        <v xml:space="preserve">{"MonitoringLocationIdentifier":"StationId", "AquiferName":"Aquifer", "AquiferTypeName":"AquiferType", "ConstructionDateText":"ConstDate", "CountyCode":"CountyCode", "WellDepthMeasure/MeasureValue":"Depth", </v>
      </c>
    </row>
    <row r="37" spans="2:3" x14ac:dyDescent="0.25">
      <c r="B37" s="3"/>
      <c r="C37" s="3" t="str">
        <f t="shared" si="1"/>
        <v xml:space="preserve">{"MonitoringLocationIdentifier":"StationId", "AquiferName":"Aquifer", "AquiferTypeName":"AquiferType", "ConstructionDateText":"ConstDate", "CountyCode":"CountyCode", "WellDepthMeasure/MeasureValue":"Depth", "WellDepthMeasure/MeasureUnitCode":"DepthUnit", </v>
      </c>
    </row>
    <row r="38" spans="2:3" x14ac:dyDescent="0.25">
      <c r="B38" s="3"/>
      <c r="C38" s="3" t="str">
        <f t="shared" si="1"/>
        <v xml:space="preserve">{"MonitoringLocationIdentifier":"StationId", "AquiferName":"Aquifer", "AquiferTypeName":"AquiferType", "ConstructionDateText":"ConstDate", "CountyCode":"CountyCode", "WellDepthMeasure/MeasureValue":"Depth", "WellDepthMeasure/MeasureUnitCode":"DepthUnit", "VerticalMeasure/MeasureValue":"Elev", </v>
      </c>
    </row>
    <row r="39" spans="2:3" x14ac:dyDescent="0.25">
      <c r="B39" s="3"/>
      <c r="C39" s="3" t="str">
        <f t="shared" si="1"/>
        <v xml:space="preserve">{"MonitoringLocationIdentifier":"StationId", "AquiferName":"Aquifer", "AquiferTypeName":"AquiferType", "ConstructionDateText":"ConstDate", "CountyCode":"CountyCode", "WellDepthMeasure/MeasureValue":"Depth", "WellDepthMeasure/MeasureUnitCode":"DepthUnit", "VerticalMeasure/MeasureValue":"Elev", "VerticalAccuracyMeasure/MeasureValue":"ElevAcc", </v>
      </c>
    </row>
    <row r="40" spans="2:3" x14ac:dyDescent="0.25">
      <c r="B40" s="3"/>
      <c r="C40" s="3" t="str">
        <f t="shared" si="1"/>
        <v xml:space="preserve">{"MonitoringLocationIdentifier":"StationId", "AquiferName":"Aquifer", "AquiferTypeName":"AquiferType", "ConstructionDateText":"ConstDate", "CountyCode":"CountyCode", "WellDepthMeasure/MeasureValue":"Depth", "WellDepthMeasure/MeasureUnitCode":"DepthUnit", "VerticalMeasure/MeasureValue":"Elev", "VerticalAccuracyMeasure/MeasureValue":"ElevAcc", "VerticalAccuracyMeasure/MeasureUnitCode":"ElevAccUnit", </v>
      </c>
    </row>
    <row r="41" spans="2:3" x14ac:dyDescent="0.25">
      <c r="B41" s="3"/>
      <c r="C41" s="3" t="str">
        <f t="shared" si="1"/>
        <v xml:space="preserve">{"MonitoringLocationIdentifier":"StationId", "AquiferName":"Aquifer", "AquiferTypeName":"AquiferType", "ConstructionDateText":"ConstDate", "CountyCode":"CountyCode", "WellDepthMeasure/MeasureValue":"Depth", "WellDepthMeasure/MeasureUnitCode":"DepthUnit", "VerticalMeasure/MeasureValue":"Elev", "VerticalAccuracyMeasure/MeasureValue":"ElevAcc", "VerticalAccuracyMeasure/MeasureUnitCode":"ElevAccUnit", "VerticalCollectionMethodName":"ElevMeth", </v>
      </c>
    </row>
    <row r="42" spans="2:3" x14ac:dyDescent="0.25">
      <c r="B42" s="3"/>
      <c r="C42" s="3" t="str">
        <f t="shared" si="1"/>
        <v xml:space="preserve">{"MonitoringLocationIdentifier":"StationId", "AquiferName":"Aquifer", "AquiferTypeName":"AquiferType", "ConstructionDateText":"ConstDate", "CountyCode":"CountyCode", "WellDepthMeasure/MeasureValue":"Depth", "WellDepthMeasure/MeasureUnitCode":"DepthUnit", "VerticalMeasure/MeasureValue":"Elev", "VerticalAccuracyMeasure/MeasureValue":"ElevAcc", "VerticalAccuracyMeasure/MeasureUnitCode":"ElevAccUnit", "VerticalCollectionMethodName":"ElevMeth", "VerticalCoordinateReferenceSystemDatumName":"ElevRef", </v>
      </c>
    </row>
    <row r="43" spans="2:3" x14ac:dyDescent="0.25">
      <c r="B43" s="3"/>
      <c r="C43" s="3" t="str">
        <f t="shared" si="1"/>
        <v xml:space="preserve">{"MonitoringLocationIdentifier":"StationId", "AquiferName":"Aquifer", "AquiferTypeName":"AquiferType", "ConstructionDateText":"ConstDate", "CountyCode":"CountyCode", "WellDepthMeasure/MeasureValue":"Depth", "WellDepthMeasure/MeasureUnitCode":"DepthUnit", "VerticalMeasure/MeasureValue":"Elev", "VerticalAccuracyMeasure/MeasureValue":"ElevAcc", "VerticalAccuracyMeasure/MeasureUnitCode":"ElevAccUnit", "VerticalCollectionMethodName":"ElevMeth", "VerticalCoordinateReferenceSystemDatumName":"ElevRef", "VerticalMeasure/MeasureUnitCode":"ElevUnit", </v>
      </c>
    </row>
    <row r="44" spans="2:3" x14ac:dyDescent="0.25">
      <c r="B44" s="3"/>
      <c r="C44" s="3" t="str">
        <f t="shared" si="1"/>
        <v xml:space="preserve">{"MonitoringLocationIdentifier":"StationId", "AquiferName":"Aquifer", "AquiferTypeName":"AquiferType", "ConstructionDateText":"ConstDate", "CountyCode":"CountyCode", "WellDepthMeasure/MeasureValue":"Depth", "WellDepthMeasure/MeasureUnitCode":"DepthUnit", "VerticalMeasure/MeasureValue":"Elev", "VerticalAccuracyMeasure/MeasureValue":"ElevAcc", "VerticalAccuracyMeasure/MeasureUnitCode":"ElevAccUnit", "VerticalCollectionMethodName":"ElevMeth", "VerticalCoordinateReferenceSystemDatumName":"ElevRef", "VerticalMeasure/MeasureUnitCode":"ElevUnit", "FormationTypeText":"FmType", </v>
      </c>
    </row>
    <row r="45" spans="2:3" x14ac:dyDescent="0.25">
      <c r="B45" s="3"/>
      <c r="C45" s="3" t="str">
        <f t="shared" si="1"/>
        <v xml:space="preserve">{"MonitoringLocationIdentifier":"StationId", "AquiferName":"Aquifer", "AquiferTypeName":"AquiferType", "ConstructionDateText":"ConstDate", "CountyCode":"CountyCode", "WellDepthMeasure/MeasureValue":"Depth", "WellDepthMeasure/MeasureUnitCode":"DepthUnit", "VerticalMeasure/MeasureValue":"Elev", "VerticalAccuracyMeasure/MeasureValue":"ElevAcc", "VerticalAccuracyMeasure/MeasureUnitCode":"ElevAccUnit", "VerticalCollectionMethodName":"ElevMeth", "VerticalCoordinateReferenceSystemDatumName":"ElevRef", "VerticalMeasure/MeasureUnitCode":"ElevUnit", "FormationTypeText":"FmType", "WellHoleDepthMeasure/MeasureValue":"HoleDepth", </v>
      </c>
    </row>
    <row r="46" spans="2:3" x14ac:dyDescent="0.25">
      <c r="B46" s="3"/>
      <c r="C46" s="3" t="str">
        <f t="shared" si="1"/>
        <v xml:space="preserve">{"MonitoringLocationIdentifier":"StationId", "AquiferName":"Aquifer", "AquiferTypeName":"AquiferType", "ConstructionDateText":"ConstDate", "CountyCode":"CountyCode", "WellDepthMeasure/MeasureValue":"Depth", "WellDepthMeasure/MeasureUnitCode":"DepthUnit", "VerticalMeasure/MeasureValue":"Elev", "VerticalAccuracyMeasure/MeasureValue":"ElevAcc", "VerticalAccuracyMeasure/MeasureUnitCode":"ElevAccUnit", "VerticalCollectionMethodName":"ElevMeth", "VerticalCoordinateReferenceSystemDatumName":"ElevRef", "VerticalMeasure/MeasureUnitCode":"ElevUnit", "FormationTypeText":"FmType", "WellHoleDepthMeasure/MeasureValue":"HoleDepth", "WellHoleDepthMeasure/MeasureUnitCode":"HoleDUnit", </v>
      </c>
    </row>
    <row r="47" spans="2:3" x14ac:dyDescent="0.25">
      <c r="B47" s="3"/>
      <c r="C47" s="3" t="str">
        <f t="shared" si="1"/>
        <v xml:space="preserve">{"MonitoringLocationIdentifier":"StationId", "AquiferName":"Aquifer", "AquiferTypeName":"AquiferType", "ConstructionDateText":"ConstDate", "CountyCode":"CountyCode", "WellDepthMeasure/MeasureValue":"Depth", "WellDepthMeasure/MeasureUnitCode":"DepthUnit", "VerticalMeasure/MeasureValue":"Elev", "VerticalAccuracyMeasure/MeasureValue":"ElevAcc", "VerticalAccuracyMeasure/MeasureUnitCode":"ElevAccUnit", "VerticalCollectionMethodName":"ElevMeth", "VerticalCoordinateReferenceSystemDatumName":"ElevRef", "VerticalMeasure/MeasureUnitCode":"ElevUnit", "FormationTypeText":"FmType", "WellHoleDepthMeasure/MeasureValue":"HoleDepth", "WellHoleDepthMeasure/MeasureUnitCode":"HoleDUnit", "HorizontalAccuracyMeasure/MeasureValue":"HorAcc", </v>
      </c>
    </row>
    <row r="48" spans="2:3" x14ac:dyDescent="0.25">
      <c r="B48" s="3"/>
      <c r="C48" s="3" t="str">
        <f t="shared" si="1"/>
        <v xml:space="preserve">{"MonitoringLocationIdentifier":"StationId", "AquiferName":"Aquifer", "AquiferTypeName":"AquiferType", "ConstructionDateText":"ConstDate", "CountyCode":"CountyCode", "WellDepthMeasure/MeasureValue":"Depth", "WellDepthMeasure/MeasureUnitCode":"DepthUnit", "VerticalMeasure/MeasureValue":"Elev", "VerticalAccuracyMeasure/MeasureValue":"ElevAcc", "VerticalAccuracyMeasure/MeasureUnitCode":"ElevAccUnit", "VerticalCollectionMethodName":"ElevMeth", "VerticalCoordinateReferenceSystemDatumName":"ElevRef", "VerticalMeasure/MeasureUnitCode":"ElevUnit", "FormationTypeText":"FmType", "WellHoleDepthMeasure/MeasureValue":"HoleDepth", "WellHoleDepthMeasure/MeasureUnitCode":"HoleDUnit", "HorizontalAccuracyMeasure/MeasureValue":"HorAcc", "HorizontalAccuracyMeasure/MeasureUnitCode":"HorAccUnit", </v>
      </c>
    </row>
    <row r="49" spans="2:3" x14ac:dyDescent="0.25">
      <c r="B49" s="3"/>
      <c r="C49" s="3" t="str">
        <f t="shared" si="1"/>
        <v xml:space="preserve">{"MonitoringLocationIdentifier":"StationId", "AquiferName":"Aquifer", "AquiferTypeName":"AquiferType", "ConstructionDateText":"ConstDate", "CountyCode":"CountyCode", "WellDepthMeasure/MeasureValue":"Depth", "WellDepthMeasure/MeasureUnitCode":"DepthUnit", "VerticalMeasure/MeasureValue":"Elev", "VerticalAccuracyMeasure/MeasureValue":"ElevAcc", "VerticalAccuracyMeasure/MeasureUnitCode":"ElevAccUnit", "VerticalCollectionMethodName":"ElevMeth", "VerticalCoordinateReferenceSystemDatumName":"ElevRef", "VerticalMeasure/MeasureUnitCode":"ElevUnit", "FormationTypeText":"FmType", "WellHoleDepthMeasure/MeasureValue":"HoleDepth", "WellHoleDepthMeasure/MeasureUnitCode":"HoleDUnit", "HorizontalAccuracyMeasure/MeasureValue":"HorAcc", "HorizontalAccuracyMeasure/MeasureUnitCode":"HorAccUnit", "HorizontalCollectionMethodName":"HorCollMeth", </v>
      </c>
    </row>
    <row r="50" spans="2:3" x14ac:dyDescent="0.25">
      <c r="B50" s="3"/>
      <c r="C50" s="3" t="str">
        <f t="shared" si="1"/>
        <v xml:space="preserve">{"MonitoringLocationIdentifier":"StationId", "AquiferName":"Aquifer", "AquiferTypeName":"AquiferType", "ConstructionDateText":"ConstDate", "CountyCode":"CountyCode", "WellDepthMeasure/MeasureValue":"Depth", "WellDepthMeasure/MeasureUnitCode":"DepthUnit", "VerticalMeasure/MeasureValue":"Elev", "VerticalAccuracyMeasure/MeasureValue":"ElevAcc", "VerticalAccuracyMeasure/MeasureUnitCode":"ElevAccUnit", "VerticalCollectionMethodName":"ElevMeth", "VerticalCoordinateReferenceSystemDatumName":"ElevRef", "VerticalMeasure/MeasureUnitCode":"ElevUnit", "FormationTypeText":"FmType", "WellHoleDepthMeasure/MeasureValue":"HoleDepth", "WellHoleDepthMeasure/MeasureUnitCode":"HoleDUnit", "HorizontalAccuracyMeasure/MeasureValue":"HorAcc", "HorizontalAccuracyMeasure/MeasureUnitCode":"HorAccUnit", "HorizontalCollectionMethodName":"HorCollMeth", "HorizontalCoordinateReferenceSystemDatumName":"HorRef", </v>
      </c>
    </row>
    <row r="51" spans="2:3" x14ac:dyDescent="0.25">
      <c r="B51" s="3"/>
      <c r="C51" s="3" t="str">
        <f t="shared" si="1"/>
        <v xml:space="preserve">{"MonitoringLocationIdentifier":"StationId", "AquiferName":"Aquifer", "AquiferTypeName":"AquiferType", "ConstructionDateText":"ConstDate", "CountyCode":"CountyCode", "WellDepthMeasure/MeasureValue":"Depth", "WellDepthMeasure/MeasureUnitCode":"DepthUnit", "VerticalMeasure/MeasureValue":"Elev", "VerticalAccuracyMeasure/MeasureValue":"ElevAcc", "VerticalAccuracyMeasure/MeasureUnitCode":"ElevAccUnit", "VerticalCollectionMethodName":"ElevMeth", "VerticalCoordinateReferenceSystemDatumName":"ElevRef", "VerticalMeasure/MeasureUnitCode":"ElevUnit", "FormationTypeText":"FmType", "WellHoleDepthMeasure/MeasureValue":"HoleDepth", "WellHoleDepthMeasure/MeasureUnitCode":"HoleDUnit", "HorizontalAccuracyMeasure/MeasureValue":"HorAcc", "HorizontalAccuracyMeasure/MeasureUnitCode":"HorAccUnit", "HorizontalCollectionMethodName":"HorCollMeth", "HorizontalCoordinateReferenceSystemDatumName":"HorRef", "HUCEightDigitCode":"HUC8", </v>
      </c>
    </row>
    <row r="52" spans="2:3" x14ac:dyDescent="0.25">
      <c r="B52" s="3"/>
      <c r="C52" s="3" t="str">
        <f t="shared" si="1"/>
        <v xml:space="preserve">{"MonitoringLocationIdentifier":"StationId", "AquiferName":"Aquifer", "AquiferTypeName":"AquiferType", "ConstructionDateText":"ConstDate", "CountyCode":"CountyCode", "WellDepthMeasure/MeasureValue":"Depth", "WellDepthMeasure/MeasureUnitCode":"DepthUnit", "VerticalMeasure/MeasureValue":"Elev", "VerticalAccuracyMeasure/MeasureValue":"ElevAcc", "VerticalAccuracyMeasure/MeasureUnitCode":"ElevAccUnit", "VerticalCollectionMethodName":"ElevMeth", "VerticalCoordinateReferenceSystemDatumName":"ElevRef", "VerticalMeasure/MeasureUnitCode":"ElevUnit", "FormationTypeText":"FmType", "WellHoleDepthMeasure/MeasureValue":"HoleDepth", "WellHoleDepthMeasure/MeasureUnitCode":"HoleDUnit", "HorizontalAccuracyMeasure/MeasureValue":"HorAcc", "HorizontalAccuracyMeasure/MeasureUnitCode":"HorAccUnit", "HorizontalCollectionMethodName":"HorCollMeth", "HorizontalCoordinateReferenceSystemDatumName":"HorRef", "HUCEightDigitCode":"HUC8", "LatitudeMeasure":"Lat_Y", </v>
      </c>
    </row>
    <row r="53" spans="2:3" x14ac:dyDescent="0.25">
      <c r="B53" s="3"/>
      <c r="C53" s="3" t="str">
        <f t="shared" si="1"/>
        <v xml:space="preserve">{"MonitoringLocationIdentifier":"StationId", "AquiferName":"Aquifer", "AquiferTypeName":"AquiferType", "ConstructionDateText":"ConstDate", "CountyCode":"CountyCode", "WellDepthMeasure/MeasureValue":"Depth", "WellDepthMeasure/MeasureUnitCode":"DepthUnit", "VerticalMeasure/MeasureValue":"Elev", "VerticalAccuracyMeasure/MeasureValue":"ElevAcc", "VerticalAccuracyMeasure/MeasureUnitCode":"ElevAccUnit", "VerticalCollectionMethodName":"ElevMeth", "VerticalCoordinateReferenceSystemDatumName":"ElevRef", "VerticalMeasure/MeasureUnitCode":"ElevUnit", "FormationTypeText":"FmType", "WellHoleDepthMeasure/MeasureValue":"HoleDepth", "WellHoleDepthMeasure/MeasureUnitCode":"HoleDUnit", "HorizontalAccuracyMeasure/MeasureValue":"HorAcc", "HorizontalAccuracyMeasure/MeasureUnitCode":"HorAccUnit", "HorizontalCollectionMethodName":"HorCollMeth", "HorizontalCoordinateReferenceSystemDatumName":"HorRef", "HUCEightDigitCode":"HUC8", "LatitudeMeasure":"Lat_Y", "LongitudeMeasure":"Lon_X", </v>
      </c>
    </row>
    <row r="54" spans="2:3" x14ac:dyDescent="0.25">
      <c r="B54" s="3"/>
      <c r="C54" s="3" t="str">
        <f t="shared" si="1"/>
        <v xml:space="preserve">{"MonitoringLocationIdentifier":"StationId", "AquiferName":"Aquifer", "AquiferTypeName":"AquiferType", "ConstructionDateText":"ConstDate", "CountyCode":"CountyCode", "WellDepthMeasure/MeasureValue":"Depth", "WellDepthMeasure/MeasureUnitCode":"DepthUnit", "VerticalMeasure/MeasureValue":"Elev", "VerticalAccuracyMeasure/MeasureValue":"ElevAcc", "VerticalAccuracyMeasure/MeasureUnitCode":"ElevAccUnit", "VerticalCollectionMethodName":"ElevMeth", "VerticalCoordinateReferenceSystemDatumName":"ElevRef", "VerticalMeasure/MeasureUnitCode":"ElevUnit", "FormationTypeText":"FmType", "WellHoleDepthMeasure/MeasureValue":"HoleDepth", "WellHoleDepthMeasure/MeasureUnitCode":"HoleDUnit", "HorizontalAccuracyMeasure/MeasureValue":"HorAcc", "HorizontalAccuracyMeasure/MeasureUnitCode":"HorAccUnit", "HorizontalCollectionMethodName":"HorCollMeth", "HorizontalCoordinateReferenceSystemDatumName":"HorRef", "HUCEightDigitCode":"HUC8", "LatitudeMeasure":"Lat_Y", "LongitudeMeasure":"Lon_X", "OrganizationIdentifier":"OrgId", </v>
      </c>
    </row>
    <row r="55" spans="2:3" x14ac:dyDescent="0.25">
      <c r="B55" s="3"/>
      <c r="C55" s="3" t="str">
        <f t="shared" si="1"/>
        <v xml:space="preserve">{"MonitoringLocationIdentifier":"StationId", "AquiferName":"Aquifer", "AquiferTypeName":"AquiferType", "ConstructionDateText":"ConstDate", "CountyCode":"CountyCode", "WellDepthMeasure/MeasureValue":"Depth", "WellDepthMeasure/MeasureUnitCode":"DepthUnit", "VerticalMeasure/MeasureValue":"Elev", "VerticalAccuracyMeasure/MeasureValue":"ElevAcc", "VerticalAccuracyMeasure/MeasureUnitCode":"ElevAccUnit", "VerticalCollectionMethodName":"ElevMeth", "VerticalCoordinateReferenceSystemDatumName":"ElevRef", "VerticalMeasure/MeasureUnitCode":"ElevUnit", "FormationTypeText":"FmType", "WellHoleDepthMeasure/MeasureValue":"HoleDepth", "WellHoleDepthMeasure/MeasureUnitCode":"HoleDUnit", "HorizontalAccuracyMeasure/MeasureValue":"HorAcc", "HorizontalAccuracyMeasure/MeasureUnitCode":"HorAccUnit", "HorizontalCollectionMethodName":"HorCollMeth", "HorizontalCoordinateReferenceSystemDatumName":"HorRef", "HUCEightDigitCode":"HUC8", "LatitudeMeasure":"Lat_Y", "LongitudeMeasure":"Lon_X", "OrganizationIdentifier":"OrgId", "OrganizationFormalName":"OrgName", </v>
      </c>
    </row>
    <row r="56" spans="2:3" x14ac:dyDescent="0.25">
      <c r="B56" s="3"/>
      <c r="C56" s="3" t="str">
        <f t="shared" si="1"/>
        <v xml:space="preserve">{"MonitoringLocationIdentifier":"StationId", "AquiferName":"Aquifer", "AquiferTypeName":"AquiferType", "ConstructionDateText":"ConstDate", "CountyCode":"CountyCode", "WellDepthMeasure/MeasureValue":"Depth", "WellDepthMeasure/MeasureUnitCode":"DepthUnit", "VerticalMeasure/MeasureValue":"Elev", "VerticalAccuracyMeasure/MeasureValue":"ElevAcc", "VerticalAccuracyMeasure/MeasureUnitCode":"ElevAccUnit", "VerticalCollectionMethodName":"ElevMeth", "VerticalCoordinateReferenceSystemDatumName":"ElevRef", "VerticalMeasure/MeasureUnitCode":"ElevUnit", "FormationTypeText":"FmType", "WellHoleDepthMeasure/MeasureValue":"HoleDepth", "WellHoleDepthMeasure/MeasureUnitCode":"HoleDUnit", "HorizontalAccuracyMeasure/MeasureValue":"HorAcc", "HorizontalAccuracyMeasure/MeasureUnitCode":"HorAccUnit", "HorizontalCollectionMethodName":"HorCollMeth", "HorizontalCoordinateReferenceSystemDatumName":"HorRef", "HUCEightDigitCode":"HUC8", "LatitudeMeasure":"Lat_Y", "LongitudeMeasure":"Lon_X", "OrganizationIdentifier":"OrgId", "OrganizationFormalName":"OrgName", "StateCode":"StateCode", </v>
      </c>
    </row>
    <row r="57" spans="2:3" x14ac:dyDescent="0.25">
      <c r="B57" s="3"/>
      <c r="C57" s="3" t="str">
        <f t="shared" si="1"/>
        <v xml:space="preserve">{"MonitoringLocationIdentifier":"StationId", "AquiferName":"Aquifer", "AquiferTypeName":"AquiferType", "ConstructionDateText":"ConstDate", "CountyCode":"CountyCode", "WellDepthMeasure/MeasureValue":"Depth", "WellDepthMeasure/MeasureUnitCode":"DepthUnit", "VerticalMeasure/MeasureValue":"Elev", "VerticalAccuracyMeasure/MeasureValue":"ElevAcc", "VerticalAccuracyMeasure/MeasureUnitCode":"ElevAccUnit", "VerticalCollectionMethodName":"ElevMeth", "VerticalCoordinateReferenceSystemDatumName":"ElevRef", "VerticalMeasure/MeasureUnitCode":"ElevUnit", "FormationTypeText":"FmType", "WellHoleDepthMeasure/MeasureValue":"HoleDepth", "WellHoleDepthMeasure/MeasureUnitCode":"HoleDUnit", "HorizontalAccuracyMeasure/MeasureValue":"HorAcc", "HorizontalAccuracyMeasure/MeasureUnitCode":"HorAccUnit", "HorizontalCollectionMethodName":"HorCollMeth", "HorizontalCoordinateReferenceSystemDatumName":"HorRef", "HUCEightDigitCode":"HUC8", "LatitudeMeasure":"Lat_Y", "LongitudeMeasure":"Lon_X", "OrganizationIdentifier":"OrgId", "OrganizationFormalName":"OrgName", "StateCode":"StateCode", "MonitoringLocationDescriptionText":"StationComment", </v>
      </c>
    </row>
    <row r="58" spans="2:3" x14ac:dyDescent="0.25">
      <c r="B58" s="3"/>
      <c r="C58" s="3" t="str">
        <f t="shared" si="1"/>
        <v xml:space="preserve">{"MonitoringLocationIdentifier":"StationId", "AquiferName":"Aquifer", "AquiferTypeName":"AquiferType", "ConstructionDateText":"ConstDate", "CountyCode":"CountyCode", "WellDepthMeasure/MeasureValue":"Depth", "WellDepthMeasure/MeasureUnitCode":"DepthUnit", "VerticalMeasure/MeasureValue":"Elev", "VerticalAccuracyMeasure/MeasureValue":"ElevAcc", "VerticalAccuracyMeasure/MeasureUnitCode":"ElevAccUnit", "VerticalCollectionMethodName":"ElevMeth", "VerticalCoordinateReferenceSystemDatumName":"ElevRef", "VerticalMeasure/MeasureUnitCode":"ElevUnit", "FormationTypeText":"FmType", "WellHoleDepthMeasure/MeasureValue":"HoleDepth", "WellHoleDepthMeasure/MeasureUnitCode":"HoleDUnit", "HorizontalAccuracyMeasure/MeasureValue":"HorAcc", "HorizontalAccuracyMeasure/MeasureUnitCode":"HorAccUnit", "HorizontalCollectionMethodName":"HorCollMeth", "HorizontalCoordinateReferenceSystemDatumName":"HorRef", "HUCEightDigitCode":"HUC8", "LatitudeMeasure":"Lat_Y", "LongitudeMeasure":"Lon_X", "OrganizationIdentifier":"OrgId", "OrganizationFormalName":"OrgName", "StateCode":"StateCode", "MonitoringLocationDescriptionText":"StationComment", "MonitoringLocationName":"StationName", </v>
      </c>
    </row>
    <row r="59" spans="2:3" x14ac:dyDescent="0.25">
      <c r="B59" s="3"/>
      <c r="C59" s="3" t="str">
        <f t="shared" si="1"/>
        <v xml:space="preserve">{"MonitoringLocationIdentifier":"StationId", "AquiferName":"Aquifer", "AquiferTypeName":"AquiferType", "ConstructionDateText":"ConstDate", "CountyCode":"CountyCode", "WellDepthMeasure/MeasureValue":"Depth", "WellDepthMeasure/MeasureUnitCode":"DepthUnit", "VerticalMeasure/MeasureValue":"Elev", "VerticalAccuracyMeasure/MeasureValue":"ElevAcc", "VerticalAccuracyMeasure/MeasureUnitCode":"ElevAccUnit", "VerticalCollectionMethodName":"ElevMeth", "VerticalCoordinateReferenceSystemDatumName":"ElevRef", "VerticalMeasure/MeasureUnitCode":"ElevUnit", "FormationTypeText":"FmType", "WellHoleDepthMeasure/MeasureValue":"HoleDepth", "WellHoleDepthMeasure/MeasureUnitCode":"HoleDUnit", "HorizontalAccuracyMeasure/MeasureValue":"HorAcc", "HorizontalAccuracyMeasure/MeasureUnitCode":"HorAccUnit", "HorizontalCollectionMethodName":"HorCollMeth", "HorizontalCoordinateReferenceSystemDatumName":"HorRef", "HUCEightDigitCode":"HUC8", "LatitudeMeasure":"Lat_Y", "LongitudeMeasure":"Lon_X", "OrganizationIdentifier":"OrgId", "OrganizationFormalName":"OrgName", "StateCode":"StateCode", "MonitoringLocationDescriptionText":"StationComment", "MonitoringLocationName":"StationName", "MonitoringLocationTypeName":"StationType"} </v>
      </c>
    </row>
    <row r="60" spans="2:3" x14ac:dyDescent="0.25">
      <c r="C60" s="3" t="str">
        <f t="shared" si="1"/>
        <v xml:space="preserve">{"MonitoringLocationIdentifier":"StationId", "AquiferName":"Aquifer", "AquiferTypeName":"AquiferType", "ConstructionDateText":"ConstDate", "CountyCode":"CountyCode", "WellDepthMeasure/MeasureValue":"Depth", "WellDepthMeasure/MeasureUnitCode":"DepthUnit", "VerticalMeasure/MeasureValue":"Elev", "VerticalAccuracyMeasure/MeasureValue":"ElevAcc", "VerticalAccuracyMeasure/MeasureUnitCode":"ElevAccUnit", "VerticalCollectionMethodName":"ElevMeth", "VerticalCoordinateReferenceSystemDatumName":"ElevRef", "VerticalMeasure/MeasureUnitCode":"ElevUnit", "FormationTypeText":"FmType", "WellHoleDepthMeasure/MeasureValue":"HoleDepth", "WellHoleDepthMeasure/MeasureUnitCode":"HoleDUnit", "HorizontalAccuracyMeasure/MeasureValue":"HorAcc", "HorizontalAccuracyMeasure/MeasureUnitCode":"HorAccUnit", "HorizontalCollectionMethodName":"HorCollMeth", "HorizontalCoordinateReferenceSystemDatumName":"HorRef", "HUCEightDigitCode":"HUC8", "LatitudeMeasure":"Lat_Y", "LongitudeMeasure":"Lon_X", "OrganizationIdentifier":"OrgId", "OrganizationFormalName":"OrgName", "StateCode":"StateCode", "MonitoringLocationDescriptionText":"StationComment", "MonitoringLocationName":"StationName", "MonitoringLocationTypeName":"StationType"} {"MonitoringLocationIdentifier":"StationId", </v>
      </c>
    </row>
  </sheetData>
  <sortState ref="B2:C33">
    <sortCondition ref="B2:B33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workbookViewId="0">
      <selection activeCell="C35" sqref="C35"/>
    </sheetView>
  </sheetViews>
  <sheetFormatPr defaultRowHeight="15" x14ac:dyDescent="0.25"/>
  <cols>
    <col min="1" max="1" width="51.5703125" bestFit="1" customWidth="1"/>
  </cols>
  <sheetData>
    <row r="1" spans="1:4" x14ac:dyDescent="0.25">
      <c r="A1" s="3" t="s">
        <v>44</v>
      </c>
      <c r="B1" s="3" t="s">
        <v>214</v>
      </c>
    </row>
    <row r="2" spans="1:4" x14ac:dyDescent="0.25">
      <c r="A2" s="3" t="s">
        <v>101</v>
      </c>
      <c r="B2" s="3" t="s">
        <v>183</v>
      </c>
      <c r="C2" s="3" t="str">
        <f>"{"&amp;""""&amp;A2&amp;""""&amp;":"&amp;""""&amp;B2&amp;""""&amp;", "</f>
        <v xml:space="preserve">{"AnalysisStartDate":"AnalysisDate", </v>
      </c>
      <c r="D2" t="str">
        <f>C2</f>
        <v xml:space="preserve">{"AnalysisStartDate":"AnalysisDate", </v>
      </c>
    </row>
    <row r="3" spans="1:4" x14ac:dyDescent="0.25">
      <c r="A3" s="3" t="s">
        <v>96</v>
      </c>
      <c r="B3" s="3" t="s">
        <v>184</v>
      </c>
      <c r="C3" s="3" t="str">
        <f>""""&amp;A3&amp;""""&amp;":"&amp;""""&amp;B3&amp;""""&amp;", "</f>
        <v xml:space="preserve">"ResultAnalyticalMethod/MethodIdentifier":"AnalytMeth", </v>
      </c>
      <c r="D3" t="str">
        <f>D2&amp;C3</f>
        <v xml:space="preserve">{"AnalysisStartDate":"AnalysisDate", "ResultAnalyticalMethod/MethodIdentifier":"AnalytMeth", </v>
      </c>
    </row>
    <row r="4" spans="1:4" x14ac:dyDescent="0.25">
      <c r="A4" s="3" t="s">
        <v>98</v>
      </c>
      <c r="B4" s="3" t="s">
        <v>185</v>
      </c>
      <c r="C4" s="3" t="str">
        <f t="shared" ref="C4:C35" si="0">""""&amp;A4&amp;""""&amp;":"&amp;""""&amp;B4&amp;""""&amp;", "</f>
        <v xml:space="preserve">"ResultAnalyticalMethod/MethodName":"AnalytMethId", </v>
      </c>
      <c r="D4" s="3" t="str">
        <f t="shared" ref="D4:D35" si="1">D3&amp;C4</f>
        <v xml:space="preserve">{"AnalysisStartDate":"AnalysisDate", "ResultAnalyticalMethod/MethodIdentifier":"AnalytMeth", "ResultAnalyticalMethod/MethodName":"AnalytMethId", </v>
      </c>
    </row>
    <row r="5" spans="1:4" x14ac:dyDescent="0.25">
      <c r="A5" s="3" t="s">
        <v>75</v>
      </c>
      <c r="B5" s="3" t="s">
        <v>186</v>
      </c>
      <c r="C5" s="3" t="str">
        <f t="shared" si="0"/>
        <v xml:space="preserve">"ResultDetectionConditionText":"DetectCond", </v>
      </c>
      <c r="D5" s="3" t="str">
        <f t="shared" si="1"/>
        <v xml:space="preserve">{"AnalysisStartDate":"AnalysisDate", "ResultAnalyticalMethod/MethodIdentifier":"AnalytMeth", "ResultAnalyticalMethod/MethodName":"AnalytMethId", "ResultDetectionConditionText":"DetectCond", </v>
      </c>
    </row>
    <row r="6" spans="1:4" x14ac:dyDescent="0.25">
      <c r="A6" s="3" t="s">
        <v>102</v>
      </c>
      <c r="B6" s="3" t="s">
        <v>187</v>
      </c>
      <c r="C6" s="3" t="str">
        <f t="shared" si="0"/>
        <v xml:space="preserve">"ResultLaboratoryCommentText":"LabComments", </v>
      </c>
      <c r="D6" s="3" t="str">
        <f t="shared" si="1"/>
        <v xml:space="preserve">{"AnalysisStartDate":"AnalysisDate", "ResultAnalyticalMethod/MethodIdentifier":"AnalytMeth", "ResultAnalyticalMethod/MethodName":"AnalytMethId", "ResultDetectionConditionText":"DetectCond", "ResultLaboratoryCommentText":"LabComments", </v>
      </c>
    </row>
    <row r="7" spans="1:4" x14ac:dyDescent="0.25">
      <c r="A7" s="3" t="s">
        <v>100</v>
      </c>
      <c r="B7" s="3" t="s">
        <v>188</v>
      </c>
      <c r="C7" s="3" t="str">
        <f t="shared" si="0"/>
        <v xml:space="preserve">"LaboratoryName":"LabName", </v>
      </c>
      <c r="D7" s="3" t="str">
        <f t="shared" si="1"/>
        <v xml:space="preserve">{"AnalysisStartDate":"AnalysisDate", "ResultAnalyticalMethod/MethodIdentifier":"AnalytMeth", "ResultAnalyticalMethod/MethodName":"AnalytMethId", "ResultDetectionConditionText":"DetectCond", "ResultLaboratoryCommentText":"LabComments", "LaboratoryName":"LabName", </v>
      </c>
    </row>
    <row r="8" spans="1:4" x14ac:dyDescent="0.25">
      <c r="A8" s="3" t="s">
        <v>103</v>
      </c>
      <c r="B8" s="3" t="s">
        <v>189</v>
      </c>
      <c r="C8" s="3" t="str">
        <f t="shared" si="0"/>
        <v xml:space="preserve">"DetectionQuantitationLimitTypeName":"LimitType", </v>
      </c>
      <c r="D8" s="3" t="str">
        <f t="shared" si="1"/>
        <v xml:space="preserve">{"AnalysisStartDate":"AnalysisDate", "ResultAnalyticalMethod/MethodIdentifier":"AnalytMeth", "ResultAnalyticalMethod/MethodName":"AnalytMethId", "ResultDetectionConditionText":"DetectCond", "ResultLaboratoryCommentText":"LabComments", "LaboratoryName":"LabName", "DetectionQuantitationLimitTypeName":"LimitType", </v>
      </c>
    </row>
    <row r="9" spans="1:4" x14ac:dyDescent="0.25">
      <c r="A9" s="3" t="s">
        <v>104</v>
      </c>
      <c r="B9" s="3" t="s">
        <v>190</v>
      </c>
      <c r="C9" s="3" t="str">
        <f t="shared" si="0"/>
        <v xml:space="preserve">"DetectionQuantitationLimitMeasure/MeasureValue":"MDL", </v>
      </c>
      <c r="D9" s="3" t="str">
        <f t="shared" si="1"/>
        <v xml:space="preserve">{"AnalysisStartDate":"AnalysisDate", "ResultAnalyticalMethod/MethodIdentifier":"AnalytMeth", "ResultAnalyticalMethod/MethodName":"AnalytMethId", "ResultDetectionConditionText":"DetectCond", "ResultLaboratoryCommentText":"LabComments", "LaboratoryName":"LabName", "DetectionQuantitationLimitTypeName":"LimitType", "DetectionQuantitationLimitMeasure/MeasureValue":"MDL", </v>
      </c>
    </row>
    <row r="10" spans="1:4" x14ac:dyDescent="0.25">
      <c r="A10" s="3" t="s">
        <v>105</v>
      </c>
      <c r="B10" s="3" t="s">
        <v>191</v>
      </c>
      <c r="C10" s="3" t="str">
        <f t="shared" si="0"/>
        <v xml:space="preserve">"DetectionQuantitationLimitMeasure/MeasureUnitCode":"MDLUnit", </v>
      </c>
      <c r="D10" s="3" t="str">
        <f t="shared" si="1"/>
        <v xml:space="preserve">{"AnalysisStartDate":"AnalysisDate", "ResultAnalyticalMethod/MethodIdentifier":"AnalytMeth", "ResultAnalyticalMethod/MethodName":"AnalytMethId", "ResultDetectionConditionText":"DetectCond", "ResultLaboratoryCommentText":"LabComments", "LaboratoryName":"LabName", "DetectionQuantitationLimitTypeName":"LimitType", "DetectionQuantitationLimitMeasure/MeasureValue":"MDL", "DetectionQuantitationLimitMeasure/MeasureUnitCode":"MDLUnit", </v>
      </c>
    </row>
    <row r="11" spans="1:4" x14ac:dyDescent="0.25">
      <c r="A11" s="3" t="s">
        <v>99</v>
      </c>
      <c r="B11" s="3" t="s">
        <v>192</v>
      </c>
      <c r="C11" s="3" t="str">
        <f t="shared" si="0"/>
        <v xml:space="preserve">"MethodDescriptionText":"MethodDescript", </v>
      </c>
      <c r="D11" s="3" t="str">
        <f t="shared" si="1"/>
        <v xml:space="preserve">{"AnalysisStartDate":"AnalysisDate", "ResultAnalyticalMethod/MethodIdentifier":"AnalytMeth", "ResultAnalyticalMethod/MethodName":"AnalytMethId", "ResultDetectionConditionText":"DetectCond", "ResultLaboratoryCommentText":"LabComments", "LaboratoryName":"LabName", "DetectionQuantitationLimitTypeName":"LimitType", "DetectionQuantitationLimitMeasure/MeasureValue":"MDL", "DetectionQuantitationLimitMeasure/MeasureUnitCode":"MDLUnit", "MethodDescriptionText":"MethodDescript", </v>
      </c>
    </row>
    <row r="12" spans="1:4" x14ac:dyDescent="0.25">
      <c r="A12" s="3" t="s">
        <v>45</v>
      </c>
      <c r="B12" s="3" t="s">
        <v>158</v>
      </c>
      <c r="C12" s="3" t="str">
        <f t="shared" si="0"/>
        <v xml:space="preserve">"OrganizationIdentifier":"OrgId", </v>
      </c>
      <c r="D12" s="3" t="str">
        <f t="shared" si="1"/>
        <v xml:space="preserve">{"AnalysisStartDate":"AnalysisDate", "ResultAnalyticalMethod/MethodIdentifier":"AnalytMeth", "ResultAnalyticalMethod/MethodName":"AnalytMethId", "ResultDetectionConditionText":"DetectCond", "ResultLaboratoryCommentText":"LabComments", "LaboratoryName":"LabName", "DetectionQuantitationLimitTypeName":"LimitType", "DetectionQuantitationLimitMeasure/MeasureValue":"MDL", "DetectionQuantitationLimitMeasure/MeasureUnitCode":"MDLUnit", "MethodDescriptionText":"MethodDescript", "OrganizationIdentifier":"OrgId", </v>
      </c>
    </row>
    <row r="13" spans="1:4" x14ac:dyDescent="0.25">
      <c r="A13" s="3" t="s">
        <v>46</v>
      </c>
      <c r="B13" s="3" t="s">
        <v>157</v>
      </c>
      <c r="C13" s="3" t="str">
        <f t="shared" si="0"/>
        <v xml:space="preserve">"OrganizationFormalName":"OrgName", </v>
      </c>
      <c r="D13" s="3" t="str">
        <f t="shared" si="1"/>
        <v xml:space="preserve">{"AnalysisStartDate":"AnalysisDate", "ResultAnalyticalMethod/MethodIdentifier":"AnalytMeth", "ResultAnalyticalMethod/MethodName":"AnalytMethId", "ResultDetectionConditionText":"DetectCond", "ResultLaboratoryCommentText":"LabComments", "LaboratoryName":"LabName", "DetectionQuantitationLimitTypeName":"LimitType", "DetectionQuantitationLimitMeasure/MeasureValue":"MDL", "DetectionQuantitationLimitMeasure/MeasureUnitCode":"MDLUnit", "MethodDescriptionText":"MethodDescript", "OrganizationIdentifier":"OrgId", "OrganizationFormalName":"OrgName", </v>
      </c>
    </row>
    <row r="14" spans="1:4" x14ac:dyDescent="0.25">
      <c r="A14" s="3" t="s">
        <v>76</v>
      </c>
      <c r="B14" s="3" t="s">
        <v>193</v>
      </c>
      <c r="C14" s="3" t="str">
        <f t="shared" si="0"/>
        <v xml:space="preserve">"CharacteristicName":"Param", </v>
      </c>
      <c r="D14" s="3" t="str">
        <f t="shared" si="1"/>
        <v xml:space="preserve">{"AnalysisStartDate":"AnalysisDate", "ResultAnalyticalMethod/MethodIdentifier":"AnalytMeth", "ResultAnalyticalMethod/MethodName":"AnalytMethId", "ResultDetectionConditionText":"DetectCond", "ResultLaboratoryCommentText":"LabComments", "LaboratoryName":"LabName", "DetectionQuantitationLimitTypeName":"LimitType", "DetectionQuantitationLimitMeasure/MeasureValue":"MDL", "DetectionQuantitationLimitMeasure/MeasureUnitCode":"MDLUnit", "MethodDescriptionText":"MethodDescript", "OrganizationIdentifier":"OrgId", "OrganizationFormalName":"OrgName", "CharacteristicName":"Param", </v>
      </c>
    </row>
    <row r="15" spans="1:4" x14ac:dyDescent="0.25">
      <c r="A15" s="3" t="s">
        <v>64</v>
      </c>
      <c r="B15" s="3" t="s">
        <v>194</v>
      </c>
      <c r="C15" s="3" t="str">
        <f t="shared" si="0"/>
        <v xml:space="preserve">"ProjectIdentifier":"ProjectId", </v>
      </c>
      <c r="D15" s="3" t="str">
        <f t="shared" si="1"/>
        <v xml:space="preserve">{"AnalysisStartDate":"AnalysisDate", "ResultAnalyticalMethod/MethodIdentifier":"AnalytMeth", "ResultAnalyticalMethod/MethodName":"AnalytMethId", "ResultDetectionConditionText":"DetectCond", "ResultLaboratoryCommentText":"LabComments", "LaboratoryName":"LabName", "DetectionQuantitationLimitTypeName":"LimitType", "DetectionQuantitationLimitMeasure/MeasureValue":"MDL", "DetectionQuantitationLimitMeasure/MeasureUnitCode":"MDLUnit", "MethodDescriptionText":"MethodDescript", "OrganizationIdentifier":"OrgId", "OrganizationFormalName":"OrgName", "CharacteristicName":"Param", "ProjectIdentifier":"ProjectId", </v>
      </c>
    </row>
    <row r="16" spans="1:4" x14ac:dyDescent="0.25">
      <c r="A16" s="3" t="s">
        <v>80</v>
      </c>
      <c r="B16" s="3" t="s">
        <v>195</v>
      </c>
      <c r="C16" s="3" t="str">
        <f t="shared" si="0"/>
        <v xml:space="preserve">"MeasureQualifierCode":"QualCode", </v>
      </c>
      <c r="D16" s="3" t="str">
        <f t="shared" si="1"/>
        <v xml:space="preserve">{"AnalysisStartDate":"AnalysisDate", "ResultAnalyticalMethod/MethodIdentifier":"AnalytMeth", "ResultAnalyticalMethod/MethodName":"AnalytMethId", "ResultDetectionConditionText":"DetectCond", "ResultLaboratoryCommentText":"LabComments", "LaboratoryName":"LabName", "DetectionQuantitationLimitTypeName":"LimitType", "DetectionQuantitationLimitMeasure/MeasureValue":"MDL", "DetectionQuantitationLimitMeasure/MeasureUnitCode":"MDLUnit", "MethodDescriptionText":"MethodDescript", "OrganizationIdentifier":"OrgId", "OrganizationFormalName":"OrgName", "CharacteristicName":"Param", "ProjectIdentifier":"ProjectId", "MeasureQualifierCode":"QualCode", </v>
      </c>
    </row>
    <row r="17" spans="1:4" x14ac:dyDescent="0.25">
      <c r="A17" s="3" t="s">
        <v>89</v>
      </c>
      <c r="B17" s="3" t="s">
        <v>196</v>
      </c>
      <c r="C17" s="3" t="str">
        <f t="shared" si="0"/>
        <v xml:space="preserve">"ResultCommentText":"ResultComment", </v>
      </c>
      <c r="D17" s="3" t="str">
        <f t="shared" si="1"/>
        <v xml:space="preserve">{"AnalysisStartDate":"AnalysisDate", "ResultAnalyticalMethod/MethodIdentifier":"AnalytMeth", "ResultAnalyticalMethod/MethodName":"AnalytMethId", "ResultDetectionConditionText":"DetectCond", "ResultLaboratoryCommentText":"LabComments", "LaboratoryName":"LabName", "DetectionQuantitationLimitTypeName":"LimitType", "DetectionQuantitationLimitMeasure/MeasureValue":"MDL", "DetectionQuantitationLimitMeasure/MeasureUnitCode":"MDLUnit", "MethodDescriptionText":"MethodDescript", "OrganizationIdentifier":"OrgId", "OrganizationFormalName":"OrgName", "CharacteristicName":"Param", "ProjectIdentifier":"ProjectId", "MeasureQualifierCode":"QualCode", "ResultCommentText":"ResultComment", </v>
      </c>
    </row>
    <row r="18" spans="1:4" x14ac:dyDescent="0.25">
      <c r="A18" s="3" t="s">
        <v>81</v>
      </c>
      <c r="B18" s="3" t="s">
        <v>197</v>
      </c>
      <c r="C18" s="3" t="str">
        <f t="shared" si="0"/>
        <v xml:space="preserve">"ResultStatusIdentifier":"ResultStatus", </v>
      </c>
      <c r="D18" s="3" t="str">
        <f t="shared" si="1"/>
        <v xml:space="preserve">{"AnalysisStartDate":"AnalysisDate", "ResultAnalyticalMethod/MethodIdentifier":"AnalytMeth", "ResultAnalyticalMethod/MethodName":"AnalytMethId", "ResultDetectionConditionText":"DetectCond", "ResultLaboratoryCommentText":"LabComments", "LaboratoryName":"LabName", "DetectionQuantitationLimitTypeName":"LimitType", "DetectionQuantitationLimitMeasure/MeasureValue":"MDL", "DetectionQuantitationLimitMeasure/MeasureUnitCode":"MDLUnit", "MethodDescriptionText":"MethodDescript", "OrganizationIdentifier":"OrgId", "OrganizationFormalName":"OrgName", "CharacteristicName":"Param", "ProjectIdentifier":"ProjectId", "MeasureQualifierCode":"QualCode", "ResultCommentText":"ResultComment", "ResultStatusIdentifier":"ResultStatus", </v>
      </c>
    </row>
    <row r="19" spans="1:4" x14ac:dyDescent="0.25">
      <c r="A19" s="3" t="s">
        <v>78</v>
      </c>
      <c r="B19" s="3" t="s">
        <v>198</v>
      </c>
      <c r="C19" s="3" t="str">
        <f t="shared" si="0"/>
        <v xml:space="preserve">"ResultMeasureValue":"ResultValue", </v>
      </c>
      <c r="D19" s="3" t="str">
        <f t="shared" si="1"/>
        <v xml:space="preserve">{"AnalysisStartDate":"AnalysisDate", "ResultAnalyticalMethod/MethodIdentifier":"AnalytMeth", "ResultAnalyticalMethod/MethodName":"AnalytMethId", "ResultDetectionConditionText":"DetectCond", "ResultLaboratoryCommentText":"LabComments", "LaboratoryName":"LabName", "DetectionQuantitationLimitTypeName":"LimitType", "DetectionQuantitationLimitMeasure/MeasureValue":"MDL", "DetectionQuantitationLimitMeasure/MeasureUnitCode":"MDLUnit", "MethodDescriptionText":"MethodDescript", "OrganizationIdentifier":"OrgId", "OrganizationFormalName":"OrgName", "CharacteristicName":"Param", "ProjectIdentifier":"ProjectId", "MeasureQualifierCode":"QualCode", "ResultCommentText":"ResultComment", "ResultStatusIdentifier":"ResultStatus", "ResultMeasureValue":"ResultValue", </v>
      </c>
    </row>
    <row r="20" spans="1:4" x14ac:dyDescent="0.25">
      <c r="A20" s="3" t="s">
        <v>67</v>
      </c>
      <c r="B20" s="3" t="s">
        <v>199</v>
      </c>
      <c r="C20" s="3" t="str">
        <f t="shared" si="0"/>
        <v xml:space="preserve">"ActivityCommentText":"SampComment", </v>
      </c>
      <c r="D20" s="3" t="str">
        <f t="shared" si="1"/>
        <v xml:space="preserve">{"AnalysisStartDate":"AnalysisDate", "ResultAnalyticalMethod/MethodIdentifier":"AnalytMeth", "ResultAnalyticalMethod/MethodName":"AnalytMethId", "ResultDetectionConditionText":"DetectCond", "ResultLaboratoryCommentText":"LabComments", "LaboratoryName":"LabName", "DetectionQuantitationLimitTypeName":"LimitType", "DetectionQuantitationLimitMeasure/MeasureValue":"MDL", "DetectionQuantitationLimitMeasure/MeasureUnitCode":"MDLUnit", "MethodDescriptionText":"MethodDescript", "OrganizationIdentifier":"OrgId", "OrganizationFormalName":"OrgName", "CharacteristicName":"Param", "ProjectIdentifier":"ProjectId", "MeasureQualifierCode":"QualCode", "ResultCommentText":"ResultComment", "ResultStatusIdentifier":"ResultStatus", "ResultMeasureValue":"ResultValue", "ActivityCommentText":"SampComment", </v>
      </c>
    </row>
    <row r="21" spans="1:4" x14ac:dyDescent="0.25">
      <c r="A21" s="3" t="s">
        <v>57</v>
      </c>
      <c r="B21" s="3" t="s">
        <v>200</v>
      </c>
      <c r="C21" s="3" t="str">
        <f t="shared" si="0"/>
        <v xml:space="preserve">"ActivityDepthHeightMeasure/MeasureValue":"SampDepth", </v>
      </c>
      <c r="D21" s="3" t="str">
        <f t="shared" si="1"/>
        <v xml:space="preserve">{"AnalysisStartDate":"AnalysisDate", "ResultAnalyticalMethod/MethodIdentifier":"AnalytMeth", "ResultAnalyticalMethod/MethodName":"AnalytMethId", "ResultDetectionConditionText":"DetectCond", "ResultLaboratoryCommentText":"LabComments", "LaboratoryName":"LabName", "DetectionQuantitationLimitTypeName":"LimitType", "DetectionQuantitationLimitMeasure/MeasureValue":"MDL", "DetectionQuantitationLimitMeasure/MeasureUnitCode":"MDLUnit", "MethodDescriptionText":"MethodDescript", "OrganizationIdentifier":"OrgId", "OrganizationFormalName":"OrgName", "CharacteristicName":"Param", "ProjectIdentifier":"ProjectId", "MeasureQualifierCode":"QualCode", "ResultCommentText":"ResultComment", "ResultStatusIdentifier":"ResultStatus", "ResultMeasureValue":"ResultValue", "ActivityCommentText":"SampComment", "ActivityDepthHeightMeasure/MeasureValue":"SampDepth", </v>
      </c>
    </row>
    <row r="22" spans="1:4" x14ac:dyDescent="0.25">
      <c r="A22" s="3" t="s">
        <v>59</v>
      </c>
      <c r="B22" s="3" t="s">
        <v>201</v>
      </c>
      <c r="C22" s="3" t="str">
        <f t="shared" si="0"/>
        <v xml:space="preserve">"ActivityDepthAltitudeReferencePointText":"SampDepthRef", </v>
      </c>
      <c r="D22" s="3" t="str">
        <f t="shared" si="1"/>
        <v xml:space="preserve">{"AnalysisStartDate":"AnalysisDate", "ResultAnalyticalMethod/MethodIdentifier":"AnalytMeth", "ResultAnalyticalMethod/MethodName":"AnalytMethId", "ResultDetectionConditionText":"DetectCond", "ResultLaboratoryCommentText":"LabComments", "LaboratoryName":"LabName", "DetectionQuantitationLimitTypeName":"LimitType", "DetectionQuantitationLimitMeasure/MeasureValue":"MDL", "DetectionQuantitationLimitMeasure/MeasureUnitCode":"MDLUnit", "MethodDescriptionText":"MethodDescript", "OrganizationIdentifier":"OrgId", "OrganizationFormalName":"OrgName", "CharacteristicName":"Param", "ProjectIdentifier":"ProjectId", "MeasureQualifierCode":"QualCode", "ResultCommentText":"ResultComment", "ResultStatusIdentifier":"ResultStatus", "ResultMeasureValue":"ResultValue", "ActivityCommentText":"SampComment", "ActivityDepthHeightMeasure/MeasureValue":"SampDepth", "ActivityDepthAltitudeReferencePointText":"SampDepthRef", </v>
      </c>
    </row>
    <row r="23" spans="1:4" x14ac:dyDescent="0.25">
      <c r="A23" s="3" t="s">
        <v>58</v>
      </c>
      <c r="B23" s="3" t="s">
        <v>202</v>
      </c>
      <c r="C23" s="3" t="str">
        <f t="shared" si="0"/>
        <v xml:space="preserve">"ActivityDepthHeightMeasure/MeasureUnitCode":"SampDepthU", </v>
      </c>
      <c r="D23" s="3" t="str">
        <f t="shared" si="1"/>
        <v xml:space="preserve">{"AnalysisStartDate":"AnalysisDate", "ResultAnalyticalMethod/MethodIdentifier":"AnalytMeth", "ResultAnalyticalMethod/MethodName":"AnalytMethId", "ResultDetectionConditionText":"DetectCond", "ResultLaboratoryCommentText":"LabComments", "LaboratoryName":"LabName", "DetectionQuantitationLimitTypeName":"LimitType", "DetectionQuantitationLimitMeasure/MeasureValue":"MDL", "DetectionQuantitationLimitMeasure/MeasureUnitCode":"MDLUnit", "MethodDescriptionText":"MethodDescript", "OrganizationIdentifier":"OrgId", "OrganizationFormalName":"OrgName", "CharacteristicName":"Param", "ProjectIdentifier":"ProjectId", "MeasureQualifierCode":"QualCode", "ResultCommentText":"ResultComment", "ResultStatusIdentifier":"ResultStatus", "ResultMeasureValue":"ResultValue", "ActivityCommentText":"SampComment", "ActivityDepthHeightMeasure/MeasureValue":"SampDepth", "ActivityDepthAltitudeReferencePointText":"SampDepthRef", "ActivityDepthHeightMeasure/MeasureUnitCode":"SampDepthU", </v>
      </c>
    </row>
    <row r="24" spans="1:4" x14ac:dyDescent="0.25">
      <c r="A24" s="3" t="s">
        <v>74</v>
      </c>
      <c r="B24" s="3" t="s">
        <v>203</v>
      </c>
      <c r="C24" s="3" t="str">
        <f t="shared" si="0"/>
        <v xml:space="preserve">"SampleCollectionEquipmentName":"SampEquip", </v>
      </c>
      <c r="D24" s="3" t="str">
        <f t="shared" si="1"/>
        <v xml:space="preserve">{"AnalysisStartDate":"AnalysisDate", "ResultAnalyticalMethod/MethodIdentifier":"AnalytMeth", "ResultAnalyticalMethod/MethodName":"AnalytMethId", "ResultDetectionConditionText":"DetectCond", "ResultLaboratoryCommentText":"LabComments", "LaboratoryName":"LabName", "DetectionQuantitationLimitTypeName":"LimitType", "DetectionQuantitationLimitMeasure/MeasureValue":"MDL", "DetectionQuantitationLimitMeasure/MeasureUnitCode":"MDLUnit", "MethodDescriptionText":"MethodDescript", "OrganizationIdentifier":"OrgId", "OrganizationFormalName":"OrgName", "CharacteristicName":"Param", "ProjectIdentifier":"ProjectId", "MeasureQualifierCode":"QualCode", "ResultCommentText":"ResultComment", "ResultStatusIdentifier":"ResultStatus", "ResultMeasureValue":"ResultValue", "ActivityCommentText":"SampComment", "ActivityDepthHeightMeasure/MeasureValue":"SampDepth", "ActivityDepthAltitudeReferencePointText":"SampDepthRef", "ActivityDepthHeightMeasure/MeasureUnitCode":"SampDepthU", "SampleCollectionEquipmentName":"SampEquip", </v>
      </c>
    </row>
    <row r="25" spans="1:4" x14ac:dyDescent="0.25">
      <c r="A25" s="3" t="s">
        <v>77</v>
      </c>
      <c r="B25" s="3" t="s">
        <v>204</v>
      </c>
      <c r="C25" s="3" t="str">
        <f t="shared" si="0"/>
        <v xml:space="preserve">"ResultSampleFractionText":"SampFrac", </v>
      </c>
      <c r="D25" s="3" t="str">
        <f t="shared" si="1"/>
        <v xml:space="preserve">{"AnalysisStartDate":"AnalysisDate", "ResultAnalyticalMethod/MethodIdentifier":"AnalytMeth", "ResultAnalyticalMethod/MethodName":"AnalytMethId", "ResultDetectionConditionText":"DetectCond", "ResultLaboratoryCommentText":"LabComments", "LaboratoryName":"LabName", "DetectionQuantitationLimitTypeName":"LimitType", "DetectionQuantitationLimitMeasure/MeasureValue":"MDL", "DetectionQuantitationLimitMeasure/MeasureUnitCode":"MDLUnit", "MethodDescriptionText":"MethodDescript", "OrganizationIdentifier":"OrgId", "OrganizationFormalName":"OrgName", "CharacteristicName":"Param", "ProjectIdentifier":"ProjectId", "MeasureQualifierCode":"QualCode", "ResultCommentText":"ResultComment", "ResultStatusIdentifier":"ResultStatus", "ResultMeasureValue":"ResultValue", "ActivityCommentText":"SampComment", "ActivityDepthHeightMeasure/MeasureValue":"SampDepth", "ActivityDepthAltitudeReferencePointText":"SampDepthRef", "ActivityDepthHeightMeasure/MeasureUnitCode":"SampDepthU", "SampleCollectionEquipmentName":"SampEquip", "ResultSampleFractionText":"SampFrac", </v>
      </c>
    </row>
    <row r="26" spans="1:4" x14ac:dyDescent="0.25">
      <c r="A26" s="3" t="s">
        <v>51</v>
      </c>
      <c r="B26" s="3" t="s">
        <v>205</v>
      </c>
      <c r="C26" s="3" t="str">
        <f t="shared" si="0"/>
        <v xml:space="preserve">"ActivityStartDate":"SampleDate", </v>
      </c>
      <c r="D26" s="3" t="str">
        <f t="shared" si="1"/>
        <v xml:space="preserve">{"AnalysisStartDate":"AnalysisDate", "ResultAnalyticalMethod/MethodIdentifier":"AnalytMeth", "ResultAnalyticalMethod/MethodName":"AnalytMethId", "ResultDetectionConditionText":"DetectCond", "ResultLaboratoryCommentText":"LabComments", "LaboratoryName":"LabName", "DetectionQuantitationLimitTypeName":"LimitType", "DetectionQuantitationLimitMeasure/MeasureValue":"MDL", "DetectionQuantitationLimitMeasure/MeasureUnitCode":"MDLUnit", "MethodDescriptionText":"MethodDescript", "OrganizationIdentifier":"OrgId", "OrganizationFormalName":"OrgName", "CharacteristicName":"Param", "ProjectIdentifier":"ProjectId", "MeasureQualifierCode":"QualCode", "ResultCommentText":"ResultComment", "ResultStatusIdentifier":"ResultStatus", "ResultMeasureValue":"ResultValue", "ActivityCommentText":"SampComment", "ActivityDepthHeightMeasure/MeasureValue":"SampDepth", "ActivityDepthAltitudeReferencePointText":"SampDepthRef", "ActivityDepthHeightMeasure/MeasureUnitCode":"SampDepthU", "SampleCollectionEquipmentName":"SampEquip", "ResultSampleFractionText":"SampFrac", "ActivityStartDate":"SampleDate", </v>
      </c>
    </row>
    <row r="27" spans="1:4" x14ac:dyDescent="0.25">
      <c r="A27" s="3" t="s">
        <v>47</v>
      </c>
      <c r="B27" s="3" t="s">
        <v>206</v>
      </c>
      <c r="C27" s="3" t="str">
        <f t="shared" si="0"/>
        <v xml:space="preserve">"ActivityIdentifier":"SampleId", </v>
      </c>
      <c r="D27" s="3" t="str">
        <f t="shared" si="1"/>
        <v xml:space="preserve">{"AnalysisStartDate":"AnalysisDate", "ResultAnalyticalMethod/MethodIdentifier":"AnalytMeth", "ResultAnalyticalMethod/MethodName":"AnalytMethId", "ResultDetectionConditionText":"DetectCond", "ResultLaboratoryCommentText":"LabComments", "LaboratoryName":"LabName", "DetectionQuantitationLimitTypeName":"LimitType", "DetectionQuantitationLimitMeasure/MeasureValue":"MDL", "DetectionQuantitationLimitMeasure/MeasureUnitCode":"MDLUnit", "MethodDescriptionText":"MethodDescript", "OrganizationIdentifier":"OrgId", "OrganizationFormalName":"OrgName", "CharacteristicName":"Param", "ProjectIdentifier":"ProjectId", "MeasureQualifierCode":"QualCode", "ResultCommentText":"ResultComment", "ResultStatusIdentifier":"ResultStatus", "ResultMeasureValue":"ResultValue", "ActivityCommentText":"SampComment", "ActivityDepthHeightMeasure/MeasureValue":"SampDepth", "ActivityDepthAltitudeReferencePointText":"SampDepthRef", "ActivityDepthHeightMeasure/MeasureUnitCode":"SampDepthU", "SampleCollectionEquipmentName":"SampEquip", "ResultSampleFractionText":"SampFrac", "ActivityStartDate":"SampleDate", "ActivityIdentifier":"SampleId", </v>
      </c>
    </row>
    <row r="28" spans="1:4" x14ac:dyDescent="0.25">
      <c r="A28" s="3" t="s">
        <v>52</v>
      </c>
      <c r="B28" s="3" t="s">
        <v>207</v>
      </c>
      <c r="C28" s="3" t="str">
        <f t="shared" si="0"/>
        <v xml:space="preserve">"ActivityStartTime/Time":"SampleTime", </v>
      </c>
      <c r="D28" s="3" t="str">
        <f t="shared" si="1"/>
        <v xml:space="preserve">{"AnalysisStartDate":"AnalysisDate", "ResultAnalyticalMethod/MethodIdentifier":"AnalytMeth", "ResultAnalyticalMethod/MethodName":"AnalytMethId", "ResultDetectionConditionText":"DetectCond", "ResultLaboratoryCommentText":"LabComments", "LaboratoryName":"LabName", "DetectionQuantitationLimitTypeName":"LimitType", "DetectionQuantitationLimitMeasure/MeasureValue":"MDL", "DetectionQuantitationLimitMeasure/MeasureUnitCode":"MDLUnit", "MethodDescriptionText":"MethodDescript", "OrganizationIdentifier":"OrgId", "OrganizationFormalName":"OrgName", "CharacteristicName":"Param", "ProjectIdentifier":"ProjectId", "MeasureQualifierCode":"QualCode", "ResultCommentText":"ResultComment", "ResultStatusIdentifier":"ResultStatus", "ResultMeasureValue":"ResultValue", "ActivityCommentText":"SampComment", "ActivityDepthHeightMeasure/MeasureValue":"SampDepth", "ActivityDepthAltitudeReferencePointText":"SampDepthRef", "ActivityDepthHeightMeasure/MeasureUnitCode":"SampDepthU", "SampleCollectionEquipmentName":"SampEquip", "ResultSampleFractionText":"SampFrac", "ActivityStartDate":"SampleDate", "ActivityIdentifier":"SampleId", "ActivityStartTime/Time":"SampleTime", </v>
      </c>
    </row>
    <row r="29" spans="1:4" x14ac:dyDescent="0.25">
      <c r="A29" s="3" t="s">
        <v>50</v>
      </c>
      <c r="B29" s="3" t="s">
        <v>208</v>
      </c>
      <c r="C29" s="3" t="str">
        <f t="shared" si="0"/>
        <v xml:space="preserve">"ActivityMediaSubdivisionName":"SampMedia", </v>
      </c>
      <c r="D29" s="3" t="str">
        <f t="shared" si="1"/>
        <v xml:space="preserve">{"AnalysisStartDate":"AnalysisDate", "ResultAnalyticalMethod/MethodIdentifier":"AnalytMeth", "ResultAnalyticalMethod/MethodName":"AnalytMethId", "ResultDetectionConditionText":"DetectCond", "ResultLaboratoryCommentText":"LabComments", "LaboratoryName":"LabName", "DetectionQuantitationLimitTypeName":"LimitType", "DetectionQuantitationLimitMeasure/MeasureValue":"MDL", "DetectionQuantitationLimitMeasure/MeasureUnitCode":"MDLUnit", "MethodDescriptionText":"MethodDescript", "OrganizationIdentifier":"OrgId", "OrganizationFormalName":"OrgName", "CharacteristicName":"Param", "ProjectIdentifier":"ProjectId", "MeasureQualifierCode":"QualCode", "ResultCommentText":"ResultComment", "ResultStatusIdentifier":"ResultStatus", "ResultMeasureValue":"ResultValue", "ActivityCommentText":"SampComment", "ActivityDepthHeightMeasure/MeasureValue":"SampDepth", "ActivityDepthAltitudeReferencePointText":"SampDepthRef", "ActivityDepthHeightMeasure/MeasureUnitCode":"SampDepthU", "SampleCollectionEquipmentName":"SampEquip", "ResultSampleFractionText":"SampFrac", "ActivityStartDate":"SampleDate", "ActivityIdentifier":"SampleId", "ActivityStartTime/Time":"SampleTime", "ActivityMediaSubdivisionName":"SampMedia", </v>
      </c>
    </row>
    <row r="30" spans="1:4" x14ac:dyDescent="0.25">
      <c r="A30" s="3" t="s">
        <v>71</v>
      </c>
      <c r="B30" s="3" t="s">
        <v>209</v>
      </c>
      <c r="C30" s="3" t="str">
        <f t="shared" si="0"/>
        <v xml:space="preserve">"SampleCollectionMethod/MethodIdentifier":"SampMeth", </v>
      </c>
      <c r="D30" s="3" t="str">
        <f t="shared" si="1"/>
        <v xml:space="preserve">{"AnalysisStartDate":"AnalysisDate", "ResultAnalyticalMethod/MethodIdentifier":"AnalytMeth", "ResultAnalyticalMethod/MethodName":"AnalytMethId", "ResultDetectionConditionText":"DetectCond", "ResultLaboratoryCommentText":"LabComments", "LaboratoryName":"LabName", "DetectionQuantitationLimitTypeName":"LimitType", "DetectionQuantitationLimitMeasure/MeasureValue":"MDL", "DetectionQuantitationLimitMeasure/MeasureUnitCode":"MDLUnit", "MethodDescriptionText":"MethodDescript", "OrganizationIdentifier":"OrgId", "OrganizationFormalName":"OrgName", "CharacteristicName":"Param", "ProjectIdentifier":"ProjectId", "MeasureQualifierCode":"QualCode", "ResultCommentText":"ResultComment", "ResultStatusIdentifier":"ResultStatus", "ResultMeasureValue":"ResultValue", "ActivityCommentText":"SampComment", "ActivityDepthHeightMeasure/MeasureValue":"SampDepth", "ActivityDepthAltitudeReferencePointText":"SampDepthRef", "ActivityDepthHeightMeasure/MeasureUnitCode":"SampDepthU", "SampleCollectionEquipmentName":"SampEquip", "ResultSampleFractionText":"SampFrac", "ActivityStartDate":"SampleDate", "ActivityIdentifier":"SampleId", "ActivityStartTime/Time":"SampleTime", "ActivityMediaSubdivisionName":"SampMedia", "SampleCollectionMethod/MethodIdentifier":"SampMeth", </v>
      </c>
    </row>
    <row r="31" spans="1:4" x14ac:dyDescent="0.25">
      <c r="A31" s="3" t="s">
        <v>73</v>
      </c>
      <c r="B31" s="3" t="s">
        <v>210</v>
      </c>
      <c r="C31" s="3" t="str">
        <f t="shared" si="0"/>
        <v xml:space="preserve">"SampleCollectionMethod/MethodName":"SampMethName", </v>
      </c>
      <c r="D31" s="3" t="str">
        <f t="shared" si="1"/>
        <v xml:space="preserve">{"AnalysisStartDate":"AnalysisDate", "ResultAnalyticalMethod/MethodIdentifier":"AnalytMeth", "ResultAnalyticalMethod/MethodName":"AnalytMethId", "ResultDetectionConditionText":"DetectCond", "ResultLaboratoryCommentText":"LabComments", "LaboratoryName":"LabName", "DetectionQuantitationLimitTypeName":"LimitType", "DetectionQuantitationLimitMeasure/MeasureValue":"MDL", "DetectionQuantitationLimitMeasure/MeasureUnitCode":"MDLUnit", "MethodDescriptionText":"MethodDescript", "OrganizationIdentifier":"OrgId", "OrganizationFormalName":"OrgName", "CharacteristicName":"Param", "ProjectIdentifier":"ProjectId", "MeasureQualifierCode":"QualCode", "ResultCommentText":"ResultComment", "ResultStatusIdentifier":"ResultStatus", "ResultMeasureValue":"ResultValue", "ActivityCommentText":"SampComment", "ActivityDepthHeightMeasure/MeasureValue":"SampDepth", "ActivityDepthAltitudeReferencePointText":"SampDepthRef", "ActivityDepthHeightMeasure/MeasureUnitCode":"SampDepthU", "SampleCollectionEquipmentName":"SampEquip", "ResultSampleFractionText":"SampFrac", "ActivityStartDate":"SampleDate", "ActivityIdentifier":"SampleId", "ActivityStartTime/Time":"SampleTime", "ActivityMediaSubdivisionName":"SampMedia", "SampleCollectionMethod/MethodIdentifier":"SampMeth", "SampleCollectionMethod/MethodName":"SampMethName", </v>
      </c>
    </row>
    <row r="32" spans="1:4" x14ac:dyDescent="0.25">
      <c r="A32" s="3" t="s">
        <v>48</v>
      </c>
      <c r="B32" s="3" t="s">
        <v>211</v>
      </c>
      <c r="C32" s="3" t="str">
        <f t="shared" si="0"/>
        <v xml:space="preserve">"ActivityTypeCode":"SampType", </v>
      </c>
      <c r="D32" s="3" t="str">
        <f t="shared" si="1"/>
        <v xml:space="preserve">{"AnalysisStartDate":"AnalysisDate", "ResultAnalyticalMethod/MethodIdentifier":"AnalytMeth", "ResultAnalyticalMethod/MethodName":"AnalytMethId", "ResultDetectionConditionText":"DetectCond", "ResultLaboratoryCommentText":"LabComments", "LaboratoryName":"LabName", "DetectionQuantitationLimitTypeName":"LimitType", "DetectionQuantitationLimitMeasure/MeasureValue":"MDL", "DetectionQuantitationLimitMeasure/MeasureUnitCode":"MDLUnit", "MethodDescriptionText":"MethodDescript", "OrganizationIdentifier":"OrgId", "OrganizationFormalName":"OrgName", "CharacteristicName":"Param", "ProjectIdentifier":"ProjectId", "MeasureQualifierCode":"QualCode", "ResultCommentText":"ResultComment", "ResultStatusIdentifier":"ResultStatus", "ResultMeasureValue":"ResultValue", "ActivityCommentText":"SampComment", "ActivityDepthHeightMeasure/MeasureValue":"SampDepth", "ActivityDepthAltitudeReferencePointText":"SampDepthRef", "ActivityDepthHeightMeasure/MeasureUnitCode":"SampDepthU", "SampleCollectionEquipmentName":"SampEquip", "ResultSampleFractionText":"SampFrac", "ActivityStartDate":"SampleDate", "ActivityIdentifier":"SampleId", "ActivityStartTime/Time":"SampleTime", "ActivityMediaSubdivisionName":"SampMedia", "SampleCollectionMethod/MethodIdentifier":"SampMeth", "SampleCollectionMethod/MethodName":"SampMethName", "ActivityTypeCode":"SampType", </v>
      </c>
    </row>
    <row r="33" spans="1:4" x14ac:dyDescent="0.25">
      <c r="A33" s="3" t="s">
        <v>66</v>
      </c>
      <c r="B33" s="3" t="s">
        <v>152</v>
      </c>
      <c r="C33" s="3" t="str">
        <f t="shared" si="0"/>
        <v xml:space="preserve">"MonitoringLocationIdentifier":"StationId", </v>
      </c>
      <c r="D33" s="3" t="str">
        <f t="shared" si="1"/>
        <v xml:space="preserve">{"AnalysisStartDate":"AnalysisDate", "ResultAnalyticalMethod/MethodIdentifier":"AnalytMeth", "ResultAnalyticalMethod/MethodName":"AnalytMethId", "ResultDetectionConditionText":"DetectCond", "ResultLaboratoryCommentText":"LabComments", "LaboratoryName":"LabName", "DetectionQuantitationLimitTypeName":"LimitType", "DetectionQuantitationLimitMeasure/MeasureValue":"MDL", "DetectionQuantitationLimitMeasure/MeasureUnitCode":"MDLUnit", "MethodDescriptionText":"MethodDescript", "OrganizationIdentifier":"OrgId", "OrganizationFormalName":"OrgName", "CharacteristicName":"Param", "ProjectIdentifier":"ProjectId", "MeasureQualifierCode":"QualCode", "ResultCommentText":"ResultComment", "ResultStatusIdentifier":"ResultStatus", "ResultMeasureValue":"ResultValue", "ActivityCommentText":"SampComment", "ActivityDepthHeightMeasure/MeasureValue":"SampDepth", "ActivityDepthAltitudeReferencePointText":"SampDepthRef", "ActivityDepthHeightMeasure/MeasureUnitCode":"SampDepthU", "SampleCollectionEquipmentName":"SampEquip", "ResultSampleFractionText":"SampFrac", "ActivityStartDate":"SampleDate", "ActivityIdentifier":"SampleId", "ActivityStartTime/Time":"SampleTime", "ActivityMediaSubdivisionName":"SampMedia", "SampleCollectionMethod/MethodIdentifier":"SampMeth", "SampleCollectionMethod/MethodName":"SampMethName", "ActivityTypeCode":"SampType", "MonitoringLocationIdentifier":"StationId", </v>
      </c>
    </row>
    <row r="34" spans="1:4" x14ac:dyDescent="0.25">
      <c r="A34" s="3" t="s">
        <v>79</v>
      </c>
      <c r="B34" s="3" t="s">
        <v>212</v>
      </c>
      <c r="C34" s="3" t="str">
        <f t="shared" si="0"/>
        <v xml:space="preserve">"ResultMeasure/MeasureUnitCode":"Unit", </v>
      </c>
      <c r="D34" s="3" t="str">
        <f t="shared" si="1"/>
        <v xml:space="preserve">{"AnalysisStartDate":"AnalysisDate", "ResultAnalyticalMethod/MethodIdentifier":"AnalytMeth", "ResultAnalyticalMethod/MethodName":"AnalytMethId", "ResultDetectionConditionText":"DetectCond", "ResultLaboratoryCommentText":"LabComments", "LaboratoryName":"LabName", "DetectionQuantitationLimitTypeName":"LimitType", "DetectionQuantitationLimitMeasure/MeasureValue":"MDL", "DetectionQuantitationLimitMeasure/MeasureUnitCode":"MDLUnit", "MethodDescriptionText":"MethodDescript", "OrganizationIdentifier":"OrgId", "OrganizationFormalName":"OrgName", "CharacteristicName":"Param", "ProjectIdentifier":"ProjectId", "MeasureQualifierCode":"QualCode", "ResultCommentText":"ResultComment", "ResultStatusIdentifier":"ResultStatus", "ResultMeasureValue":"ResultValue", "ActivityCommentText":"SampComment", "ActivityDepthHeightMeasure/MeasureValue":"SampDepth", "ActivityDepthAltitudeReferencePointText":"SampDepthRef", "ActivityDepthHeightMeasure/MeasureUnitCode":"SampDepthU", "SampleCollectionEquipmentName":"SampEquip", "ResultSampleFractionText":"SampFrac", "ActivityStartDate":"SampleDate", "ActivityIdentifier":"SampleId", "ActivityStartTime/Time":"SampleTime", "ActivityMediaSubdivisionName":"SampMedia", "SampleCollectionMethod/MethodIdentifier":"SampMeth", "SampleCollectionMethod/MethodName":"SampMethName", "ActivityTypeCode":"SampType", "MonitoringLocationIdentifier":"StationId", "ResultMeasure/MeasureUnitCode":"Unit", </v>
      </c>
    </row>
    <row r="35" spans="1:4" x14ac:dyDescent="0.25">
      <c r="A35" s="3" t="s">
        <v>90</v>
      </c>
      <c r="B35" s="3" t="s">
        <v>90</v>
      </c>
      <c r="C35" s="3" t="str">
        <f>""""&amp;A35&amp;""""&amp;":"&amp;""""&amp;B35&amp;""""&amp;"} "</f>
        <v xml:space="preserve">"USGSPCode":"USGSPCode"} </v>
      </c>
      <c r="D35" s="3" t="str">
        <f t="shared" si="1"/>
        <v xml:space="preserve">{"AnalysisStartDate":"AnalysisDate", "ResultAnalyticalMethod/MethodIdentifier":"AnalytMeth", "ResultAnalyticalMethod/MethodName":"AnalytMethId", "ResultDetectionConditionText":"DetectCond", "ResultLaboratoryCommentText":"LabComments", "LaboratoryName":"LabName", "DetectionQuantitationLimitTypeName":"LimitType", "DetectionQuantitationLimitMeasure/MeasureValue":"MDL", "DetectionQuantitationLimitMeasure/MeasureUnitCode":"MDLUnit", "MethodDescriptionText":"MethodDescript", "OrganizationIdentifier":"OrgId", "OrganizationFormalName":"OrgName", "CharacteristicName":"Param", "ProjectIdentifier":"ProjectId", "MeasureQualifierCode":"QualCode", "ResultCommentText":"ResultComment", "ResultStatusIdentifier":"ResultStatus", "ResultMeasureValue":"ResultValue", "ActivityCommentText":"SampComment", "ActivityDepthHeightMeasure/MeasureValue":"SampDepth", "ActivityDepthAltitudeReferencePointText":"SampDepthRef", "ActivityDepthHeightMeasure/MeasureUnitCode":"SampDepthU", "SampleCollectionEquipmentName":"SampEquip", "ResultSampleFractionText":"SampFrac", "ActivityStartDate":"SampleDate", "ActivityIdentifier":"SampleId", "ActivityStartTime/Time":"SampleTime", "ActivityMediaSubdivisionName":"SampMedia", "SampleCollectionMethod/MethodIdentifier":"SampMeth", "SampleCollectionMethod/MethodName":"SampMethName", "ActivityTypeCode":"SampType", "MonitoringLocationIdentifier":"StationId", "ResultMeasure/MeasureUnitCode":"Unit", "USGSPCode":"USGSPCode"} </v>
      </c>
    </row>
  </sheetData>
  <sortState ref="A2:B67">
    <sortCondition ref="B2:B67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4"/>
  <sheetViews>
    <sheetView workbookViewId="0">
      <selection activeCell="D64" sqref="D64"/>
    </sheetView>
  </sheetViews>
  <sheetFormatPr defaultRowHeight="15" x14ac:dyDescent="0.25"/>
  <cols>
    <col min="1" max="1" width="51.5703125" bestFit="1" customWidth="1"/>
    <col min="3" max="3" width="42.85546875" style="4" customWidth="1"/>
    <col min="4" max="5" width="9.140625" style="4"/>
  </cols>
  <sheetData>
    <row r="1" spans="1:8" s="4" customFormat="1" x14ac:dyDescent="0.25"/>
    <row r="2" spans="1:8" x14ac:dyDescent="0.25">
      <c r="A2" s="4" t="s">
        <v>45</v>
      </c>
      <c r="B2" t="s">
        <v>225</v>
      </c>
      <c r="C2" s="4" t="str">
        <f>"{"&amp;""""&amp;A2&amp;""""&amp;":"&amp;B2&amp;", "</f>
        <v xml:space="preserve">{"OrganizationIdentifier":np.str_, </v>
      </c>
      <c r="D2" s="4" t="str">
        <f>C2</f>
        <v xml:space="preserve">{"OrganizationIdentifier":np.str_, </v>
      </c>
      <c r="F2">
        <v>0</v>
      </c>
    </row>
    <row r="3" spans="1:8" x14ac:dyDescent="0.25">
      <c r="A3" s="4" t="s">
        <v>46</v>
      </c>
      <c r="B3" s="4" t="s">
        <v>225</v>
      </c>
      <c r="C3" s="4" t="str">
        <f>""""&amp;A3&amp;""""&amp;":"&amp;B3&amp;", "</f>
        <v xml:space="preserve">"OrganizationFormalName":np.str_, </v>
      </c>
      <c r="D3" s="4" t="str">
        <f>D2&amp;C3</f>
        <v xml:space="preserve">{"OrganizationIdentifier":np.str_, "OrganizationFormalName":np.str_, </v>
      </c>
      <c r="F3">
        <v>1</v>
      </c>
    </row>
    <row r="4" spans="1:8" x14ac:dyDescent="0.25">
      <c r="A4" s="4" t="s">
        <v>47</v>
      </c>
      <c r="B4" s="4" t="s">
        <v>225</v>
      </c>
      <c r="C4" s="4" t="str">
        <f t="shared" ref="C4:C64" si="0">""""&amp;A4&amp;""""&amp;":"&amp;B4&amp;", "</f>
        <v xml:space="preserve">"ActivityIdentifier":np.str_, </v>
      </c>
      <c r="D4" s="4" t="str">
        <f t="shared" ref="D4:D64" si="1">D3&amp;C4</f>
        <v xml:space="preserve">{"OrganizationIdentifier":np.str_, "OrganizationFormalName":np.str_, "ActivityIdentifier":np.str_, </v>
      </c>
      <c r="F4" s="4">
        <v>2</v>
      </c>
    </row>
    <row r="5" spans="1:8" x14ac:dyDescent="0.25">
      <c r="A5" s="4" t="s">
        <v>48</v>
      </c>
      <c r="B5" s="4" t="s">
        <v>225</v>
      </c>
      <c r="C5" s="4" t="str">
        <f t="shared" si="0"/>
        <v xml:space="preserve">"ActivityTypeCode":np.str_, </v>
      </c>
      <c r="D5" s="4" t="str">
        <f t="shared" si="1"/>
        <v xml:space="preserve">{"OrganizationIdentifier":np.str_, "OrganizationFormalName":np.str_, "ActivityIdentifier":np.str_, "ActivityTypeCode":np.str_, </v>
      </c>
      <c r="F5" s="4">
        <v>3</v>
      </c>
    </row>
    <row r="6" spans="1:8" x14ac:dyDescent="0.25">
      <c r="A6" s="4" t="s">
        <v>49</v>
      </c>
      <c r="B6" s="4" t="s">
        <v>225</v>
      </c>
      <c r="C6" s="4" t="str">
        <f t="shared" si="0"/>
        <v xml:space="preserve">"ActivityMediaName":np.str_, </v>
      </c>
      <c r="D6" s="4" t="str">
        <f t="shared" si="1"/>
        <v xml:space="preserve">{"OrganizationIdentifier":np.str_, "OrganizationFormalName":np.str_, "ActivityIdentifier":np.str_, "ActivityTypeCode":np.str_, "ActivityMediaName":np.str_, </v>
      </c>
      <c r="F6" s="4">
        <v>4</v>
      </c>
    </row>
    <row r="7" spans="1:8" x14ac:dyDescent="0.25">
      <c r="A7" s="4" t="s">
        <v>50</v>
      </c>
      <c r="B7" s="4" t="s">
        <v>225</v>
      </c>
      <c r="C7" s="4" t="str">
        <f t="shared" si="0"/>
        <v xml:space="preserve">"ActivityMediaSubdivisionName":np.str_, </v>
      </c>
      <c r="D7" s="4" t="str">
        <f t="shared" si="1"/>
        <v xml:space="preserve">{"OrganizationIdentifier":np.str_, "OrganizationFormalName":np.str_, "ActivityIdentifier":np.str_, "ActivityTypeCode":np.str_, "ActivityMediaName":np.str_, "ActivityMediaSubdivisionName":np.str_, </v>
      </c>
      <c r="F7" s="4">
        <v>5</v>
      </c>
    </row>
    <row r="8" spans="1:8" x14ac:dyDescent="0.25">
      <c r="A8" s="4" t="s">
        <v>51</v>
      </c>
      <c r="B8" s="4" t="s">
        <v>225</v>
      </c>
      <c r="C8" s="4" t="str">
        <f t="shared" si="0"/>
        <v xml:space="preserve">"ActivityStartDate":np.str_, </v>
      </c>
      <c r="D8" s="4" t="str">
        <f t="shared" si="1"/>
        <v xml:space="preserve">{"OrganizationIdentifier":np.str_, "OrganizationFormalName":np.str_, "ActivityIdentifier":np.str_, "ActivityTypeCode":np.str_, "ActivityMediaName":np.str_, "ActivityMediaSubdivisionName":np.str_, "ActivityStartDate":np.str_, </v>
      </c>
      <c r="F8" s="4">
        <v>6</v>
      </c>
      <c r="G8">
        <v>6</v>
      </c>
      <c r="H8">
        <v>7</v>
      </c>
    </row>
    <row r="9" spans="1:8" x14ac:dyDescent="0.25">
      <c r="A9" s="4" t="s">
        <v>52</v>
      </c>
      <c r="B9" s="4" t="s">
        <v>225</v>
      </c>
      <c r="C9" s="4" t="str">
        <f t="shared" si="0"/>
        <v xml:space="preserve">"ActivityStartTime/Time":np.str_, </v>
      </c>
      <c r="D9" s="4" t="str">
        <f t="shared" si="1"/>
        <v xml:space="preserve">{"OrganizationIdentifier":np.str_, "OrganizationFormalName":np.str_, "ActivityIdentifier":np.str_, "ActivityTypeCode":np.str_, "ActivityMediaName":np.str_, "ActivityMediaSubdivisionName":np.str_, "ActivityStartDate":np.str_, "ActivityStartTime/Time":np.str_, </v>
      </c>
      <c r="F9" s="4">
        <v>7</v>
      </c>
    </row>
    <row r="10" spans="1:8" x14ac:dyDescent="0.25">
      <c r="A10" s="4" t="s">
        <v>53</v>
      </c>
      <c r="B10" s="4" t="s">
        <v>225</v>
      </c>
      <c r="C10" s="4" t="str">
        <f t="shared" si="0"/>
        <v xml:space="preserve">"ActivityStartTime/TimeZoneCode":np.str_, </v>
      </c>
      <c r="D10" s="4" t="str">
        <f t="shared" si="1"/>
        <v xml:space="preserve">{"OrganizationIdentifier":np.str_, "OrganizationFormalName":np.str_, "ActivityIdentifier":np.str_, "ActivityTypeCode":np.str_, "ActivityMediaName":np.str_, "ActivityMediaSubdivisionName":np.str_, "ActivityStartDate":np.str_, "ActivityStartTime/Time":np.str_, "ActivityStartTime/TimeZoneCode":np.str_, </v>
      </c>
      <c r="F10" s="4">
        <v>8</v>
      </c>
    </row>
    <row r="11" spans="1:8" x14ac:dyDescent="0.25">
      <c r="A11" s="4" t="s">
        <v>54</v>
      </c>
      <c r="B11" s="4" t="s">
        <v>225</v>
      </c>
      <c r="C11" s="4" t="str">
        <f t="shared" si="0"/>
        <v xml:space="preserve">"ActivityEndDate":np.str_, </v>
      </c>
      <c r="D11" s="4" t="str">
        <f t="shared" si="1"/>
        <v xml:space="preserve">{"OrganizationIdentifier":np.str_, "OrganizationFormalName":np.str_, "ActivityIdentifier":np.str_, "ActivityTypeCode":np.str_, "ActivityMediaName":np.str_, "ActivityMediaSubdivisionName":np.str_, "ActivityStartDate":np.str_, "ActivityStartTime/Time":np.str_, "ActivityStartTime/TimeZoneCode":np.str_, "ActivityEndDate":np.str_, </v>
      </c>
      <c r="F11" s="4">
        <v>9</v>
      </c>
      <c r="G11">
        <v>9</v>
      </c>
      <c r="H11">
        <v>10</v>
      </c>
    </row>
    <row r="12" spans="1:8" x14ac:dyDescent="0.25">
      <c r="A12" s="4" t="s">
        <v>55</v>
      </c>
      <c r="B12" s="4" t="s">
        <v>225</v>
      </c>
      <c r="C12" s="4" t="str">
        <f t="shared" si="0"/>
        <v xml:space="preserve">"ActivityEndTime/Time":np.str_, </v>
      </c>
      <c r="D12" s="4" t="str">
        <f t="shared" si="1"/>
        <v xml:space="preserve">{"OrganizationIdentifier":np.str_, "OrganizationFormalName":np.str_, "ActivityIdentifier":np.str_, "ActivityTypeCode":np.str_, "ActivityMediaName":np.str_, "ActivityMediaSubdivisionName":np.str_, "ActivityStartDate":np.str_, "ActivityStartTime/Time":np.str_, "ActivityStartTime/TimeZoneCode":np.str_, "ActivityEndDate":np.str_, "ActivityEndTime/Time":np.str_, </v>
      </c>
      <c r="F12" s="4">
        <v>10</v>
      </c>
    </row>
    <row r="13" spans="1:8" x14ac:dyDescent="0.25">
      <c r="A13" s="4" t="s">
        <v>56</v>
      </c>
      <c r="B13" s="4" t="s">
        <v>225</v>
      </c>
      <c r="C13" s="4" t="str">
        <f t="shared" si="0"/>
        <v xml:space="preserve">"ActivityEndTime/TimeZoneCode":np.str_, </v>
      </c>
      <c r="D13" s="4" t="str">
        <f t="shared" si="1"/>
        <v xml:space="preserve">{"OrganizationIdentifier":np.str_, "OrganizationFormalName":np.str_, "ActivityIdentifier":np.str_, "ActivityTypeCode":np.str_, "ActivityMediaName":np.str_, "ActivityMediaSubdivisionName":np.str_, "ActivityStartDate":np.str_, "ActivityStartTime/Time":np.str_, "ActivityStartTime/TimeZoneCode":np.str_, "ActivityEndDate":np.str_, "ActivityEndTime/Time":np.str_, "ActivityEndTime/TimeZoneCode":np.str_, </v>
      </c>
      <c r="F13" s="4">
        <v>11</v>
      </c>
    </row>
    <row r="14" spans="1:8" x14ac:dyDescent="0.25">
      <c r="A14" s="4" t="s">
        <v>57</v>
      </c>
      <c r="B14" s="4" t="s">
        <v>226</v>
      </c>
      <c r="C14" s="4" t="str">
        <f t="shared" si="0"/>
        <v xml:space="preserve">"ActivityDepthHeightMeasure/MeasureValue":np.float16, </v>
      </c>
      <c r="D14" s="4" t="str">
        <f t="shared" si="1"/>
        <v xml:space="preserve">{"OrganizationIdentifier":np.str_, "OrganizationFormalName":np.str_, "ActivityIdentifier":np.str_, "ActivityTypeCode":np.str_, "ActivityMediaName":np.str_, "ActivityMediaSubdivisionName":np.str_, "ActivityStartDate":np.str_, "ActivityStartTime/Time":np.str_, "ActivityStartTime/TimeZoneCode":np.str_, "ActivityEndDate":np.str_, "ActivityEndTime/Time":np.str_, "ActivityEndTime/TimeZoneCode":np.str_, "ActivityDepthHeightMeasure/MeasureValue":np.float16, </v>
      </c>
      <c r="F14" s="4">
        <v>12</v>
      </c>
    </row>
    <row r="15" spans="1:8" x14ac:dyDescent="0.25">
      <c r="A15" s="4" t="s">
        <v>58</v>
      </c>
      <c r="B15" s="4" t="s">
        <v>225</v>
      </c>
      <c r="C15" s="4" t="str">
        <f t="shared" si="0"/>
        <v xml:space="preserve">"ActivityDepthHeightMeasure/MeasureUnitCode":np.str_, </v>
      </c>
      <c r="D15" s="4" t="str">
        <f t="shared" si="1"/>
        <v xml:space="preserve">{"OrganizationIdentifier":np.str_, "OrganizationFormalName":np.str_, "ActivityIdentifier":np.str_, "ActivityTypeCode":np.str_, "ActivityMediaName":np.str_, "ActivityMediaSubdivisionName":np.str_, "ActivityStartDate":np.str_, "ActivityStartTime/Time":np.str_, "ActivityStartTime/TimeZoneCode":np.str_, "ActivityEndDate":np.str_, "ActivityEndTime/Time":np.str_, "ActivityEndTime/TimeZoneCode":np.str_, "ActivityDepthHeightMeasure/MeasureValue":np.float16, "ActivityDepthHeightMeasure/MeasureUnitCode":np.str_, </v>
      </c>
      <c r="F15" s="4">
        <v>13</v>
      </c>
    </row>
    <row r="16" spans="1:8" x14ac:dyDescent="0.25">
      <c r="A16" s="4" t="s">
        <v>59</v>
      </c>
      <c r="B16" s="4" t="s">
        <v>225</v>
      </c>
      <c r="C16" s="4" t="str">
        <f t="shared" si="0"/>
        <v xml:space="preserve">"ActivityDepthAltitudeReferencePointText":np.str_, </v>
      </c>
      <c r="D16" s="4" t="str">
        <f t="shared" si="1"/>
        <v xml:space="preserve">{"OrganizationIdentifier":np.str_, "OrganizationFormalName":np.str_, "ActivityIdentifier":np.str_, "ActivityTypeCode":np.str_, "ActivityMediaName":np.str_, "ActivityMediaSubdivisionName":np.str_, "ActivityStartDate":np.str_, "ActivityStartTime/Time":np.str_, "ActivityStartTime/TimeZoneCode":np.str_, "ActivityEndDate":np.str_, "ActivityEndTime/Time":np.str_, "ActivityEndTime/TimeZoneCode":np.str_, "ActivityDepthHeightMeasure/MeasureValue":np.float16, "ActivityDepthHeightMeasure/MeasureUnitCode":np.str_, "ActivityDepthAltitudeReferencePointText":np.str_, </v>
      </c>
      <c r="F16" s="4">
        <v>14</v>
      </c>
    </row>
    <row r="17" spans="1:6" x14ac:dyDescent="0.25">
      <c r="A17" s="4" t="s">
        <v>60</v>
      </c>
      <c r="B17" s="4" t="s">
        <v>226</v>
      </c>
      <c r="C17" s="4" t="str">
        <f t="shared" si="0"/>
        <v xml:space="preserve">"ActivityTopDepthHeightMeasure/MeasureValue":np.float16, </v>
      </c>
      <c r="D17" s="4" t="str">
        <f t="shared" si="1"/>
        <v xml:space="preserve">{"OrganizationIdentifier":np.str_, "OrganizationFormalName":np.str_, "ActivityIdentifier":np.str_, "ActivityTypeCode":np.str_, "ActivityMediaName":np.str_, "ActivityMediaSubdivisionName":np.str_, "ActivityStartDate":np.str_, "ActivityStartTime/Time":np.str_, "ActivityStartTime/TimeZoneCode":np.str_, "ActivityEndDate":np.str_, "ActivityEndTime/Time":np.str_, "ActivityEndTime/TimeZoneCode":np.str_, "ActivityDepthHeightMeasure/MeasureValue":np.float16, "ActivityDepthHeightMeasure/MeasureUnitCode":np.str_, "ActivityDepthAltitudeReferencePointText":np.str_, "ActivityTopDepthHeightMeasure/MeasureValue":np.float16, </v>
      </c>
      <c r="F17" s="4">
        <v>15</v>
      </c>
    </row>
    <row r="18" spans="1:6" x14ac:dyDescent="0.25">
      <c r="A18" s="4" t="s">
        <v>61</v>
      </c>
      <c r="B18" s="4" t="s">
        <v>225</v>
      </c>
      <c r="C18" s="4" t="str">
        <f t="shared" si="0"/>
        <v xml:space="preserve">"ActivityTopDepthHeightMeasure/MeasureUnitCode":np.str_, </v>
      </c>
      <c r="D18" s="4" t="str">
        <f t="shared" si="1"/>
        <v xml:space="preserve">{"OrganizationIdentifier":np.str_, "OrganizationFormalName":np.str_, "ActivityIdentifier":np.str_, "ActivityTypeCode":np.str_, "ActivityMediaName":np.str_, "ActivityMediaSubdivisionName":np.str_, "ActivityStartDate":np.str_, "ActivityStartTime/Time":np.str_, "ActivityStartTime/TimeZoneCode":np.str_, "ActivityEndDate":np.str_, "ActivityEndTime/Time":np.str_, "ActivityEndTime/TimeZoneCode":np.str_, "ActivityDepthHeightMeasure/MeasureValue":np.float16, "ActivityDepthHeightMeasure/MeasureUnitCode":np.str_, "ActivityDepthAltitudeReferencePointText":np.str_, "ActivityTopDepthHeightMeasure/MeasureValue":np.float16, "ActivityTopDepthHeightMeasure/MeasureUnitCode":np.str_, </v>
      </c>
      <c r="F18" s="4">
        <v>16</v>
      </c>
    </row>
    <row r="19" spans="1:6" x14ac:dyDescent="0.25">
      <c r="A19" s="4" t="s">
        <v>62</v>
      </c>
      <c r="B19" s="4" t="s">
        <v>226</v>
      </c>
      <c r="C19" s="4" t="str">
        <f t="shared" si="0"/>
        <v xml:space="preserve">"ActivityBottomDepthHeightMeasure/MeasureValue":np.float16, </v>
      </c>
      <c r="D19" s="4" t="str">
        <f t="shared" si="1"/>
        <v xml:space="preserve">{"OrganizationIdentifier":np.str_, "OrganizationFormalName":np.str_, "ActivityIdentifier":np.str_, "ActivityTypeCode":np.str_, "ActivityMediaName":np.str_, "ActivityMediaSubdivisionName":np.str_, "ActivityStartDate":np.str_, "ActivityStartTime/Time":np.str_, "ActivityStartTime/TimeZoneCode":np.str_, "ActivityEndDate":np.str_, "ActivityEndTime/Time":np.str_, "ActivityEndTime/TimeZoneCode":np.str_, "ActivityDepthHeightMeasure/MeasureValue":np.float16, "ActivityDepthHeightMeasure/MeasureUnitCode":np.str_, "ActivityDepthAltitudeReferencePointText":np.str_, "ActivityTopDepthHeightMeasure/MeasureValue":np.float16, "ActivityTopDepthHeightMeasure/MeasureUnitCode":np.str_, "ActivityBottomDepthHeightMeasure/MeasureValue":np.float16, </v>
      </c>
      <c r="F19" s="4">
        <v>17</v>
      </c>
    </row>
    <row r="20" spans="1:6" x14ac:dyDescent="0.25">
      <c r="A20" s="4" t="s">
        <v>63</v>
      </c>
      <c r="B20" s="4" t="s">
        <v>225</v>
      </c>
      <c r="C20" s="4" t="str">
        <f t="shared" si="0"/>
        <v xml:space="preserve">"ActivityBottomDepthHeightMeasure/MeasureUnitCode":np.str_, </v>
      </c>
      <c r="D20" s="4" t="str">
        <f t="shared" si="1"/>
        <v xml:space="preserve">{"OrganizationIdentifier":np.str_, "OrganizationFormalName":np.str_, "ActivityIdentifier":np.str_, "ActivityTypeCode":np.str_, "ActivityMediaName":np.str_, "ActivityMediaSubdivisionName":np.str_, "ActivityStartDate":np.str_, "ActivityStartTime/Time":np.str_, "ActivityStartTime/TimeZoneCode":np.str_, "ActivityEndDate":np.str_, "ActivityEndTime/Time":np.str_, "ActivityEndTime/TimeZoneCode":np.str_, "ActivityDepthHeightMeasure/MeasureValue":np.float16, "ActivityDepthHeightMeasure/MeasureUnitCode":np.str_, "ActivityDepthAltitudeReferencePointText":np.str_, "ActivityTopDepthHeightMeasure/MeasureValue":np.float16, "ActivityTopDepthHeightMeasure/MeasureUnitCode":np.str_, "ActivityBottomDepthHeightMeasure/MeasureValue":np.float16, "ActivityBottomDepthHeightMeasure/MeasureUnitCode":np.str_, </v>
      </c>
      <c r="F20" s="4">
        <v>18</v>
      </c>
    </row>
    <row r="21" spans="1:6" x14ac:dyDescent="0.25">
      <c r="A21" s="4" t="s">
        <v>64</v>
      </c>
      <c r="B21" s="4" t="s">
        <v>225</v>
      </c>
      <c r="C21" s="4" t="str">
        <f t="shared" si="0"/>
        <v xml:space="preserve">"ProjectIdentifier":np.str_, </v>
      </c>
      <c r="D21" s="4" t="str">
        <f t="shared" si="1"/>
        <v xml:space="preserve">{"OrganizationIdentifier":np.str_, "OrganizationFormalName":np.str_, "ActivityIdentifier":np.str_, "ActivityTypeCode":np.str_, "ActivityMediaName":np.str_, "ActivityMediaSubdivisionName":np.str_, "ActivityStartDate":np.str_, "ActivityStartTime/Time":np.str_, "ActivityStartTime/TimeZoneCode":np.str_, "ActivityEndDate":np.str_, "ActivityEndTime/Time":np.str_, "ActivityEndTime/TimeZoneCode":np.str_, "ActivityDepthHeightMeasure/MeasureValue":np.float16, "ActivityDepthHeightMeasure/MeasureUnitCode":np.str_, "ActivityDepthAltitudeReferencePointText":np.str_, "ActivityTopDepthHeightMeasure/MeasureValue":np.float16, "ActivityTopDepthHeightMeasure/MeasureUnitCode":np.str_, "ActivityBottomDepthHeightMeasure/MeasureValue":np.float16, "ActivityBottomDepthHeightMeasure/MeasureUnitCode":np.str_, "ProjectIdentifier":np.str_, </v>
      </c>
      <c r="F21" s="4">
        <v>19</v>
      </c>
    </row>
    <row r="22" spans="1:6" x14ac:dyDescent="0.25">
      <c r="A22" s="4" t="s">
        <v>65</v>
      </c>
      <c r="B22" s="4" t="s">
        <v>225</v>
      </c>
      <c r="C22" s="4" t="str">
        <f t="shared" si="0"/>
        <v xml:space="preserve">"ActivityConductingOrganizationText":np.str_, </v>
      </c>
      <c r="D22" s="4" t="str">
        <f t="shared" si="1"/>
        <v xml:space="preserve">{"OrganizationIdentifier":np.str_, "OrganizationFormalName":np.str_, "ActivityIdentifier":np.str_, "ActivityTypeCode":np.str_, "ActivityMediaName":np.str_, "ActivityMediaSubdivisionName":np.str_, "ActivityStartDate":np.str_, "ActivityStartTime/Time":np.str_, "ActivityStartTime/TimeZoneCode":np.str_, "ActivityEndDate":np.str_, "ActivityEndTime/Time":np.str_, "ActivityEndTime/TimeZoneCode":np.str_, "ActivityDepthHeightMeasure/MeasureValue":np.float16, "ActivityDepthHeightMeasure/MeasureUnitCode":np.str_, "ActivityDepthAltitudeReferencePointText":np.str_, "ActivityTopDepthHeightMeasure/MeasureValue":np.float16, "ActivityTopDepthHeightMeasure/MeasureUnitCode":np.str_, "ActivityBottomDepthHeightMeasure/MeasureValue":np.float16, "ActivityBottomDepthHeightMeasure/MeasureUnitCode":np.str_, "ProjectIdentifier":np.str_, "ActivityConductingOrganizationText":np.str_, </v>
      </c>
      <c r="F22" s="4">
        <v>20</v>
      </c>
    </row>
    <row r="23" spans="1:6" x14ac:dyDescent="0.25">
      <c r="A23" s="4" t="s">
        <v>66</v>
      </c>
      <c r="B23" s="4" t="s">
        <v>225</v>
      </c>
      <c r="C23" s="4" t="str">
        <f t="shared" si="0"/>
        <v xml:space="preserve">"MonitoringLocationIdentifier":np.str_, </v>
      </c>
      <c r="D23" s="4" t="str">
        <f t="shared" si="1"/>
        <v xml:space="preserve">{"OrganizationIdentifier":np.str_, "OrganizationFormalName":np.str_, "ActivityIdentifier":np.str_, "ActivityTypeCode":np.str_, "ActivityMediaName":np.str_, "ActivityMediaSubdivisionName":np.str_, "ActivityStartDate":np.str_, "ActivityStartTime/Time":np.str_, "ActivityStartTime/TimeZoneCode":np.str_, "ActivityEndDate":np.str_, "ActivityEndTime/Time":np.str_, "ActivityEndTime/TimeZoneCode":np.str_, "ActivityDepthHeightMeasure/MeasureValue":np.float16, "ActivityDepthHeightMeasure/MeasureUnitCode":np.str_, "ActivityDepthAltitudeReferencePointText":np.str_, "ActivityTopDepthHeightMeasure/MeasureValue":np.float16, "ActivityTopDepthHeightMeasure/MeasureUnitCode":np.str_, "ActivityBottomDepthHeightMeasure/MeasureValue":np.float16, "ActivityBottomDepthHeightMeasure/MeasureUnitCode":np.str_, "ProjectIdentifier":np.str_, "ActivityConductingOrganizationText":np.str_, "MonitoringLocationIdentifier":np.str_, </v>
      </c>
      <c r="F23" s="4">
        <v>21</v>
      </c>
    </row>
    <row r="24" spans="1:6" x14ac:dyDescent="0.25">
      <c r="A24" s="4" t="s">
        <v>67</v>
      </c>
      <c r="B24" s="4" t="s">
        <v>225</v>
      </c>
      <c r="C24" s="4" t="str">
        <f t="shared" si="0"/>
        <v xml:space="preserve">"ActivityCommentText":np.str_, </v>
      </c>
      <c r="D24" s="4" t="str">
        <f t="shared" si="1"/>
        <v xml:space="preserve">{"OrganizationIdentifier":np.str_, "OrganizationFormalName":np.str_, "ActivityIdentifier":np.str_, "ActivityTypeCode":np.str_, "ActivityMediaName":np.str_, "ActivityMediaSubdivisionName":np.str_, "ActivityStartDate":np.str_, "ActivityStartTime/Time":np.str_, "ActivityStartTime/TimeZoneCode":np.str_, "ActivityEndDate":np.str_, "ActivityEndTime/Time":np.str_, "ActivityEndTime/TimeZoneCode":np.str_, "ActivityDepthHeightMeasure/MeasureValue":np.float16, "ActivityDepthHeightMeasure/MeasureUnitCode":np.str_, "ActivityDepthAltitudeReferencePointText":np.str_, "ActivityTopDepthHeightMeasure/MeasureValue":np.float16, "ActivityTopDepthHeightMeasure/MeasureUnitCode":np.str_, "ActivityBottomDepthHeightMeasure/MeasureValue":np.float16, "ActivityBottomDepthHeightMeasure/MeasureUnitCode":np.str_, "ProjectIdentifier":np.str_, "ActivityConductingOrganizationText":np.str_, "MonitoringLocationIdentifier":np.str_, "ActivityCommentText":np.str_, </v>
      </c>
      <c r="F24" s="4">
        <v>22</v>
      </c>
    </row>
    <row r="25" spans="1:6" x14ac:dyDescent="0.25">
      <c r="A25" s="4" t="s">
        <v>68</v>
      </c>
      <c r="B25" s="4" t="s">
        <v>225</v>
      </c>
      <c r="C25" s="4" t="str">
        <f t="shared" si="0"/>
        <v xml:space="preserve">"SampleAquifer":np.str_, </v>
      </c>
      <c r="D25" s="4" t="str">
        <f t="shared" si="1"/>
        <v xml:space="preserve">{"OrganizationIdentifier":np.str_, "OrganizationFormalName":np.str_, "ActivityIdentifier":np.str_, "ActivityTypeCode":np.str_, "ActivityMediaName":np.str_, "ActivityMediaSubdivisionName":np.str_, "ActivityStartDate":np.str_, "ActivityStartTime/Time":np.str_, "ActivityStartTime/TimeZoneCode":np.str_, "ActivityEndDate":np.str_, "ActivityEndTime/Time":np.str_, "ActivityEndTime/TimeZoneCode":np.str_, "ActivityDepthHeightMeasure/MeasureValue":np.float16, "ActivityDepthHeightMeasure/MeasureUnitCode":np.str_, "ActivityDepthAltitudeReferencePointText":np.str_, "ActivityTopDepthHeightMeasure/MeasureValue":np.float16, "ActivityTopDepthHeightMeasure/MeasureUnitCode":np.str_, "ActivityBottomDepthHeightMeasure/MeasureValue":np.float16, "ActivityBottomDepthHeightMeasure/MeasureUnitCode":np.str_, "ProjectIdentifier":np.str_, "ActivityConductingOrganizationText":np.str_, "MonitoringLocationIdentifier":np.str_, "ActivityCommentText":np.str_, "SampleAquifer":np.str_, </v>
      </c>
      <c r="F25" s="4">
        <v>23</v>
      </c>
    </row>
    <row r="26" spans="1:6" x14ac:dyDescent="0.25">
      <c r="A26" s="4" t="s">
        <v>69</v>
      </c>
      <c r="B26" s="4" t="s">
        <v>225</v>
      </c>
      <c r="C26" s="4" t="str">
        <f t="shared" si="0"/>
        <v xml:space="preserve">"HydrologicCondition":np.str_, </v>
      </c>
      <c r="D26" s="4" t="str">
        <f t="shared" si="1"/>
        <v xml:space="preserve">{"OrganizationIdentifier":np.str_, "OrganizationFormalName":np.str_, "ActivityIdentifier":np.str_, "ActivityTypeCode":np.str_, "ActivityMediaName":np.str_, "ActivityMediaSubdivisionName":np.str_, "ActivityStartDate":np.str_, "ActivityStartTime/Time":np.str_, "ActivityStartTime/TimeZoneCode":np.str_, "ActivityEndDate":np.str_, "ActivityEndTime/Time":np.str_, "ActivityEndTime/TimeZoneCode":np.str_, "ActivityDepthHeightMeasure/MeasureValue":np.float16, "ActivityDepthHeightMeasure/MeasureUnitCode":np.str_, "ActivityDepthAltitudeReferencePointText":np.str_, "ActivityTopDepthHeightMeasure/MeasureValue":np.float16, "ActivityTopDepthHeightMeasure/MeasureUnitCode":np.str_, "ActivityBottomDepthHeightMeasure/MeasureValue":np.float16, "ActivityBottomDepthHeightMeasure/MeasureUnitCode":np.str_, "ProjectIdentifier":np.str_, "ActivityConductingOrganizationText":np.str_, "MonitoringLocationIdentifier":np.str_, "ActivityCommentText":np.str_, "SampleAquifer":np.str_, "HydrologicCondition":np.str_, </v>
      </c>
      <c r="F26" s="4">
        <v>24</v>
      </c>
    </row>
    <row r="27" spans="1:6" x14ac:dyDescent="0.25">
      <c r="A27" s="4" t="s">
        <v>70</v>
      </c>
      <c r="B27" s="4" t="s">
        <v>225</v>
      </c>
      <c r="C27" s="4" t="str">
        <f t="shared" si="0"/>
        <v xml:space="preserve">"HydrologicEvent":np.str_, </v>
      </c>
      <c r="D27" s="4" t="str">
        <f t="shared" si="1"/>
        <v xml:space="preserve">{"OrganizationIdentifier":np.str_, "OrganizationFormalName":np.str_, "ActivityIdentifier":np.str_, "ActivityTypeCode":np.str_, "ActivityMediaName":np.str_, "ActivityMediaSubdivisionName":np.str_, "ActivityStartDate":np.str_, "ActivityStartTime/Time":np.str_, "ActivityStartTime/TimeZoneCode":np.str_, "ActivityEndDate":np.str_, "ActivityEndTime/Time":np.str_, "ActivityEndTime/TimeZoneCode":np.str_, "ActivityDepthHeightMeasure/MeasureValue":np.float16, "ActivityDepthHeightMeasure/MeasureUnitCode":np.str_, "ActivityDepthAltitudeReferencePointText":np.str_, "ActivityTopDepthHeightMeasure/MeasureValue":np.float16, "ActivityTopDepthHeightMeasure/MeasureUnitCode":np.str_, "ActivityBottomDepthHeightMeasure/MeasureValue":np.float16, "ActivityBottomDepthHeightMeasure/MeasureUnitCode":np.str_, "ProjectIdentifier":np.str_, "ActivityConductingOrganizationText":np.str_, "MonitoringLocationIdentifier":np.str_, "ActivityCommentText":np.str_, "SampleAquifer":np.str_, "HydrologicCondition":np.str_, "HydrologicEvent":np.str_, </v>
      </c>
      <c r="F27" s="4">
        <v>25</v>
      </c>
    </row>
    <row r="28" spans="1:6" x14ac:dyDescent="0.25">
      <c r="A28" s="4" t="s">
        <v>71</v>
      </c>
      <c r="B28" s="4" t="s">
        <v>225</v>
      </c>
      <c r="C28" s="4" t="str">
        <f t="shared" si="0"/>
        <v xml:space="preserve">"SampleCollectionMethod/MethodIdentifier":np.str_, </v>
      </c>
      <c r="D28" s="4" t="str">
        <f t="shared" si="1"/>
        <v xml:space="preserve">{"OrganizationIdentifier":np.str_, "OrganizationFormalName":np.str_, "ActivityIdentifier":np.str_, "ActivityTypeCode":np.str_, "ActivityMediaName":np.str_, "ActivityMediaSubdivisionName":np.str_, "ActivityStartDate":np.str_, "ActivityStartTime/Time":np.str_, "ActivityStartTime/TimeZoneCode":np.str_, "ActivityEndDate":np.str_, "ActivityEndTime/Time":np.str_, "ActivityEndTime/TimeZoneCode":np.str_, "ActivityDepthHeightMeasure/MeasureValue":np.float16, "ActivityDepthHeightMeasure/MeasureUnitCode":np.str_, "ActivityDepthAltitudeReferencePointText":np.str_, "ActivityTopDepthHeightMeasure/MeasureValue":np.float16, "ActivityTopDepthHeightMeasure/MeasureUnitCode":np.str_, "ActivityBottomDepthHeightMeasure/MeasureValue":np.float16, "ActivityBottomDepthHeightMeasure/MeasureUnitCode":np.str_, "ProjectIdentifier":np.str_, "ActivityConductingOrganizationText":np.str_, "MonitoringLocationIdentifier":np.str_, "ActivityCommentText":np.str_, "SampleAquifer":np.str_, "HydrologicCondition":np.str_, "HydrologicEvent":np.str_, "SampleCollectionMethod/MethodIdentifier":np.str_, </v>
      </c>
      <c r="F28" s="4">
        <v>26</v>
      </c>
    </row>
    <row r="29" spans="1:6" x14ac:dyDescent="0.25">
      <c r="A29" s="4" t="s">
        <v>72</v>
      </c>
      <c r="B29" s="4" t="s">
        <v>225</v>
      </c>
      <c r="C29" s="4" t="str">
        <f t="shared" si="0"/>
        <v xml:space="preserve">"SampleCollectionMethod/MethodIdentifierContext":np.str_, </v>
      </c>
      <c r="D29" s="4" t="str">
        <f t="shared" si="1"/>
        <v xml:space="preserve">{"OrganizationIdentifier":np.str_, "OrganizationFormalName":np.str_, "ActivityIdentifier":np.str_, "ActivityTypeCode":np.str_, "ActivityMediaName":np.str_, "ActivityMediaSubdivisionName":np.str_, "ActivityStartDate":np.str_, "ActivityStartTime/Time":np.str_, "ActivityStartTime/TimeZoneCode":np.str_, "ActivityEndDate":np.str_, "ActivityEndTime/Time":np.str_, "ActivityEndTime/TimeZoneCode":np.str_, "ActivityDepthHeightMeasure/MeasureValue":np.float16, "ActivityDepthHeightMeasure/MeasureUnitCode":np.str_, "ActivityDepthAltitudeReferencePointText":np.str_, "ActivityTopDepthHeightMeasure/MeasureValue":np.float16, "ActivityTopDepthHeightMeasure/MeasureUnitCode":np.str_, "ActivityBottomDepthHeightMeasure/MeasureValue":np.float16, "ActivityBottomDepthHeightMeasure/MeasureUnitCode":np.str_, "ProjectIdentifier":np.str_, "ActivityConductingOrganizationText":np.str_, "MonitoringLocationIdentifier":np.str_, "ActivityCommentText":np.str_, "SampleAquifer":np.str_, "HydrologicCondition":np.str_, "HydrologicEvent":np.str_, "SampleCollectionMethod/MethodIdentifier":np.str_, "SampleCollectionMethod/MethodIdentifierContext":np.str_, </v>
      </c>
      <c r="F29" s="4">
        <v>27</v>
      </c>
    </row>
    <row r="30" spans="1:6" x14ac:dyDescent="0.25">
      <c r="A30" s="4" t="s">
        <v>73</v>
      </c>
      <c r="B30" s="4" t="s">
        <v>225</v>
      </c>
      <c r="C30" s="4" t="str">
        <f t="shared" si="0"/>
        <v xml:space="preserve">"SampleCollectionMethod/MethodName":np.str_, </v>
      </c>
      <c r="D30" s="4" t="str">
        <f t="shared" si="1"/>
        <v xml:space="preserve">{"OrganizationIdentifier":np.str_, "OrganizationFormalName":np.str_, "ActivityIdentifier":np.str_, "ActivityTypeCode":np.str_, "ActivityMediaName":np.str_, "ActivityMediaSubdivisionName":np.str_, "ActivityStartDate":np.str_, "ActivityStartTime/Time":np.str_, "ActivityStartTime/TimeZoneCode":np.str_, "ActivityEndDate":np.str_, "ActivityEndTime/Time":np.str_, "ActivityEndTime/TimeZoneCode":np.str_, "ActivityDepthHeightMeasure/MeasureValue":np.float16, "ActivityDepthHeightMeasure/MeasureUnitCode":np.str_, "ActivityDepthAltitudeReferencePointText":np.str_, "ActivityTopDepthHeightMeasure/MeasureValue":np.float16, "ActivityTopDepthHeightMeasure/MeasureUnitCode":np.str_, "ActivityBottomDepthHeightMeasure/MeasureValue":np.float16, "ActivityBottomDepthHeightMeasure/MeasureUnitCode":np.str_, "ProjectIdentifier":np.str_, "ActivityConductingOrganizationText":np.str_, "MonitoringLocationIdentifier":np.str_, "ActivityCommentText":np.str_, "SampleAquifer":np.str_, "HydrologicCondition":np.str_, "HydrologicEvent":np.str_, "SampleCollectionMethod/MethodIdentifier":np.str_, "SampleCollectionMethod/MethodIdentifierContext":np.str_, "SampleCollectionMethod/MethodName":np.str_, </v>
      </c>
      <c r="F30" s="4">
        <v>28</v>
      </c>
    </row>
    <row r="31" spans="1:6" x14ac:dyDescent="0.25">
      <c r="A31" s="4" t="s">
        <v>74</v>
      </c>
      <c r="B31" s="4" t="s">
        <v>225</v>
      </c>
      <c r="C31" s="4" t="str">
        <f t="shared" si="0"/>
        <v xml:space="preserve">"SampleCollectionEquipmentName":np.str_, </v>
      </c>
      <c r="D31" s="4" t="str">
        <f t="shared" si="1"/>
        <v xml:space="preserve">{"OrganizationIdentifier":np.str_, "OrganizationFormalName":np.str_, "ActivityIdentifier":np.str_, "ActivityTypeCode":np.str_, "ActivityMediaName":np.str_, "ActivityMediaSubdivisionName":np.str_, "ActivityStartDate":np.str_, "ActivityStartTime/Time":np.str_, "ActivityStartTime/TimeZoneCode":np.str_, "ActivityEndDate":np.str_, "ActivityEndTime/Time":np.str_, "ActivityEndTime/TimeZoneCode":np.str_, "ActivityDepthHeightMeasure/MeasureValue":np.float16, "ActivityDepthHeightMeasure/MeasureUnitCode":np.str_, "ActivityDepthAltitudeReferencePointText":np.str_, "ActivityTopDepthHeightMeasure/MeasureValue":np.float16, "ActivityTopDepthHeightMeasure/MeasureUnitCode":np.str_, "ActivityBottomDepthHeightMeasure/MeasureValue":np.float16, "ActivityBottomDepthHeightMeasure/MeasureUnitCode":np.str_, "ProjectIdentifier":np.str_, "ActivityConductingOrganizationText":np.str_, "MonitoringLocationIdentifier":np.str_, "ActivityCommentText":np.str_, "SampleAquifer":np.str_, "HydrologicCondition":np.str_, "HydrologicEvent":np.str_, "SampleCollectionMethod/MethodIdentifier":np.str_, "SampleCollectionMethod/MethodIdentifierContext":np.str_, "SampleCollectionMethod/MethodName":np.str_, "SampleCollectionEquipmentName":np.str_, </v>
      </c>
      <c r="F31" s="4">
        <v>29</v>
      </c>
    </row>
    <row r="32" spans="1:6" x14ac:dyDescent="0.25">
      <c r="A32" s="4" t="s">
        <v>75</v>
      </c>
      <c r="B32" s="4" t="s">
        <v>225</v>
      </c>
      <c r="C32" s="4" t="str">
        <f t="shared" si="0"/>
        <v xml:space="preserve">"ResultDetectionConditionText":np.str_, </v>
      </c>
      <c r="D32" s="4" t="str">
        <f t="shared" si="1"/>
        <v xml:space="preserve">{"OrganizationIdentifier":np.str_, "OrganizationFormalName":np.str_, "ActivityIdentifier":np.str_, "ActivityTypeCode":np.str_, "ActivityMediaName":np.str_, "ActivityMediaSubdivisionName":np.str_, "ActivityStartDate":np.str_, "ActivityStartTime/Time":np.str_, "ActivityStartTime/TimeZoneCode":np.str_, "ActivityEndDate":np.str_, "ActivityEndTime/Time":np.str_, "ActivityEndTime/TimeZoneCode":np.str_, "ActivityDepthHeightMeasure/MeasureValue":np.float16, "ActivityDepthHeightMeasure/MeasureUnitCode":np.str_, "ActivityDepthAltitudeReferencePointText":np.str_, "ActivityTopDepthHeightMeasure/MeasureValue":np.float16, "ActivityTopDepthHeightMeasure/MeasureUnitCode":np.str_, "ActivityBottomDepthHeightMeasure/MeasureValue":np.float16, "ActivityBottomDepthHeightMeasure/MeasureUnitCode":np.str_, "ProjectIdentifier":np.str_, "ActivityConductingOrganizationText":np.str_, "MonitoringLocationIdentifier":np.str_, "ActivityCommentText":np.str_, "SampleAquifer":np.str_, "HydrologicCondition":np.str_, "HydrologicEvent":np.str_, "SampleCollectionMethod/MethodIdentifier":np.str_, "SampleCollectionMethod/MethodIdentifierContext":np.str_, "SampleCollectionMethod/MethodName":np.str_, "SampleCollectionEquipmentName":np.str_, "ResultDetectionConditionText":np.str_, </v>
      </c>
      <c r="F32" s="4">
        <v>30</v>
      </c>
    </row>
    <row r="33" spans="1:6" x14ac:dyDescent="0.25">
      <c r="A33" s="4" t="s">
        <v>76</v>
      </c>
      <c r="B33" s="4" t="s">
        <v>225</v>
      </c>
      <c r="C33" s="4" t="str">
        <f t="shared" si="0"/>
        <v xml:space="preserve">"CharacteristicName":np.str_, </v>
      </c>
      <c r="D33" s="4" t="str">
        <f t="shared" si="1"/>
        <v xml:space="preserve">{"OrganizationIdentifier":np.str_, "OrganizationFormalName":np.str_, "ActivityIdentifier":np.str_, "ActivityTypeCode":np.str_, "ActivityMediaName":np.str_, "ActivityMediaSubdivisionName":np.str_, "ActivityStartDate":np.str_, "ActivityStartTime/Time":np.str_, "ActivityStartTime/TimeZoneCode":np.str_, "ActivityEndDate":np.str_, "ActivityEndTime/Time":np.str_, "ActivityEndTime/TimeZoneCode":np.str_, "ActivityDepthHeightMeasure/MeasureValue":np.float16, "ActivityDepthHeightMeasure/MeasureUnitCode":np.str_, "ActivityDepthAltitudeReferencePointText":np.str_, "ActivityTopDepthHeightMeasure/MeasureValue":np.float16, "ActivityTopDepthHeightMeasure/MeasureUnitCode":np.str_, "ActivityBottomDepthHeightMeasure/MeasureValue":np.float16, "ActivityBottomDepthHeightMeasure/MeasureUnitCode":np.str_, "ProjectIdentifier":np.str_, "ActivityConductingOrganizationText":np.str_, "MonitoringLocationIdentifier":np.str_, "ActivityCommentText":np.str_, "SampleAquifer":np.str_, "HydrologicCondition":np.str_, "HydrologicEvent":np.str_, "SampleCollectionMethod/MethodIdentifier":np.str_, "SampleCollectionMethod/MethodIdentifierContext":np.str_, "SampleCollectionMethod/MethodName":np.str_, "SampleCollectionEquipmentName":np.str_, "ResultDetectionConditionText":np.str_, "CharacteristicName":np.str_, </v>
      </c>
      <c r="F33" s="4">
        <v>31</v>
      </c>
    </row>
    <row r="34" spans="1:6" x14ac:dyDescent="0.25">
      <c r="A34" s="4" t="s">
        <v>77</v>
      </c>
      <c r="B34" s="4" t="s">
        <v>225</v>
      </c>
      <c r="C34" s="4" t="str">
        <f t="shared" si="0"/>
        <v xml:space="preserve">"ResultSampleFractionText":np.str_, </v>
      </c>
      <c r="D34" s="4" t="str">
        <f t="shared" si="1"/>
        <v xml:space="preserve">{"OrganizationIdentifier":np.str_, "OrganizationFormalName":np.str_, "ActivityIdentifier":np.str_, "ActivityTypeCode":np.str_, "ActivityMediaName":np.str_, "ActivityMediaSubdivisionName":np.str_, "ActivityStartDate":np.str_, "ActivityStartTime/Time":np.str_, "ActivityStartTime/TimeZoneCode":np.str_, "ActivityEndDate":np.str_, "ActivityEndTime/Time":np.str_, "ActivityEndTime/TimeZoneCode":np.str_, "ActivityDepthHeightMeasure/MeasureValue":np.float16, "ActivityDepthHeightMeasure/MeasureUnitCode":np.str_, "ActivityDepthAltitudeReferencePointText":np.str_, "ActivityTopDepthHeightMeasure/MeasureValue":np.float16, "ActivityTopDepthHeightMeasure/MeasureUnitCode":np.str_, "ActivityBottomDepthHeightMeasure/MeasureValue":np.float16, "ActivityBottomDepthHeightMeasure/MeasureUnitCode":np.str_, "ProjectIdentifier":np.str_, "ActivityConductingOrganizationText":np.str_, "MonitoringLocationIdentifier":np.str_, "ActivityCommentText":np.str_, "SampleAquifer":np.str_, "HydrologicCondition":np.str_, "HydrologicEvent":np.str_, "SampleCollectionMethod/MethodIdentifier":np.str_, "SampleCollectionMethod/MethodIdentifierContext":np.str_, "SampleCollectionMethod/MethodName":np.str_, "SampleCollectionEquipmentName":np.str_, "ResultDetectionConditionText":np.str_, "CharacteristicName":np.str_, "ResultSampleFractionText":np.str_, </v>
      </c>
      <c r="F34" s="4">
        <v>32</v>
      </c>
    </row>
    <row r="35" spans="1:6" x14ac:dyDescent="0.25">
      <c r="A35" s="4" t="s">
        <v>78</v>
      </c>
      <c r="B35" s="4" t="s">
        <v>225</v>
      </c>
      <c r="C35" s="4" t="str">
        <f t="shared" si="0"/>
        <v xml:space="preserve">"ResultMeasureValue":np.str_, </v>
      </c>
      <c r="D35" s="4" t="str">
        <f t="shared" si="1"/>
        <v xml:space="preserve">{"OrganizationIdentifier":np.str_, "OrganizationFormalName":np.str_, "ActivityIdentifier":np.str_, "ActivityTypeCode":np.str_, "ActivityMediaName":np.str_, "ActivityMediaSubdivisionName":np.str_, "ActivityStartDate":np.str_, "ActivityStartTime/Time":np.str_, "ActivityStartTime/TimeZoneCode":np.str_, "ActivityEndDate":np.str_, "ActivityEndTime/Time":np.str_, "ActivityEndTime/TimeZoneCode":np.str_, "ActivityDepthHeightMeasure/MeasureValue":np.float16, "ActivityDepthHeightMeasure/MeasureUnitCode":np.str_, "ActivityDepthAltitudeReferencePointText":np.str_, "ActivityTopDepthHeightMeasure/MeasureValue":np.float16, "ActivityTopDepthHeightMeasure/MeasureUnitCode":np.str_, "ActivityBottomDepthHeightMeasure/MeasureValue":np.float16, "ActivityBottomDepthHeightMeasure/MeasureUnitCode":np.str_, "ProjectIdentifier":np.str_, "ActivityConductingOrganizationText":np.str_, "MonitoringLocationIdentifier":np.str_, "ActivityCommentText":np.str_, "SampleAquifer":np.str_, "HydrologicCondition":np.str_, "HydrologicEvent":np.str_, "SampleCollectionMethod/MethodIdentifier":np.str_, "SampleCollectionMethod/MethodIdentifierContext":np.str_, "SampleCollectionMethod/MethodName":np.str_, "SampleCollectionEquipmentName":np.str_, "ResultDetectionConditionText":np.str_, "CharacteristicName":np.str_, "ResultSampleFractionText":np.str_, "ResultMeasureValue":np.str_, </v>
      </c>
      <c r="F35" s="4">
        <v>33</v>
      </c>
    </row>
    <row r="36" spans="1:6" x14ac:dyDescent="0.25">
      <c r="A36" s="4" t="s">
        <v>79</v>
      </c>
      <c r="B36" s="4" t="s">
        <v>225</v>
      </c>
      <c r="C36" s="4" t="str">
        <f t="shared" si="0"/>
        <v xml:space="preserve">"ResultMeasure/MeasureUnitCode":np.str_, </v>
      </c>
      <c r="D36" s="4" t="str">
        <f t="shared" si="1"/>
        <v xml:space="preserve">{"OrganizationIdentifier":np.str_, "OrganizationFormalName":np.str_, "ActivityIdentifier":np.str_, "ActivityTypeCode":np.str_, "ActivityMediaName":np.str_, "ActivityMediaSubdivisionName":np.str_, "ActivityStartDate":np.str_, "ActivityStartTime/Time":np.str_, "ActivityStartTime/TimeZoneCode":np.str_, "ActivityEndDate":np.str_, "ActivityEndTime/Time":np.str_, "ActivityEndTime/TimeZoneCode":np.str_, "ActivityDepthHeightMeasure/MeasureValue":np.float16, "ActivityDepthHeightMeasure/MeasureUnitCode":np.str_, "ActivityDepthAltitudeReferencePointText":np.str_, "ActivityTopDepthHeightMeasure/MeasureValue":np.float16, "ActivityTopDepthHeightMeasure/MeasureUnitCode":np.str_, "ActivityBottomDepthHeightMeasure/MeasureValue":np.float16, "ActivityBottomDepthHeightMeasure/MeasureUnitCode":np.str_, "ProjectIdentifier":np.str_, "ActivityConductingOrganizationText":np.str_, "MonitoringLocationIdentifier":np.str_, "ActivityCommentText":np.str_, "SampleAquifer":np.str_, "HydrologicCondition":np.str_, "HydrologicEvent":np.str_, "SampleCollectionMethod/MethodIdentifier":np.str_, "SampleCollectionMethod/MethodIdentifierContext":np.str_, "SampleCollectionMethod/MethodName":np.str_, "SampleCollectionEquipmentName":np.str_, "ResultDetectionConditionText":np.str_, "CharacteristicName":np.str_, "ResultSampleFractionText":np.str_, "ResultMeasureValue":np.str_, "ResultMeasure/MeasureUnitCode":np.str_, </v>
      </c>
      <c r="F36" s="4">
        <v>34</v>
      </c>
    </row>
    <row r="37" spans="1:6" x14ac:dyDescent="0.25">
      <c r="A37" s="4" t="s">
        <v>80</v>
      </c>
      <c r="B37" s="4" t="s">
        <v>225</v>
      </c>
      <c r="C37" s="4" t="str">
        <f t="shared" si="0"/>
        <v xml:space="preserve">"MeasureQualifierCode":np.str_, </v>
      </c>
      <c r="D37" s="4" t="str">
        <f t="shared" si="1"/>
        <v xml:space="preserve">{"OrganizationIdentifier":np.str_, "OrganizationFormalName":np.str_, "ActivityIdentifier":np.str_, "ActivityTypeCode":np.str_, "ActivityMediaName":np.str_, "ActivityMediaSubdivisionName":np.str_, "ActivityStartDate":np.str_, "ActivityStartTime/Time":np.str_, "ActivityStartTime/TimeZoneCode":np.str_, "ActivityEndDate":np.str_, "ActivityEndTime/Time":np.str_, "ActivityEndTime/TimeZoneCode":np.str_, "ActivityDepthHeightMeasure/MeasureValue":np.float16, "ActivityDepthHeightMeasure/MeasureUnitCode":np.str_, "ActivityDepthAltitudeReferencePointText":np.str_, "ActivityTopDepthHeightMeasure/MeasureValue":np.float16, "ActivityTopDepthHeightMeasure/MeasureUnitCode":np.str_, "ActivityBottomDepthHeightMeasure/MeasureValue":np.float16, "ActivityBottomDepthHeightMeasure/MeasureUnitCode":np.str_, "ProjectIdentifier":np.str_, "ActivityConductingOrganizationText":np.str_, "MonitoringLocationIdentifier":np.str_, "ActivityCommentText":np.str_, "SampleAquifer":np.str_, "HydrologicCondition":np.str_, "HydrologicEvent":np.str_, "SampleCollectionMethod/MethodIdentifier":np.str_, "SampleCollectionMethod/MethodIdentifierContext":np.str_, "SampleCollectionMethod/MethodName":np.str_, "SampleCollectionEquipmentName":np.str_, "ResultDetectionConditionText":np.str_, "CharacteristicName":np.str_, "ResultSampleFractionText":np.str_, "ResultMeasureValue":np.str_, "ResultMeasure/MeasureUnitCode":np.str_, "MeasureQualifierCode":np.str_, </v>
      </c>
      <c r="F37" s="4">
        <v>35</v>
      </c>
    </row>
    <row r="38" spans="1:6" x14ac:dyDescent="0.25">
      <c r="A38" s="4" t="s">
        <v>81</v>
      </c>
      <c r="B38" s="4" t="s">
        <v>225</v>
      </c>
      <c r="C38" s="4" t="str">
        <f t="shared" si="0"/>
        <v xml:space="preserve">"ResultStatusIdentifier":np.str_, </v>
      </c>
      <c r="D38" s="4" t="str">
        <f t="shared" si="1"/>
        <v xml:space="preserve">{"OrganizationIdentifier":np.str_, "OrganizationFormalName":np.str_, "ActivityIdentifier":np.str_, "ActivityTypeCode":np.str_, "ActivityMediaName":np.str_, "ActivityMediaSubdivisionName":np.str_, "ActivityStartDate":np.str_, "ActivityStartTime/Time":np.str_, "ActivityStartTime/TimeZoneCode":np.str_, "ActivityEndDate":np.str_, "ActivityEndTime/Time":np.str_, "ActivityEndTime/TimeZoneCode":np.str_, "ActivityDepthHeightMeasure/MeasureValue":np.float16, "ActivityDepthHeightMeasure/MeasureUnitCode":np.str_, "ActivityDepthAltitudeReferencePointText":np.str_, "ActivityTopDepthHeightMeasure/MeasureValue":np.float16, "ActivityTopDepthHeightMeasure/MeasureUnitCode":np.str_, "ActivityBottomDepthHeightMeasure/MeasureValue":np.float16, "ActivityBottomDepthHeightMeasure/MeasureUnitCode":np.str_, "ProjectIdentifier":np.str_, "ActivityConductingOrganizationText":np.str_, "MonitoringLocationIdentifier":np.str_, "ActivityCommentText":np.str_, "SampleAquifer":np.str_, "HydrologicCondition":np.str_, "HydrologicEvent":np.str_, "SampleCollectionMethod/MethodIdentifier":np.str_, "SampleCollectionMethod/MethodIdentifierContext":np.str_, "SampleCollectionMethod/MethodName":np.str_, "SampleCollectionEquipmentName":np.str_, "ResultDetectionConditionText":np.str_, "CharacteristicName":np.str_, "ResultSampleFractionText":np.str_, "ResultMeasureValue":np.str_, "ResultMeasure/MeasureUnitCode":np.str_, "MeasureQualifierCode":np.str_, "ResultStatusIdentifier":np.str_, </v>
      </c>
      <c r="F38" s="4">
        <v>36</v>
      </c>
    </row>
    <row r="39" spans="1:6" x14ac:dyDescent="0.25">
      <c r="A39" s="4" t="s">
        <v>82</v>
      </c>
      <c r="B39" s="4" t="s">
        <v>225</v>
      </c>
      <c r="C39" s="4" t="str">
        <f t="shared" si="0"/>
        <v xml:space="preserve">"StatisticalBaseCode":np.str_, </v>
      </c>
      <c r="D39" s="4" t="str">
        <f t="shared" si="1"/>
        <v xml:space="preserve">{"OrganizationIdentifier":np.str_, "OrganizationFormalName":np.str_, "ActivityIdentifier":np.str_, "ActivityTypeCode":np.str_, "ActivityMediaName":np.str_, "ActivityMediaSubdivisionName":np.str_, "ActivityStartDate":np.str_, "ActivityStartTime/Time":np.str_, "ActivityStartTime/TimeZoneCode":np.str_, "ActivityEndDate":np.str_, "ActivityEndTime/Time":np.str_, "ActivityEndTime/TimeZoneCode":np.str_, "ActivityDepthHeightMeasure/MeasureValue":np.float16, "ActivityDepthHeightMeasure/MeasureUnitCode":np.str_, "ActivityDepthAltitudeReferencePointText":np.str_, "ActivityTopDepthHeightMeasure/MeasureValue":np.float16, "ActivityTopDepthHeightMeasure/MeasureUnitCode":np.str_, "ActivityBottomDepthHeightMeasure/MeasureValue":np.float16, "ActivityBottomDepthHeightMeasure/MeasureUnitCode":np.str_, "ProjectIdentifier":np.str_, "ActivityConductingOrganizationText":np.str_, "MonitoringLocationIdentifier":np.str_, "ActivityCommentText":np.str_, "SampleAquifer":np.str_, "HydrologicCondition":np.str_, "HydrologicEvent":np.str_, "SampleCollectionMethod/MethodIdentifier":np.str_, "SampleCollectionMethod/MethodIdentifierContext":np.str_, "SampleCollectionMethod/MethodName":np.str_, "SampleCollectionEquipmentName":np.str_, "ResultDetectionConditionText":np.str_, "CharacteristicName":np.str_, "ResultSampleFractionText":np.str_, "ResultMeasureValue":np.str_, "ResultMeasure/MeasureUnitCode":np.str_, "MeasureQualifierCode":np.str_, "ResultStatusIdentifier":np.str_, "StatisticalBaseCode":np.str_, </v>
      </c>
      <c r="F39" s="4">
        <v>37</v>
      </c>
    </row>
    <row r="40" spans="1:6" x14ac:dyDescent="0.25">
      <c r="A40" s="4" t="s">
        <v>83</v>
      </c>
      <c r="B40" s="4" t="s">
        <v>225</v>
      </c>
      <c r="C40" s="4" t="str">
        <f t="shared" si="0"/>
        <v xml:space="preserve">"ResultValueTypeName":np.str_, </v>
      </c>
      <c r="D40" s="4" t="str">
        <f t="shared" si="1"/>
        <v xml:space="preserve">{"OrganizationIdentifier":np.str_, "OrganizationFormalName":np.str_, "ActivityIdentifier":np.str_, "ActivityTypeCode":np.str_, "ActivityMediaName":np.str_, "ActivityMediaSubdivisionName":np.str_, "ActivityStartDate":np.str_, "ActivityStartTime/Time":np.str_, "ActivityStartTime/TimeZoneCode":np.str_, "ActivityEndDate":np.str_, "ActivityEndTime/Time":np.str_, "ActivityEndTime/TimeZoneCode":np.str_, "ActivityDepthHeightMeasure/MeasureValue":np.float16, "ActivityDepthHeightMeasure/MeasureUnitCode":np.str_, "ActivityDepthAltitudeReferencePointText":np.str_, "ActivityTopDepthHeightMeasure/MeasureValue":np.float16, "ActivityTopDepthHeightMeasure/MeasureUnitCode":np.str_, "ActivityBottomDepthHeightMeasure/MeasureValue":np.float16, "ActivityBottomDepthHeightMeasure/MeasureUnitCode":np.str_, "ProjectIdentifier":np.str_, "ActivityConductingOrganizationText":np.str_, "MonitoringLocationIdentifier":np.str_, "ActivityCommentText":np.str_, "SampleAquifer":np.str_, "HydrologicCondition":np.str_, "HydrologicEvent":np.str_, "SampleCollectionMethod/MethodIdentifier":np.str_, "SampleCollectionMethod/MethodIdentifierContext":np.str_, "SampleCollectionMethod/MethodName":np.str_, "SampleCollectionEquipmentName":np.str_, "ResultDetectionConditionText":np.str_, "CharacteristicName":np.str_, "ResultSampleFractionText":np.str_, "ResultMeasureValue":np.str_, "ResultMeasure/MeasureUnitCode":np.str_, "MeasureQualifierCode":np.str_, "ResultStatusIdentifier":np.str_, "StatisticalBaseCode":np.str_, "ResultValueTypeName":np.str_, </v>
      </c>
      <c r="F40" s="4">
        <v>38</v>
      </c>
    </row>
    <row r="41" spans="1:6" x14ac:dyDescent="0.25">
      <c r="A41" s="4" t="s">
        <v>84</v>
      </c>
      <c r="B41" s="4" t="s">
        <v>225</v>
      </c>
      <c r="C41" s="4" t="str">
        <f t="shared" si="0"/>
        <v xml:space="preserve">"ResultWeightBasisText":np.str_, </v>
      </c>
      <c r="D41" s="4" t="str">
        <f t="shared" si="1"/>
        <v xml:space="preserve">{"OrganizationIdentifier":np.str_, "OrganizationFormalName":np.str_, "ActivityIdentifier":np.str_, "ActivityTypeCode":np.str_, "ActivityMediaName":np.str_, "ActivityMediaSubdivisionName":np.str_, "ActivityStartDate":np.str_, "ActivityStartTime/Time":np.str_, "ActivityStartTime/TimeZoneCode":np.str_, "ActivityEndDate":np.str_, "ActivityEndTime/Time":np.str_, "ActivityEndTime/TimeZoneCode":np.str_, "ActivityDepthHeightMeasure/MeasureValue":np.float16, "ActivityDepthHeightMeasure/MeasureUnitCode":np.str_, "ActivityDepthAltitudeReferencePointText":np.str_, "ActivityTopDepthHeightMeasure/MeasureValue":np.float16, "ActivityTopDepthHeightMeasure/MeasureUnitCode":np.str_, "ActivityBottomDepthHeightMeasure/MeasureValue":np.float16, "ActivityBottomDepthHeightMeasure/MeasureUnitCode":np.str_, "ProjectIdentifier":np.str_, "ActivityConductingOrganizationText":np.str_, "MonitoringLocationIdentifier":np.str_, "ActivityCommentText":np.str_, "SampleAquifer":np.str_, "HydrologicCondition":np.str_, "HydrologicEvent":np.str_, "SampleCollectionMethod/MethodIdentifier":np.str_, "SampleCollectionMethod/MethodIdentifierContext":np.str_, "SampleCollectionMethod/MethodName":np.str_, "SampleCollectionEquipmentName":np.str_, "ResultDetectionConditionText":np.str_, "CharacteristicName":np.str_, "ResultSampleFractionText":np.str_, "ResultMeasureValue":np.str_, "ResultMeasure/MeasureUnitCode":np.str_, "MeasureQualifierCode":np.str_, "ResultStatusIdentifier":np.str_, "StatisticalBaseCode":np.str_, "ResultValueTypeName":np.str_, "ResultWeightBasisText":np.str_, </v>
      </c>
      <c r="F41" s="4">
        <v>39</v>
      </c>
    </row>
    <row r="42" spans="1:6" x14ac:dyDescent="0.25">
      <c r="A42" s="4" t="s">
        <v>85</v>
      </c>
      <c r="B42" s="4" t="s">
        <v>225</v>
      </c>
      <c r="C42" s="4" t="str">
        <f t="shared" si="0"/>
        <v xml:space="preserve">"ResultTimeBasisText":np.str_, </v>
      </c>
      <c r="D42" s="4" t="str">
        <f t="shared" si="1"/>
        <v xml:space="preserve">{"OrganizationIdentifier":np.str_, "OrganizationFormalName":np.str_, "ActivityIdentifier":np.str_, "ActivityTypeCode":np.str_, "ActivityMediaName":np.str_, "ActivityMediaSubdivisionName":np.str_, "ActivityStartDate":np.str_, "ActivityStartTime/Time":np.str_, "ActivityStartTime/TimeZoneCode":np.str_, "ActivityEndDate":np.str_, "ActivityEndTime/Time":np.str_, "ActivityEndTime/TimeZoneCode":np.str_, "ActivityDepthHeightMeasure/MeasureValue":np.float16, "ActivityDepthHeightMeasure/MeasureUnitCode":np.str_, "ActivityDepthAltitudeReferencePointText":np.str_, "ActivityTopDepthHeightMeasure/MeasureValue":np.float16, "ActivityTopDepthHeightMeasure/MeasureUnitCode":np.str_, "ActivityBottomDepthHeightMeasure/MeasureValue":np.float16, "ActivityBottomDepthHeightMeasure/MeasureUnitCode":np.str_, "ProjectIdentifier":np.str_, "ActivityConductingOrganizationText":np.str_, "MonitoringLocationIdentifier":np.str_, "ActivityCommentText":np.str_, "SampleAquifer":np.str_, "HydrologicCondition":np.str_, "HydrologicEvent":np.str_, "SampleCollectionMethod/MethodIdentifier":np.str_, "SampleCollectionMethod/MethodIdentifierContext":np.str_, "SampleCollectionMethod/MethodName":np.str_, "SampleCollectionEquipmentName":np.str_, "ResultDetectionConditionText":np.str_, "CharacteristicName":np.str_, "ResultSampleFractionText":np.str_, "ResultMeasureValue":np.str_, "ResultMeasure/MeasureUnitCode":np.str_, "MeasureQualifierCode":np.str_, "ResultStatusIdentifier":np.str_, "StatisticalBaseCode":np.str_, "ResultValueTypeName":np.str_, "ResultWeightBasisText":np.str_, "ResultTimeBasisText":np.str_, </v>
      </c>
      <c r="F42" s="4">
        <v>40</v>
      </c>
    </row>
    <row r="43" spans="1:6" x14ac:dyDescent="0.25">
      <c r="A43" s="4" t="s">
        <v>86</v>
      </c>
      <c r="B43" s="4" t="s">
        <v>225</v>
      </c>
      <c r="C43" s="4" t="str">
        <f t="shared" si="0"/>
        <v xml:space="preserve">"ResultTemperatureBasisText":np.str_, </v>
      </c>
      <c r="D43" s="4" t="str">
        <f t="shared" si="1"/>
        <v xml:space="preserve">{"OrganizationIdentifier":np.str_, "OrganizationFormalName":np.str_, "ActivityIdentifier":np.str_, "ActivityTypeCode":np.str_, "ActivityMediaName":np.str_, "ActivityMediaSubdivisionName":np.str_, "ActivityStartDate":np.str_, "ActivityStartTime/Time":np.str_, "ActivityStartTime/TimeZoneCode":np.str_, "ActivityEndDate":np.str_, "ActivityEndTime/Time":np.str_, "ActivityEndTime/TimeZoneCode":np.str_, "ActivityDepthHeightMeasure/MeasureValue":np.float16, "ActivityDepthHeightMeasure/MeasureUnitCode":np.str_, "ActivityDepthAltitudeReferencePointText":np.str_, "ActivityTopDepthHeightMeasure/MeasureValue":np.float16, "ActivityTopDepthHeightMeasure/MeasureUnitCode":np.str_, "ActivityBottomDepthHeightMeasure/MeasureValue":np.float16, "ActivityBottomDepthHeightMeasure/MeasureUnitCode":np.str_, "ProjectIdentifier":np.str_, "ActivityConductingOrganizationText":np.str_, "MonitoringLocationIdentifier":np.str_, "ActivityCommentText":np.str_, "SampleAquifer":np.str_, "HydrologicCondition":np.str_, "HydrologicEvent":np.str_, "SampleCollectionMethod/MethodIdentifier":np.str_, "SampleCollectionMethod/MethodIdentifierContext":np.str_, "SampleCollectionMethod/MethodName":np.str_, "SampleCollectionEquipmentName":np.str_, "ResultDetectionConditionText":np.str_, "CharacteristicName":np.str_, "ResultSampleFractionText":np.str_, "ResultMeasureValue":np.str_, "ResultMeasure/MeasureUnitCode":np.str_, "MeasureQualifierCode":np.str_, "ResultStatusIdentifier":np.str_, "StatisticalBaseCode":np.str_, "ResultValueTypeName":np.str_, "ResultWeightBasisText":np.str_, "ResultTimeBasisText":np.str_, "ResultTemperatureBasisText":np.str_, </v>
      </c>
      <c r="F43" s="4">
        <v>41</v>
      </c>
    </row>
    <row r="44" spans="1:6" x14ac:dyDescent="0.25">
      <c r="A44" s="4" t="s">
        <v>87</v>
      </c>
      <c r="B44" s="4" t="s">
        <v>225</v>
      </c>
      <c r="C44" s="4" t="str">
        <f t="shared" si="0"/>
        <v xml:space="preserve">"ResultParticleSizeBasisText":np.str_, </v>
      </c>
      <c r="D44" s="4" t="str">
        <f t="shared" si="1"/>
        <v xml:space="preserve">{"OrganizationIdentifier":np.str_, "OrganizationFormalName":np.str_, "ActivityIdentifier":np.str_, "ActivityTypeCode":np.str_, "ActivityMediaName":np.str_, "ActivityMediaSubdivisionName":np.str_, "ActivityStartDate":np.str_, "ActivityStartTime/Time":np.str_, "ActivityStartTime/TimeZoneCode":np.str_, "ActivityEndDate":np.str_, "ActivityEndTime/Time":np.str_, "ActivityEndTime/TimeZoneCode":np.str_, "ActivityDepthHeightMeasure/MeasureValue":np.float16, "ActivityDepthHeightMeasure/MeasureUnitCode":np.str_, "ActivityDepthAltitudeReferencePointText":np.str_, "ActivityTopDepthHeightMeasure/MeasureValue":np.float16, "ActivityTopDepthHeightMeasure/MeasureUnitCode":np.str_, "ActivityBottomDepthHeightMeasure/MeasureValue":np.float16, "ActivityBottomDepthHeightMeasure/MeasureUnitCode":np.str_, "ProjectIdentifier":np.str_, "ActivityConductingOrganizationText":np.str_, "MonitoringLocationIdentifier":np.str_, "ActivityCommentText":np.str_, "SampleAquifer":np.str_, "HydrologicCondition":np.str_, "HydrologicEvent":np.str_, "SampleCollectionMethod/MethodIdentifier":np.str_, "SampleCollectionMethod/MethodIdentifierContext":np.str_, "SampleCollectionMethod/MethodName":np.str_, "SampleCollectionEquipmentName":np.str_, "ResultDetectionConditionText":np.str_, "CharacteristicName":np.str_, "ResultSampleFractionText":np.str_, "ResultMeasureValue":np.str_, "ResultMeasure/MeasureUnitCode":np.str_, "MeasureQualifierCode":np.str_, "ResultStatusIdentifier":np.str_, "StatisticalBaseCode":np.str_, "ResultValueTypeName":np.str_, "ResultWeightBasisText":np.str_, "ResultTimeBasisText":np.str_, "ResultTemperatureBasisText":np.str_, "ResultParticleSizeBasisText":np.str_, </v>
      </c>
      <c r="F44" s="4">
        <v>42</v>
      </c>
    </row>
    <row r="45" spans="1:6" x14ac:dyDescent="0.25">
      <c r="A45" s="4" t="s">
        <v>88</v>
      </c>
      <c r="B45" s="4" t="s">
        <v>225</v>
      </c>
      <c r="C45" s="4" t="str">
        <f t="shared" si="0"/>
        <v xml:space="preserve">"PrecisionValue":np.str_, </v>
      </c>
      <c r="D45" s="4" t="str">
        <f t="shared" si="1"/>
        <v xml:space="preserve">{"OrganizationIdentifier":np.str_, "OrganizationFormalName":np.str_, "ActivityIdentifier":np.str_, "ActivityTypeCode":np.str_, "ActivityMediaName":np.str_, "ActivityMediaSubdivisionName":np.str_, "ActivityStartDate":np.str_, "ActivityStartTime/Time":np.str_, "ActivityStartTime/TimeZoneCode":np.str_, "ActivityEndDate":np.str_, "ActivityEndTime/Time":np.str_, "ActivityEndTime/TimeZoneCode":np.str_, "ActivityDepthHeightMeasure/MeasureValue":np.float16, "ActivityDepthHeightMeasure/MeasureUnitCode":np.str_, "ActivityDepthAltitudeReferencePointText":np.str_, "ActivityTopDepthHeightMeasure/MeasureValue":np.float16, "ActivityTopDepthHeightMeasure/MeasureUnitCode":np.str_, "ActivityBottomDepthHeightMeasure/MeasureValue":np.float16, "ActivityBottomDepthHeightMeasure/MeasureUnitCode":np.str_, "ProjectIdentifier":np.str_, "ActivityConductingOrganizationText":np.str_, "MonitoringLocationIdentifier":np.str_, "ActivityCommentText":np.str_, "SampleAquifer":np.str_, "HydrologicCondition":np.str_, "HydrologicEvent":np.str_, "SampleCollectionMethod/MethodIdentifier":np.str_, "SampleCollectionMethod/MethodIdentifierContext":np.str_, "SampleCollectionMethod/MethodName":np.str_, "SampleCollectionEquipmentName":np.str_, "ResultDetectionConditionText":np.str_, "CharacteristicName":np.str_, "ResultSampleFractionText":np.str_, "ResultMeasureValue":np.str_, "ResultMeasure/MeasureUnitCode":np.str_, "MeasureQualifierCode":np.str_, "ResultStatusIdentifier":np.str_, "StatisticalBaseCode":np.str_, "ResultValueTypeName":np.str_, "ResultWeightBasisText":np.str_, "ResultTimeBasisText":np.str_, "ResultTemperatureBasisText":np.str_, "ResultParticleSizeBasisText":np.str_, "PrecisionValue":np.str_, </v>
      </c>
      <c r="F45" s="4">
        <v>43</v>
      </c>
    </row>
    <row r="46" spans="1:6" x14ac:dyDescent="0.25">
      <c r="A46" s="4" t="s">
        <v>89</v>
      </c>
      <c r="B46" s="4" t="s">
        <v>225</v>
      </c>
      <c r="C46" s="4" t="str">
        <f t="shared" si="0"/>
        <v xml:space="preserve">"ResultCommentText":np.str_, </v>
      </c>
      <c r="D46" s="4" t="str">
        <f t="shared" si="1"/>
        <v xml:space="preserve">{"OrganizationIdentifier":np.str_, "OrganizationFormalName":np.str_, "ActivityIdentifier":np.str_, "ActivityTypeCode":np.str_, "ActivityMediaName":np.str_, "ActivityMediaSubdivisionName":np.str_, "ActivityStartDate":np.str_, "ActivityStartTime/Time":np.str_, "ActivityStartTime/TimeZoneCode":np.str_, "ActivityEndDate":np.str_, "ActivityEndTime/Time":np.str_, "ActivityEndTime/TimeZoneCode":np.str_, "ActivityDepthHeightMeasure/MeasureValue":np.float16, "ActivityDepthHeightMeasure/MeasureUnitCode":np.str_, "ActivityDepthAltitudeReferencePointText":np.str_, "ActivityTopDepthHeightMeasure/MeasureValue":np.float16, "ActivityTopDepthHeightMeasure/MeasureUnitCode":np.str_, "ActivityBottomDepthHeightMeasure/MeasureValue":np.float16, "ActivityBottomDepthHeightMeasure/MeasureUnitCode":np.str_, "ProjectIdentifier":np.str_, "ActivityConductingOrganizationText":np.str_, "MonitoringLocationIdentifier":np.str_, "ActivityCommentText":np.str_, "SampleAquifer":np.str_, "HydrologicCondition":np.str_, "HydrologicEvent":np.str_, "SampleCollectionMethod/MethodIdentifier":np.str_, "SampleCollectionMethod/MethodIdentifierContext":np.str_, "SampleCollectionMethod/MethodName":np.str_, "SampleCollectionEquipmentName":np.str_, "ResultDetectionConditionText":np.str_, "CharacteristicName":np.str_, "ResultSampleFractionText":np.str_, "ResultMeasureValue":np.str_, "ResultMeasure/MeasureUnitCode":np.str_, "MeasureQualifierCode":np.str_, "ResultStatusIdentifier":np.str_, "StatisticalBaseCode":np.str_, "ResultValueTypeName":np.str_, "ResultWeightBasisText":np.str_, "ResultTimeBasisText":np.str_, "ResultTemperatureBasisText":np.str_, "ResultParticleSizeBasisText":np.str_, "PrecisionValue":np.str_, "ResultCommentText":np.str_, </v>
      </c>
      <c r="F46" s="4">
        <v>44</v>
      </c>
    </row>
    <row r="47" spans="1:6" x14ac:dyDescent="0.25">
      <c r="A47" s="4" t="s">
        <v>90</v>
      </c>
      <c r="B47" s="4" t="s">
        <v>225</v>
      </c>
      <c r="C47" s="4" t="str">
        <f t="shared" si="0"/>
        <v xml:space="preserve">"USGSPCode":np.str_, </v>
      </c>
      <c r="D47" s="4" t="str">
        <f t="shared" si="1"/>
        <v xml:space="preserve">{"OrganizationIdentifier":np.str_, "OrganizationFormalName":np.str_, "ActivityIdentifier":np.str_, "ActivityTypeCode":np.str_, "ActivityMediaName":np.str_, "ActivityMediaSubdivisionName":np.str_, "ActivityStartDate":np.str_, "ActivityStartTime/Time":np.str_, "ActivityStartTime/TimeZoneCode":np.str_, "ActivityEndDate":np.str_, "ActivityEndTime/Time":np.str_, "ActivityEndTime/TimeZoneCode":np.str_, "ActivityDepthHeightMeasure/MeasureValue":np.float16, "ActivityDepthHeightMeasure/MeasureUnitCode":np.str_, "ActivityDepthAltitudeReferencePointText":np.str_, "ActivityTopDepthHeightMeasure/MeasureValue":np.float16, "ActivityTopDepthHeightMeasure/MeasureUnitCode":np.str_, "ActivityBottomDepthHeightMeasure/MeasureValue":np.float16, "ActivityBottomDepthHeightMeasure/MeasureUnitCode":np.str_, "ProjectIdentifier":np.str_, "ActivityConductingOrganizationText":np.str_, "MonitoringLocationIdentifier":np.str_, "ActivityCommentText":np.str_, "SampleAquifer":np.str_, "HydrologicCondition":np.str_, "HydrologicEvent":np.str_, "SampleCollectionMethod/MethodIdentifier":np.str_, "SampleCollectionMethod/MethodIdentifierContext":np.str_, "SampleCollectionMethod/MethodName":np.str_, "SampleCollectionEquipmentName":np.str_, "ResultDetectionConditionText":np.str_, "CharacteristicName":np.str_, "ResultSampleFractionText":np.str_, "ResultMeasureValue":np.str_, "ResultMeasure/MeasureUnitCode":np.str_, "MeasureQualifierCode":np.str_, "ResultStatusIdentifier":np.str_, "StatisticalBaseCode":np.str_, "ResultValueTypeName":np.str_, "ResultWeightBasisText":np.str_, "ResultTimeBasisText":np.str_, "ResultTemperatureBasisText":np.str_, "ResultParticleSizeBasisText":np.str_, "PrecisionValue":np.str_, "ResultCommentText":np.str_, "USGSPCode":np.str_, </v>
      </c>
      <c r="F47" s="4">
        <v>45</v>
      </c>
    </row>
    <row r="48" spans="1:6" x14ac:dyDescent="0.25">
      <c r="A48" s="4" t="s">
        <v>91</v>
      </c>
      <c r="B48" s="4" t="s">
        <v>226</v>
      </c>
      <c r="C48" s="4" t="str">
        <f t="shared" si="0"/>
        <v xml:space="preserve">"ResultDepthHeightMeasure/MeasureValue":np.float16, </v>
      </c>
      <c r="D48" s="4" t="str">
        <f t="shared" si="1"/>
        <v xml:space="preserve">{"OrganizationIdentifier":np.str_, "OrganizationFormalName":np.str_, "ActivityIdentifier":np.str_, "ActivityTypeCode":np.str_, "ActivityMediaName":np.str_, "ActivityMediaSubdivisionName":np.str_, "ActivityStartDate":np.str_, "ActivityStartTime/Time":np.str_, "ActivityStartTime/TimeZoneCode":np.str_, "ActivityEndDate":np.str_, "ActivityEndTime/Time":np.str_, "ActivityEndTime/TimeZoneCode":np.str_, "ActivityDepthHeightMeasure/MeasureValue":np.float16, "ActivityDepthHeightMeasure/MeasureUnitCode":np.str_, "ActivityDepthAltitudeReferencePointText":np.str_, "ActivityTopDepthHeightMeasure/MeasureValue":np.float16, "ActivityTopDepthHeightMeasure/MeasureUnitCode":np.str_, "ActivityBottomDepthHeightMeasure/MeasureValue":np.float16, "ActivityBottomDepthHeightMeasure/MeasureUnitCode":np.str_, "ProjectIdentifier":np.str_, "ActivityConductingOrganizationText":np.str_, "MonitoringLocationIdentifier":np.str_, "ActivityCommentText":np.str_, "SampleAquifer":np.str_, "HydrologicCondition":np.str_, "HydrologicEvent":np.str_, "SampleCollectionMethod/MethodIdentifier":np.str_, "SampleCollectionMethod/MethodIdentifierContext":np.str_, "SampleCollectionMethod/MethodName":np.str_, "SampleCollectionEquipmentName":np.str_, "ResultDetectionConditionText":np.str_, "CharacteristicName":np.str_, "ResultSampleFractionText":np.str_, "ResultMeasureValue":np.str_, "ResultMeasure/MeasureUnitCode":np.str_, "MeasureQualifierCode":np.str_, "ResultStatusIdentifier":np.str_, "StatisticalBaseCode":np.str_, "ResultValueTypeName":np.str_, "ResultWeightBasisText":np.str_, "ResultTimeBasisText":np.str_, "ResultTemperatureBasisText":np.str_, "ResultParticleSizeBasisText":np.str_, "PrecisionValue":np.str_, "ResultCommentText":np.str_, "USGSPCode":np.str_, "ResultDepthHeightMeasure/MeasureValue":np.float16, </v>
      </c>
      <c r="F48" s="4">
        <v>46</v>
      </c>
    </row>
    <row r="49" spans="1:7" x14ac:dyDescent="0.25">
      <c r="A49" s="4" t="s">
        <v>92</v>
      </c>
      <c r="B49" s="4" t="s">
        <v>225</v>
      </c>
      <c r="C49" s="4" t="str">
        <f t="shared" si="0"/>
        <v xml:space="preserve">"ResultDepthHeightMeasure/MeasureUnitCode":np.str_, </v>
      </c>
      <c r="D49" s="4" t="str">
        <f t="shared" si="1"/>
        <v xml:space="preserve">{"OrganizationIdentifier":np.str_, "OrganizationFormalName":np.str_, "ActivityIdentifier":np.str_, "ActivityTypeCode":np.str_, "ActivityMediaName":np.str_, "ActivityMediaSubdivisionName":np.str_, "ActivityStartDate":np.str_, "ActivityStartTime/Time":np.str_, "ActivityStartTime/TimeZoneCode":np.str_, "ActivityEndDate":np.str_, "ActivityEndTime/Time":np.str_, "ActivityEndTime/TimeZoneCode":np.str_, "ActivityDepthHeightMeasure/MeasureValue":np.float16, "ActivityDepthHeightMeasure/MeasureUnitCode":np.str_, "ActivityDepthAltitudeReferencePointText":np.str_, "ActivityTopDepthHeightMeasure/MeasureValue":np.float16, "ActivityTopDepthHeightMeasure/MeasureUnitCode":np.str_, "ActivityBottomDepthHeightMeasure/MeasureValue":np.float16, "ActivityBottomDepthHeightMeasure/MeasureUnitCode":np.str_, "ProjectIdentifier":np.str_, "ActivityConductingOrganizationText":np.str_, "MonitoringLocationIdentifier":np.str_, "ActivityCommentText":np.str_, "SampleAquifer":np.str_, "HydrologicCondition":np.str_, "HydrologicEvent":np.str_, "SampleCollectionMethod/MethodIdentifier":np.str_, "SampleCollectionMethod/MethodIdentifierContext":np.str_, "SampleCollectionMethod/MethodName":np.str_, "SampleCollectionEquipmentName":np.str_, "ResultDetectionConditionText":np.str_, "CharacteristicName":np.str_, "ResultSampleFractionText":np.str_, "ResultMeasureValue":np.str_, "ResultMeasure/MeasureUnitCode":np.str_, "MeasureQualifierCode":np.str_, "ResultStatusIdentifier":np.str_, "StatisticalBaseCode":np.str_, "ResultValueTypeName":np.str_, "ResultWeightBasisText":np.str_, "ResultTimeBasisText":np.str_, "ResultTemperatureBasisText":np.str_, "ResultParticleSizeBasisText":np.str_, "PrecisionValue":np.str_, "ResultCommentText":np.str_, "USGSPCode":np.str_, "ResultDepthHeightMeasure/MeasureValue":np.float16, "ResultDepthHeightMeasure/MeasureUnitCode":np.str_, </v>
      </c>
      <c r="F49" s="4">
        <v>47</v>
      </c>
    </row>
    <row r="50" spans="1:7" x14ac:dyDescent="0.25">
      <c r="A50" s="4" t="s">
        <v>93</v>
      </c>
      <c r="B50" s="4" t="s">
        <v>225</v>
      </c>
      <c r="C50" s="4" t="str">
        <f t="shared" si="0"/>
        <v xml:space="preserve">"ResultDepthAltitudeReferencePointText":np.str_, </v>
      </c>
      <c r="D50" s="4" t="str">
        <f t="shared" si="1"/>
        <v xml:space="preserve">{"OrganizationIdentifier":np.str_, "OrganizationFormalName":np.str_, "ActivityIdentifier":np.str_, "ActivityTypeCode":np.str_, "ActivityMediaName":np.str_, "ActivityMediaSubdivisionName":np.str_, "ActivityStartDate":np.str_, "ActivityStartTime/Time":np.str_, "ActivityStartTime/TimeZoneCode":np.str_, "ActivityEndDate":np.str_, "ActivityEndTime/Time":np.str_, "ActivityEndTime/TimeZoneCode":np.str_, "ActivityDepthHeightMeasure/MeasureValue":np.float16, "ActivityDepthHeightMeasure/MeasureUnitCode":np.str_, "ActivityDepthAltitudeReferencePointText":np.str_, "ActivityTopDepthHeightMeasure/MeasureValue":np.float16, "ActivityTopDepthHeightMeasure/MeasureUnitCode":np.str_, "ActivityBottomDepthHeightMeasure/MeasureValue":np.float16, "ActivityBottomDepthHeightMeasure/MeasureUnitCode":np.str_, "ProjectIdentifier":np.str_, "ActivityConductingOrganizationText":np.str_, "MonitoringLocationIdentifier":np.str_, "ActivityCommentText":np.str_, "SampleAquifer":np.str_, "HydrologicCondition":np.str_, "HydrologicEvent":np.str_, "SampleCollectionMethod/MethodIdentifier":np.str_, "SampleCollectionMethod/MethodIdentifierContext":np.str_, "SampleCollectionMethod/MethodName":np.str_, "SampleCollectionEquipmentName":np.str_, "ResultDetectionConditionText":np.str_, "CharacteristicName":np.str_, "ResultSampleFractionText":np.str_, "ResultMeasureValue":np.str_, "ResultMeasure/MeasureUnitCode":np.str_, "MeasureQualifierCode":np.str_, "ResultStatusIdentifier":np.str_, "StatisticalBaseCode":np.str_, "ResultValueTypeName":np.str_, "ResultWeightBasisText":np.str_, "ResultTimeBasisText":np.str_, "ResultTemperatureBasisText":np.str_, "ResultParticleSizeBasisText":np.str_, "PrecisionValue":np.str_, "ResultCommentText":np.str_, "USGSPCode":np.str_, "ResultDepthHeightMeasure/MeasureValue":np.float16, "ResultDepthHeightMeasure/MeasureUnitCode":np.str_, "ResultDepthAltitudeReferencePointText":np.str_, </v>
      </c>
      <c r="F50" s="4">
        <v>48</v>
      </c>
    </row>
    <row r="51" spans="1:7" x14ac:dyDescent="0.25">
      <c r="A51" s="4" t="s">
        <v>94</v>
      </c>
      <c r="B51" s="4" t="s">
        <v>225</v>
      </c>
      <c r="C51" s="4" t="str">
        <f t="shared" si="0"/>
        <v xml:space="preserve">"SubjectTaxonomicName":np.str_, </v>
      </c>
      <c r="D51" s="4" t="str">
        <f t="shared" si="1"/>
        <v xml:space="preserve">{"OrganizationIdentifier":np.str_, "OrganizationFormalName":np.str_, "ActivityIdentifier":np.str_, "ActivityTypeCode":np.str_, "ActivityMediaName":np.str_, "ActivityMediaSubdivisionName":np.str_, "ActivityStartDate":np.str_, "ActivityStartTime/Time":np.str_, "ActivityStartTime/TimeZoneCode":np.str_, "ActivityEndDate":np.str_, "ActivityEndTime/Time":np.str_, "ActivityEndTime/TimeZoneCode":np.str_, "ActivityDepthHeightMeasure/MeasureValue":np.float16, "ActivityDepthHeightMeasure/MeasureUnitCode":np.str_, "ActivityDepthAltitudeReferencePointText":np.str_, "ActivityTopDepthHeightMeasure/MeasureValue":np.float16, "ActivityTopDepthHeightMeasure/MeasureUnitCode":np.str_, "ActivityBottomDepthHeightMeasure/MeasureValue":np.float16, "ActivityBottomDepthHeightMeasure/MeasureUnitCode":np.str_, "ProjectIdentifier":np.str_, "ActivityConductingOrganizationText":np.str_, "MonitoringLocationIdentifier":np.str_, "ActivityCommentText":np.str_, "SampleAquifer":np.str_, "HydrologicCondition":np.str_, "HydrologicEvent":np.str_, "SampleCollectionMethod/MethodIdentifier":np.str_, "SampleCollectionMethod/MethodIdentifierContext":np.str_, "SampleCollectionMethod/MethodName":np.str_, "SampleCollectionEquipmentName":np.str_, "ResultDetectionConditionText":np.str_, "CharacteristicName":np.str_, "ResultSampleFractionText":np.str_, "ResultMeasureValue":np.str_, "ResultMeasure/MeasureUnitCode":np.str_, "MeasureQualifierCode":np.str_, "ResultStatusIdentifier":np.str_, "StatisticalBaseCode":np.str_, "ResultValueTypeName":np.str_, "ResultWeightBasisText":np.str_, "ResultTimeBasisText":np.str_, "ResultTemperatureBasisText":np.str_, "ResultParticleSizeBasisText":np.str_, "PrecisionValue":np.str_, "ResultCommentText":np.str_, "USGSPCode":np.str_, "ResultDepthHeightMeasure/MeasureValue":np.float16, "ResultDepthHeightMeasure/MeasureUnitCode":np.str_, "ResultDepthAltitudeReferencePointText":np.str_, "SubjectTaxonomicName":np.str_, </v>
      </c>
      <c r="F51" s="4">
        <v>49</v>
      </c>
    </row>
    <row r="52" spans="1:7" x14ac:dyDescent="0.25">
      <c r="A52" s="4" t="s">
        <v>95</v>
      </c>
      <c r="B52" s="4" t="s">
        <v>225</v>
      </c>
      <c r="C52" s="4" t="str">
        <f t="shared" si="0"/>
        <v xml:space="preserve">"SampleTissueAnatomyName":np.str_, </v>
      </c>
      <c r="D52" s="4" t="str">
        <f t="shared" si="1"/>
        <v xml:space="preserve">{"OrganizationIdentifier":np.str_, "OrganizationFormalName":np.str_, "ActivityIdentifier":np.str_, "ActivityTypeCode":np.str_, "ActivityMediaName":np.str_, "ActivityMediaSubdivisionName":np.str_, "ActivityStartDate":np.str_, "ActivityStartTime/Time":np.str_, "ActivityStartTime/TimeZoneCode":np.str_, "ActivityEndDate":np.str_, "ActivityEndTime/Time":np.str_, "ActivityEndTime/TimeZoneCode":np.str_, "ActivityDepthHeightMeasure/MeasureValue":np.float16, "ActivityDepthHeightMeasure/MeasureUnitCode":np.str_, "ActivityDepthAltitudeReferencePointText":np.str_, "ActivityTopDepthHeightMeasure/MeasureValue":np.float16, "ActivityTopDepthHeightMeasure/MeasureUnitCode":np.str_, "ActivityBottomDepthHeightMeasure/MeasureValue":np.float16, "ActivityBottomDepthHeightMeasure/MeasureUnitCode":np.str_, "ProjectIdentifier":np.str_, "ActivityConductingOrganizationText":np.str_, "MonitoringLocationIdentifier":np.str_, "ActivityCommentText":np.str_, "SampleAquifer":np.str_, "HydrologicCondition":np.str_, "HydrologicEvent":np.str_, "SampleCollectionMethod/MethodIdentifier":np.str_, "SampleCollectionMethod/MethodIdentifierContext":np.str_, "SampleCollectionMethod/MethodName":np.str_, "SampleCollectionEquipmentName":np.str_, "ResultDetectionConditionText":np.str_, "CharacteristicName":np.str_, "ResultSampleFractionText":np.str_, "ResultMeasureValue":np.str_, "ResultMeasure/MeasureUnitCode":np.str_, "MeasureQualifierCode":np.str_, "ResultStatusIdentifier":np.str_, "StatisticalBaseCode":np.str_, "ResultValueTypeName":np.str_, "ResultWeightBasisText":np.str_, "ResultTimeBasisText":np.str_, "ResultTemperatureBasisText":np.str_, "ResultParticleSizeBasisText":np.str_, "PrecisionValue":np.str_, "ResultCommentText":np.str_, "USGSPCode":np.str_, "ResultDepthHeightMeasure/MeasureValue":np.float16, "ResultDepthHeightMeasure/MeasureUnitCode":np.str_, "ResultDepthAltitudeReferencePointText":np.str_, "SubjectTaxonomicName":np.str_, "SampleTissueAnatomyName":np.str_, </v>
      </c>
      <c r="F52" s="4">
        <v>50</v>
      </c>
    </row>
    <row r="53" spans="1:7" x14ac:dyDescent="0.25">
      <c r="A53" s="4" t="s">
        <v>96</v>
      </c>
      <c r="B53" s="4" t="s">
        <v>225</v>
      </c>
      <c r="C53" s="4" t="str">
        <f t="shared" si="0"/>
        <v xml:space="preserve">"ResultAnalyticalMethod/MethodIdentifier":np.str_, </v>
      </c>
      <c r="D53" s="4" t="str">
        <f t="shared" si="1"/>
        <v xml:space="preserve">{"OrganizationIdentifier":np.str_, "OrganizationFormalName":np.str_, "ActivityIdentifier":np.str_, "ActivityTypeCode":np.str_, "ActivityMediaName":np.str_, "ActivityMediaSubdivisionName":np.str_, "ActivityStartDate":np.str_, "ActivityStartTime/Time":np.str_, "ActivityStartTime/TimeZoneCode":np.str_, "ActivityEndDate":np.str_, "ActivityEndTime/Time":np.str_, "ActivityEndTime/TimeZoneCode":np.str_, "ActivityDepthHeightMeasure/MeasureValue":np.float16, "ActivityDepthHeightMeasure/MeasureUnitCode":np.str_, "ActivityDepthAltitudeReferencePointText":np.str_, "ActivityTopDepthHeightMeasure/MeasureValue":np.float16, "ActivityTopDepthHeightMeasure/MeasureUnitCode":np.str_, "ActivityBottomDepthHeightMeasure/MeasureValue":np.float16, "ActivityBottomDepthHeightMeasure/MeasureUnitCode":np.str_, "ProjectIdentifier":np.str_, "ActivityConductingOrganizationText":np.str_, "MonitoringLocationIdentifier":np.str_, "ActivityCommentText":np.str_, "SampleAquifer":np.str_, "HydrologicCondition":np.str_, "HydrologicEvent":np.str_, "SampleCollectionMethod/MethodIdentifier":np.str_, "SampleCollectionMethod/MethodIdentifierContext":np.str_, "SampleCollectionMethod/MethodName":np.str_, "SampleCollectionEquipmentName":np.str_, "ResultDetectionConditionText":np.str_, "CharacteristicName":np.str_, "ResultSampleFractionText":np.str_, "ResultMeasureValue":np.str_, "ResultMeasure/MeasureUnitCode":np.str_, "MeasureQualifierCode":np.str_, "ResultStatusIdentifier":np.str_, "StatisticalBaseCode":np.str_, "ResultValueTypeName":np.str_, "ResultWeightBasisText":np.str_, "ResultTimeBasisText":np.str_, "ResultTemperatureBasisText":np.str_, "ResultParticleSizeBasisText":np.str_, "PrecisionValue":np.str_, "ResultCommentText":np.str_, "USGSPCode":np.str_, "ResultDepthHeightMeasure/MeasureValue":np.float16, "ResultDepthHeightMeasure/MeasureUnitCode":np.str_, "ResultDepthAltitudeReferencePointText":np.str_, "SubjectTaxonomicName":np.str_, "SampleTissueAnatomyName":np.str_, "ResultAnalyticalMethod/MethodIdentifier":np.str_, </v>
      </c>
      <c r="F53" s="4">
        <v>51</v>
      </c>
    </row>
    <row r="54" spans="1:7" x14ac:dyDescent="0.25">
      <c r="A54" s="4" t="s">
        <v>97</v>
      </c>
      <c r="B54" s="4" t="s">
        <v>225</v>
      </c>
      <c r="C54" s="4" t="str">
        <f t="shared" si="0"/>
        <v xml:space="preserve">"ResultAnalyticalMethod/MethodIdentifierContext":np.str_, </v>
      </c>
      <c r="D54" s="4" t="str">
        <f t="shared" si="1"/>
        <v xml:space="preserve">{"OrganizationIdentifier":np.str_, "OrganizationFormalName":np.str_, "ActivityIdentifier":np.str_, "ActivityTypeCode":np.str_, "ActivityMediaName":np.str_, "ActivityMediaSubdivisionName":np.str_, "ActivityStartDate":np.str_, "ActivityStartTime/Time":np.str_, "ActivityStartTime/TimeZoneCode":np.str_, "ActivityEndDate":np.str_, "ActivityEndTime/Time":np.str_, "ActivityEndTime/TimeZoneCode":np.str_, "ActivityDepthHeightMeasure/MeasureValue":np.float16, "ActivityDepthHeightMeasure/MeasureUnitCode":np.str_, "ActivityDepthAltitudeReferencePointText":np.str_, "ActivityTopDepthHeightMeasure/MeasureValue":np.float16, "ActivityTopDepthHeightMeasure/MeasureUnitCode":np.str_, "ActivityBottomDepthHeightMeasure/MeasureValue":np.float16, "ActivityBottomDepthHeightMeasure/MeasureUnitCode":np.str_, "ProjectIdentifier":np.str_, "ActivityConductingOrganizationText":np.str_, "MonitoringLocationIdentifier":np.str_, "ActivityCommentText":np.str_, "SampleAquifer":np.str_, "HydrologicCondition":np.str_, "HydrologicEvent":np.str_, "SampleCollectionMethod/MethodIdentifier":np.str_, "SampleCollectionMethod/MethodIdentifierContext":np.str_, "SampleCollectionMethod/MethodName":np.str_, "SampleCollectionEquipmentName":np.str_, "ResultDetectionConditionText":np.str_, "CharacteristicName":np.str_, "ResultSampleFractionText":np.str_, "ResultMeasureValue":np.str_, "ResultMeasure/MeasureUnitCode":np.str_, "MeasureQualifierCode":np.str_, "ResultStatusIdentifier":np.str_, "StatisticalBaseCode":np.str_, "ResultValueTypeName":np.str_, "ResultWeightBasisText":np.str_, "ResultTimeBasisText":np.str_, "ResultTemperatureBasisText":np.str_, "ResultParticleSizeBasisText":np.str_, "PrecisionValue":np.str_, "ResultCommentText":np.str_, "USGSPCode":np.str_, "ResultDepthHeightMeasure/MeasureValue":np.float16, "ResultDepthHeightMeasure/MeasureUnitCode":np.str_, "ResultDepthAltitudeReferencePointText":np.str_, "SubjectTaxonomicName":np.str_, "SampleTissueAnatomyName":np.str_, "ResultAnalyticalMethod/MethodIdentifier":np.str_, "ResultAnalyticalMethod/MethodIdentifierContext":np.str_, </v>
      </c>
      <c r="F54" s="4">
        <v>52</v>
      </c>
    </row>
    <row r="55" spans="1:7" x14ac:dyDescent="0.25">
      <c r="A55" s="4" t="s">
        <v>98</v>
      </c>
      <c r="B55" s="4" t="s">
        <v>225</v>
      </c>
      <c r="C55" s="4" t="str">
        <f t="shared" si="0"/>
        <v xml:space="preserve">"ResultAnalyticalMethod/MethodName":np.str_, </v>
      </c>
      <c r="D55" s="4" t="str">
        <f t="shared" si="1"/>
        <v xml:space="preserve">{"OrganizationIdentifier":np.str_, "OrganizationFormalName":np.str_, "ActivityIdentifier":np.str_, "ActivityTypeCode":np.str_, "ActivityMediaName":np.str_, "ActivityMediaSubdivisionName":np.str_, "ActivityStartDate":np.str_, "ActivityStartTime/Time":np.str_, "ActivityStartTime/TimeZoneCode":np.str_, "ActivityEndDate":np.str_, "ActivityEndTime/Time":np.str_, "ActivityEndTime/TimeZoneCode":np.str_, "ActivityDepthHeightMeasure/MeasureValue":np.float16, "ActivityDepthHeightMeasure/MeasureUnitCode":np.str_, "ActivityDepthAltitudeReferencePointText":np.str_, "ActivityTopDepthHeightMeasure/MeasureValue":np.float16, "ActivityTopDepthHeightMeasure/MeasureUnitCode":np.str_, "ActivityBottomDepthHeightMeasure/MeasureValue":np.float16, "ActivityBottomDepthHeightMeasure/MeasureUnitCode":np.str_, "ProjectIdentifier":np.str_, "ActivityConductingOrganizationText":np.str_, "MonitoringLocationIdentifier":np.str_, "ActivityCommentText":np.str_, "SampleAquifer":np.str_, "HydrologicCondition":np.str_, "HydrologicEvent":np.str_, "SampleCollectionMethod/MethodIdentifier":np.str_, "SampleCollectionMethod/MethodIdentifierContext":np.str_, "SampleCollectionMethod/MethodName":np.str_, "SampleCollectionEquipmentName":np.str_, "ResultDetectionConditionText":np.str_, "CharacteristicName":np.str_, "ResultSampleFractionText":np.str_, "ResultMeasureValue":np.str_, "ResultMeasure/MeasureUnitCode":np.str_, "MeasureQualifierCode":np.str_, "ResultStatusIdentifier":np.str_, "StatisticalBaseCode":np.str_, "ResultValueTypeName":np.str_, "ResultWeightBasisText":np.str_, "ResultTimeBasisText":np.str_, "ResultTemperatureBasisText":np.str_, "ResultParticleSizeBasisText":np.str_, "PrecisionValue":np.str_, "ResultCommentText":np.str_, "USGSPCode":np.str_, "ResultDepthHeightMeasure/MeasureValue":np.float16, "ResultDepthHeightMeasure/MeasureUnitCode":np.str_, "ResultDepthAltitudeReferencePointText":np.str_, "SubjectTaxonomicName":np.str_, "SampleTissueAnatomyName":np.str_, "ResultAnalyticalMethod/MethodIdentifier":np.str_, "ResultAnalyticalMethod/MethodIdentifierContext":np.str_, "ResultAnalyticalMethod/MethodName":np.str_, </v>
      </c>
      <c r="F55" s="4">
        <v>53</v>
      </c>
    </row>
    <row r="56" spans="1:7" x14ac:dyDescent="0.25">
      <c r="A56" s="4" t="s">
        <v>99</v>
      </c>
      <c r="B56" s="4" t="s">
        <v>225</v>
      </c>
      <c r="C56" s="4" t="str">
        <f t="shared" si="0"/>
        <v xml:space="preserve">"MethodDescriptionText":np.str_, </v>
      </c>
      <c r="D56" s="4" t="str">
        <f t="shared" si="1"/>
        <v xml:space="preserve">{"OrganizationIdentifier":np.str_, "OrganizationFormalName":np.str_, "ActivityIdentifier":np.str_, "ActivityTypeCode":np.str_, "ActivityMediaName":np.str_, "ActivityMediaSubdivisionName":np.str_, "ActivityStartDate":np.str_, "ActivityStartTime/Time":np.str_, "ActivityStartTime/TimeZoneCode":np.str_, "ActivityEndDate":np.str_, "ActivityEndTime/Time":np.str_, "ActivityEndTime/TimeZoneCode":np.str_, "ActivityDepthHeightMeasure/MeasureValue":np.float16, "ActivityDepthHeightMeasure/MeasureUnitCode":np.str_, "ActivityDepthAltitudeReferencePointText":np.str_, "ActivityTopDepthHeightMeasure/MeasureValue":np.float16, "ActivityTopDepthHeightMeasure/MeasureUnitCode":np.str_, "ActivityBottomDepthHeightMeasure/MeasureValue":np.float16, "ActivityBottomDepthHeightMeasure/MeasureUnitCode":np.str_, "ProjectIdentifier":np.str_, "ActivityConductingOrganizationText":np.str_, "MonitoringLocationIdentifier":np.str_, "ActivityCommentText":np.str_, "SampleAquifer":np.str_, "HydrologicCondition":np.str_, "HydrologicEvent":np.str_, "SampleCollectionMethod/MethodIdentifier":np.str_, "SampleCollectionMethod/MethodIdentifierContext":np.str_, "SampleCollectionMethod/MethodName":np.str_, "SampleCollectionEquipmentName":np.str_, "ResultDetectionConditionText":np.str_, "CharacteristicName":np.str_, "ResultSampleFractionText":np.str_, "ResultMeasureValue":np.str_, "ResultMeasure/MeasureUnitCode":np.str_, "MeasureQualifierCode":np.str_, "ResultStatusIdentifier":np.str_, "StatisticalBaseCode":np.str_, "ResultValueTypeName":np.str_, "ResultWeightBasisText":np.str_, "ResultTimeBasisText":np.str_, "ResultTemperatureBasisText":np.str_, "ResultParticleSizeBasisText":np.str_, "PrecisionValue":np.str_, "ResultCommentText":np.str_, "USGSPCode":np.str_, "ResultDepthHeightMeasure/MeasureValue":np.float16, "ResultDepthHeightMeasure/MeasureUnitCode":np.str_, "ResultDepthAltitudeReferencePointText":np.str_, "SubjectTaxonomicName":np.str_, "SampleTissueAnatomyName":np.str_, "ResultAnalyticalMethod/MethodIdentifier":np.str_, "ResultAnalyticalMethod/MethodIdentifierContext":np.str_, "ResultAnalyticalMethod/MethodName":np.str_, "MethodDescriptionText":np.str_, </v>
      </c>
      <c r="F56" s="4">
        <v>54</v>
      </c>
    </row>
    <row r="57" spans="1:7" x14ac:dyDescent="0.25">
      <c r="A57" s="4" t="s">
        <v>100</v>
      </c>
      <c r="B57" s="4" t="s">
        <v>225</v>
      </c>
      <c r="C57" s="4" t="str">
        <f t="shared" si="0"/>
        <v xml:space="preserve">"LaboratoryName":np.str_, </v>
      </c>
      <c r="D57" s="4" t="str">
        <f t="shared" si="1"/>
        <v xml:space="preserve">{"OrganizationIdentifier":np.str_, "OrganizationFormalName":np.str_, "ActivityIdentifier":np.str_, "ActivityTypeCode":np.str_, "ActivityMediaName":np.str_, "ActivityMediaSubdivisionName":np.str_, "ActivityStartDate":np.str_, "ActivityStartTime/Time":np.str_, "ActivityStartTime/TimeZoneCode":np.str_, "ActivityEndDate":np.str_, "ActivityEndTime/Time":np.str_, "ActivityEndTime/TimeZoneCode":np.str_, "ActivityDepthHeightMeasure/MeasureValue":np.float16, "ActivityDepthHeightMeasure/MeasureUnitCode":np.str_, "ActivityDepthAltitudeReferencePointText":np.str_, "ActivityTopDepthHeightMeasure/MeasureValue":np.float16, "ActivityTopDepthHeightMeasure/MeasureUnitCode":np.str_, "ActivityBottomDepthHeightMeasure/MeasureValue":np.float16, "ActivityBottomDepthHeightMeasure/MeasureUnitCode":np.str_, "ProjectIdentifier":np.str_, "ActivityConductingOrganizationText":np.str_, "MonitoringLocationIdentifier":np.str_, "ActivityCommentText":np.str_, "SampleAquifer":np.str_, "HydrologicCondition":np.str_, "HydrologicEvent":np.str_, "SampleCollectionMethod/MethodIdentifier":np.str_, "SampleCollectionMethod/MethodIdentifierContext":np.str_, "SampleCollectionMethod/MethodName":np.str_, "SampleCollectionEquipmentName":np.str_, "ResultDetectionConditionText":np.str_, "CharacteristicName":np.str_, "ResultSampleFractionText":np.str_, "ResultMeasureValue":np.str_, "ResultMeasure/MeasureUnitCode":np.str_, "MeasureQualifierCode":np.str_, "ResultStatusIdentifier":np.str_, "StatisticalBaseCode":np.str_, "ResultValueTypeName":np.str_, "ResultWeightBasisText":np.str_, "ResultTimeBasisText":np.str_, "ResultTemperatureBasisText":np.str_, "ResultParticleSizeBasisText":np.str_, "PrecisionValue":np.str_, "ResultCommentText":np.str_, "USGSPCode":np.str_, "ResultDepthHeightMeasure/MeasureValue":np.float16, "ResultDepthHeightMeasure/MeasureUnitCode":np.str_, "ResultDepthAltitudeReferencePointText":np.str_, "SubjectTaxonomicName":np.str_, "SampleTissueAnatomyName":np.str_, "ResultAnalyticalMethod/MethodIdentifier":np.str_, "ResultAnalyticalMethod/MethodIdentifierContext":np.str_, "ResultAnalyticalMethod/MethodName":np.str_, "MethodDescriptionText":np.str_, "LaboratoryName":np.str_, </v>
      </c>
      <c r="F57" s="4">
        <v>55</v>
      </c>
    </row>
    <row r="58" spans="1:7" x14ac:dyDescent="0.25">
      <c r="A58" s="4" t="s">
        <v>101</v>
      </c>
      <c r="B58" s="4" t="s">
        <v>225</v>
      </c>
      <c r="C58" s="4" t="str">
        <f t="shared" si="0"/>
        <v xml:space="preserve">"AnalysisStartDate":np.str_, </v>
      </c>
      <c r="D58" s="4" t="str">
        <f t="shared" si="1"/>
        <v xml:space="preserve">{"OrganizationIdentifier":np.str_, "OrganizationFormalName":np.str_, "ActivityIdentifier":np.str_, "ActivityTypeCode":np.str_, "ActivityMediaName":np.str_, "ActivityMediaSubdivisionName":np.str_, "ActivityStartDate":np.str_, "ActivityStartTime/Time":np.str_, "ActivityStartTime/TimeZoneCode":np.str_, "ActivityEndDate":np.str_, "ActivityEndTime/Time":np.str_, "ActivityEndTime/TimeZoneCode":np.str_, "ActivityDepthHeightMeasure/MeasureValue":np.float16, "ActivityDepthHeightMeasure/MeasureUnitCode":np.str_, "ActivityDepthAltitudeReferencePointText":np.str_, "ActivityTopDepthHeightMeasure/MeasureValue":np.float16, "ActivityTopDepthHeightMeasure/MeasureUnitCode":np.str_, "ActivityBottomDepthHeightMeasure/MeasureValue":np.float16, "ActivityBottomDepthHeightMeasure/MeasureUnitCode":np.str_, "ProjectIdentifier":np.str_, "ActivityConductingOrganizationText":np.str_, "MonitoringLocationIdentifier":np.str_, "ActivityCommentText":np.str_, "SampleAquifer":np.str_, "HydrologicCondition":np.str_, "HydrologicEvent":np.str_, "SampleCollectionMethod/MethodIdentifier":np.str_, "SampleCollectionMethod/MethodIdentifierContext":np.str_, "SampleCollectionMethod/MethodName":np.str_, "SampleCollectionEquipmentName":np.str_, "ResultDetectionConditionText":np.str_, "CharacteristicName":np.str_, "ResultSampleFractionText":np.str_, "ResultMeasureValue":np.str_, "ResultMeasure/MeasureUnitCode":np.str_, "MeasureQualifierCode":np.str_, "ResultStatusIdentifier":np.str_, "StatisticalBaseCode":np.str_, "ResultValueTypeName":np.str_, "ResultWeightBasisText":np.str_, "ResultTimeBasisText":np.str_, "ResultTemperatureBasisText":np.str_, "ResultParticleSizeBasisText":np.str_, "PrecisionValue":np.str_, "ResultCommentText":np.str_, "USGSPCode":np.str_, "ResultDepthHeightMeasure/MeasureValue":np.float16, "ResultDepthHeightMeasure/MeasureUnitCode":np.str_, "ResultDepthAltitudeReferencePointText":np.str_, "SubjectTaxonomicName":np.str_, "SampleTissueAnatomyName":np.str_, "ResultAnalyticalMethod/MethodIdentifier":np.str_, "ResultAnalyticalMethod/MethodIdentifierContext":np.str_, "ResultAnalyticalMethod/MethodName":np.str_, "MethodDescriptionText":np.str_, "LaboratoryName":np.str_, "AnalysisStartDate":np.str_, </v>
      </c>
      <c r="F58" s="4">
        <v>56</v>
      </c>
      <c r="G58">
        <v>56</v>
      </c>
    </row>
    <row r="59" spans="1:7" x14ac:dyDescent="0.25">
      <c r="A59" s="4" t="s">
        <v>102</v>
      </c>
      <c r="B59" s="4" t="s">
        <v>225</v>
      </c>
      <c r="C59" s="4" t="str">
        <f t="shared" si="0"/>
        <v xml:space="preserve">"ResultLaboratoryCommentText":np.str_, </v>
      </c>
      <c r="D59" s="4" t="str">
        <f t="shared" si="1"/>
        <v xml:space="preserve">{"OrganizationIdentifier":np.str_, "OrganizationFormalName":np.str_, "ActivityIdentifier":np.str_, "ActivityTypeCode":np.str_, "ActivityMediaName":np.str_, "ActivityMediaSubdivisionName":np.str_, "ActivityStartDate":np.str_, "ActivityStartTime/Time":np.str_, "ActivityStartTime/TimeZoneCode":np.str_, "ActivityEndDate":np.str_, "ActivityEndTime/Time":np.str_, "ActivityEndTime/TimeZoneCode":np.str_, "ActivityDepthHeightMeasure/MeasureValue":np.float16, "ActivityDepthHeightMeasure/MeasureUnitCode":np.str_, "ActivityDepthAltitudeReferencePointText":np.str_, "ActivityTopDepthHeightMeasure/MeasureValue":np.float16, "ActivityTopDepthHeightMeasure/MeasureUnitCode":np.str_, "ActivityBottomDepthHeightMeasure/MeasureValue":np.float16, "ActivityBottomDepthHeightMeasure/MeasureUnitCode":np.str_, "ProjectIdentifier":np.str_, "ActivityConductingOrganizationText":np.str_, "MonitoringLocationIdentifier":np.str_, "ActivityCommentText":np.str_, "SampleAquifer":np.str_, "HydrologicCondition":np.str_, "HydrologicEvent":np.str_, "SampleCollectionMethod/MethodIdentifier":np.str_, "SampleCollectionMethod/MethodIdentifierContext":np.str_, "SampleCollectionMethod/MethodName":np.str_, "SampleCollectionEquipmentName":np.str_, "ResultDetectionConditionText":np.str_, "CharacteristicName":np.str_, "ResultSampleFractionText":np.str_, "ResultMeasureValue":np.str_, "ResultMeasure/MeasureUnitCode":np.str_, "MeasureQualifierCode":np.str_, "ResultStatusIdentifier":np.str_, "StatisticalBaseCode":np.str_, "ResultValueTypeName":np.str_, "ResultWeightBasisText":np.str_, "ResultTimeBasisText":np.str_, "ResultTemperatureBasisText":np.str_, "ResultParticleSizeBasisText":np.str_, "PrecisionValue":np.str_, "ResultCommentText":np.str_, "USGSPCode":np.str_, "ResultDepthHeightMeasure/MeasureValue":np.float16, "ResultDepthHeightMeasure/MeasureUnitCode":np.str_, "ResultDepthAltitudeReferencePointText":np.str_, "SubjectTaxonomicName":np.str_, "SampleTissueAnatomyName":np.str_, "ResultAnalyticalMethod/MethodIdentifier":np.str_, "ResultAnalyticalMethod/MethodIdentifierContext":np.str_, "ResultAnalyticalMethod/MethodName":np.str_, "MethodDescriptionText":np.str_, "LaboratoryName":np.str_, "AnalysisStartDate":np.str_, "ResultLaboratoryCommentText":np.str_, </v>
      </c>
      <c r="F59" s="4">
        <v>57</v>
      </c>
    </row>
    <row r="60" spans="1:7" x14ac:dyDescent="0.25">
      <c r="A60" s="4" t="s">
        <v>103</v>
      </c>
      <c r="B60" s="4" t="s">
        <v>225</v>
      </c>
      <c r="C60" s="4" t="str">
        <f t="shared" si="0"/>
        <v xml:space="preserve">"DetectionQuantitationLimitTypeName":np.str_, </v>
      </c>
      <c r="D60" s="4" t="str">
        <f t="shared" si="1"/>
        <v xml:space="preserve">{"OrganizationIdentifier":np.str_, "OrganizationFormalName":np.str_, "ActivityIdentifier":np.str_, "ActivityTypeCode":np.str_, "ActivityMediaName":np.str_, "ActivityMediaSubdivisionName":np.str_, "ActivityStartDate":np.str_, "ActivityStartTime/Time":np.str_, "ActivityStartTime/TimeZoneCode":np.str_, "ActivityEndDate":np.str_, "ActivityEndTime/Time":np.str_, "ActivityEndTime/TimeZoneCode":np.str_, "ActivityDepthHeightMeasure/MeasureValue":np.float16, "ActivityDepthHeightMeasure/MeasureUnitCode":np.str_, "ActivityDepthAltitudeReferencePointText":np.str_, "ActivityTopDepthHeightMeasure/MeasureValue":np.float16, "ActivityTopDepthHeightMeasure/MeasureUnitCode":np.str_, "ActivityBottomDepthHeightMeasure/MeasureValue":np.float16, "ActivityBottomDepthHeightMeasure/MeasureUnitCode":np.str_, "ProjectIdentifier":np.str_, "ActivityConductingOrganizationText":np.str_, "MonitoringLocationIdentifier":np.str_, "ActivityCommentText":np.str_, "SampleAquifer":np.str_, "HydrologicCondition":np.str_, "HydrologicEvent":np.str_, "SampleCollectionMethod/MethodIdentifier":np.str_, "SampleCollectionMethod/MethodIdentifierContext":np.str_, "SampleCollectionMethod/MethodName":np.str_, "SampleCollectionEquipmentName":np.str_, "ResultDetectionConditionText":np.str_, "CharacteristicName":np.str_, "ResultSampleFractionText":np.str_, "ResultMeasureValue":np.str_, "ResultMeasure/MeasureUnitCode":np.str_, "MeasureQualifierCode":np.str_, "ResultStatusIdentifier":np.str_, "StatisticalBaseCode":np.str_, "ResultValueTypeName":np.str_, "ResultWeightBasisText":np.str_, "ResultTimeBasisText":np.str_, "ResultTemperatureBasisText":np.str_, "ResultParticleSizeBasisText":np.str_, "PrecisionValue":np.str_, "ResultCommentText":np.str_, "USGSPCode":np.str_, "ResultDepthHeightMeasure/MeasureValue":np.float16, "ResultDepthHeightMeasure/MeasureUnitCode":np.str_, "ResultDepthAltitudeReferencePointText":np.str_, "SubjectTaxonomicName":np.str_, "SampleTissueAnatomyName":np.str_, "ResultAnalyticalMethod/MethodIdentifier":np.str_, "ResultAnalyticalMethod/MethodIdentifierContext":np.str_, "ResultAnalyticalMethod/MethodName":np.str_, "MethodDescriptionText":np.str_, "LaboratoryName":np.str_, "AnalysisStartDate":np.str_, "ResultLaboratoryCommentText":np.str_, "DetectionQuantitationLimitTypeName":np.str_, </v>
      </c>
      <c r="F60" s="4">
        <v>58</v>
      </c>
    </row>
    <row r="61" spans="1:7" x14ac:dyDescent="0.25">
      <c r="A61" s="4" t="s">
        <v>104</v>
      </c>
      <c r="B61" s="4" t="s">
        <v>225</v>
      </c>
      <c r="C61" s="4" t="str">
        <f t="shared" si="0"/>
        <v xml:space="preserve">"DetectionQuantitationLimitMeasure/MeasureValue":np.str_, </v>
      </c>
      <c r="D61" s="4" t="str">
        <f t="shared" si="1"/>
        <v xml:space="preserve">{"OrganizationIdentifier":np.str_, "OrganizationFormalName":np.str_, "ActivityIdentifier":np.str_, "ActivityTypeCode":np.str_, "ActivityMediaName":np.str_, "ActivityMediaSubdivisionName":np.str_, "ActivityStartDate":np.str_, "ActivityStartTime/Time":np.str_, "ActivityStartTime/TimeZoneCode":np.str_, "ActivityEndDate":np.str_, "ActivityEndTime/Time":np.str_, "ActivityEndTime/TimeZoneCode":np.str_, "ActivityDepthHeightMeasure/MeasureValue":np.float16, "ActivityDepthHeightMeasure/MeasureUnitCode":np.str_, "ActivityDepthAltitudeReferencePointText":np.str_, "ActivityTopDepthHeightMeasure/MeasureValue":np.float16, "ActivityTopDepthHeightMeasure/MeasureUnitCode":np.str_, "ActivityBottomDepthHeightMeasure/MeasureValue":np.float16, "ActivityBottomDepthHeightMeasure/MeasureUnitCode":np.str_, "ProjectIdentifier":np.str_, "ActivityConductingOrganizationText":np.str_, "MonitoringLocationIdentifier":np.str_, "ActivityCommentText":np.str_, "SampleAquifer":np.str_, "HydrologicCondition":np.str_, "HydrologicEvent":np.str_, "SampleCollectionMethod/MethodIdentifier":np.str_, "SampleCollectionMethod/MethodIdentifierContext":np.str_, "SampleCollectionMethod/MethodName":np.str_, "SampleCollectionEquipmentName":np.str_, "ResultDetectionConditionText":np.str_, "CharacteristicName":np.str_, "ResultSampleFractionText":np.str_, "ResultMeasureValue":np.str_, "ResultMeasure/MeasureUnitCode":np.str_, "MeasureQualifierCode":np.str_, "ResultStatusIdentifier":np.str_, "StatisticalBaseCode":np.str_, "ResultValueTypeName":np.str_, "ResultWeightBasisText":np.str_, "ResultTimeBasisText":np.str_, "ResultTemperatureBasisText":np.str_, "ResultParticleSizeBasisText":np.str_, "PrecisionValue":np.str_, "ResultCommentText":np.str_, "USGSPCode":np.str_, "ResultDepthHeightMeasure/MeasureValue":np.float16, "ResultDepthHeightMeasure/MeasureUnitCode":np.str_, "ResultDepthAltitudeReferencePointText":np.str_, "SubjectTaxonomicName":np.str_, "SampleTissueAnatomyName":np.str_, "ResultAnalyticalMethod/MethodIdentifier":np.str_, "ResultAnalyticalMethod/MethodIdentifierContext":np.str_, "ResultAnalyticalMethod/MethodName":np.str_, "MethodDescriptionText":np.str_, "LaboratoryName":np.str_, "AnalysisStartDate":np.str_, "ResultLaboratoryCommentText":np.str_, "DetectionQuantitationLimitTypeName":np.str_, "DetectionQuantitationLimitMeasure/MeasureValue":np.str_, </v>
      </c>
      <c r="F61" s="4">
        <v>59</v>
      </c>
    </row>
    <row r="62" spans="1:7" x14ac:dyDescent="0.25">
      <c r="A62" s="4" t="s">
        <v>105</v>
      </c>
      <c r="B62" s="4" t="s">
        <v>225</v>
      </c>
      <c r="C62" s="4" t="str">
        <f t="shared" si="0"/>
        <v xml:space="preserve">"DetectionQuantitationLimitMeasure/MeasureUnitCode":np.str_, </v>
      </c>
      <c r="D62" s="4" t="str">
        <f t="shared" si="1"/>
        <v xml:space="preserve">{"OrganizationIdentifier":np.str_, "OrganizationFormalName":np.str_, "ActivityIdentifier":np.str_, "ActivityTypeCode":np.str_, "ActivityMediaName":np.str_, "ActivityMediaSubdivisionName":np.str_, "ActivityStartDate":np.str_, "ActivityStartTime/Time":np.str_, "ActivityStartTime/TimeZoneCode":np.str_, "ActivityEndDate":np.str_, "ActivityEndTime/Time":np.str_, "ActivityEndTime/TimeZoneCode":np.str_, "ActivityDepthHeightMeasure/MeasureValue":np.float16, "ActivityDepthHeightMeasure/MeasureUnitCode":np.str_, "ActivityDepthAltitudeReferencePointText":np.str_, "ActivityTopDepthHeightMeasure/MeasureValue":np.float16, "ActivityTopDepthHeightMeasure/MeasureUnitCode":np.str_, "ActivityBottomDepthHeightMeasure/MeasureValue":np.float16, "ActivityBottomDepthHeightMeasure/MeasureUnitCode":np.str_, "ProjectIdentifier":np.str_, "ActivityConductingOrganizationText":np.str_, "MonitoringLocationIdentifier":np.str_, "ActivityCommentText":np.str_, "SampleAquifer":np.str_, "HydrologicCondition":np.str_, "HydrologicEvent":np.str_, "SampleCollectionMethod/MethodIdentifier":np.str_, "SampleCollectionMethod/MethodIdentifierContext":np.str_, "SampleCollectionMethod/MethodName":np.str_, "SampleCollectionEquipmentName":np.str_, "ResultDetectionConditionText":np.str_, "CharacteristicName":np.str_, "ResultSampleFractionText":np.str_, "ResultMeasureValue":np.str_, "ResultMeasure/MeasureUnitCode":np.str_, "MeasureQualifierCode":np.str_, "ResultStatusIdentifier":np.str_, "StatisticalBaseCode":np.str_, "ResultValueTypeName":np.str_, "ResultWeightBasisText":np.str_, "ResultTimeBasisText":np.str_, "ResultTemperatureBasisText":np.str_, "ResultParticleSizeBasisText":np.str_, "PrecisionValue":np.str_, "ResultCommentText":np.str_, "USGSPCode":np.str_, "ResultDepthHeightMeasure/MeasureValue":np.float16, "ResultDepthHeightMeasure/MeasureUnitCode":np.str_, "ResultDepthAltitudeReferencePointText":np.str_, "SubjectTaxonomicName":np.str_, "SampleTissueAnatomyName":np.str_, "ResultAnalyticalMethod/MethodIdentifier":np.str_, "ResultAnalyticalMethod/MethodIdentifierContext":np.str_, "ResultAnalyticalMethod/MethodName":np.str_, "MethodDescriptionText":np.str_, "LaboratoryName":np.str_, "AnalysisStartDate":np.str_, "ResultLaboratoryCommentText":np.str_, "DetectionQuantitationLimitTypeName":np.str_, "DetectionQuantitationLimitMeasure/MeasureValue":np.str_, "DetectionQuantitationLimitMeasure/MeasureUnitCode":np.str_, </v>
      </c>
      <c r="F62" s="4">
        <v>60</v>
      </c>
    </row>
    <row r="63" spans="1:7" x14ac:dyDescent="0.25">
      <c r="A63" s="4" t="s">
        <v>106</v>
      </c>
      <c r="B63" s="4" t="s">
        <v>225</v>
      </c>
      <c r="C63" s="4" t="str">
        <f t="shared" si="0"/>
        <v xml:space="preserve">"PreparationStartDate":np.str_, </v>
      </c>
      <c r="D63" s="4" t="str">
        <f t="shared" si="1"/>
        <v xml:space="preserve">{"OrganizationIdentifier":np.str_, "OrganizationFormalName":np.str_, "ActivityIdentifier":np.str_, "ActivityTypeCode":np.str_, "ActivityMediaName":np.str_, "ActivityMediaSubdivisionName":np.str_, "ActivityStartDate":np.str_, "ActivityStartTime/Time":np.str_, "ActivityStartTime/TimeZoneCode":np.str_, "ActivityEndDate":np.str_, "ActivityEndTime/Time":np.str_, "ActivityEndTime/TimeZoneCode":np.str_, "ActivityDepthHeightMeasure/MeasureValue":np.float16, "ActivityDepthHeightMeasure/MeasureUnitCode":np.str_, "ActivityDepthAltitudeReferencePointText":np.str_, "ActivityTopDepthHeightMeasure/MeasureValue":np.float16, "ActivityTopDepthHeightMeasure/MeasureUnitCode":np.str_, "ActivityBottomDepthHeightMeasure/MeasureValue":np.float16, "ActivityBottomDepthHeightMeasure/MeasureUnitCode":np.str_, "ProjectIdentifier":np.str_, "ActivityConductingOrganizationText":np.str_, "MonitoringLocationIdentifier":np.str_, "ActivityCommentText":np.str_, "SampleAquifer":np.str_, "HydrologicCondition":np.str_, "HydrologicEvent":np.str_, "SampleCollectionMethod/MethodIdentifier":np.str_, "SampleCollectionMethod/MethodIdentifierContext":np.str_, "SampleCollectionMethod/MethodName":np.str_, "SampleCollectionEquipmentName":np.str_, "ResultDetectionConditionText":np.str_, "CharacteristicName":np.str_, "ResultSampleFractionText":np.str_, "ResultMeasureValue":np.str_, "ResultMeasure/MeasureUnitCode":np.str_, "MeasureQualifierCode":np.str_, "ResultStatusIdentifier":np.str_, "StatisticalBaseCode":np.str_, "ResultValueTypeName":np.str_, "ResultWeightBasisText":np.str_, "ResultTimeBasisText":np.str_, "ResultTemperatureBasisText":np.str_, "ResultParticleSizeBasisText":np.str_, "PrecisionValue":np.str_, "ResultCommentText":np.str_, "USGSPCode":np.str_, "ResultDepthHeightMeasure/MeasureValue":np.float16, "ResultDepthHeightMeasure/MeasureUnitCode":np.str_, "ResultDepthAltitudeReferencePointText":np.str_, "SubjectTaxonomicName":np.str_, "SampleTissueAnatomyName":np.str_, "ResultAnalyticalMethod/MethodIdentifier":np.str_, "ResultAnalyticalMethod/MethodIdentifierContext":np.str_, "ResultAnalyticalMethod/MethodName":np.str_, "MethodDescriptionText":np.str_, "LaboratoryName":np.str_, "AnalysisStartDate":np.str_, "ResultLaboratoryCommentText":np.str_, "DetectionQuantitationLimitTypeName":np.str_, "DetectionQuantitationLimitMeasure/MeasureValue":np.str_, "DetectionQuantitationLimitMeasure/MeasureUnitCode":np.str_, "PreparationStartDate":np.str_, </v>
      </c>
      <c r="F63" s="4">
        <v>61</v>
      </c>
      <c r="G63">
        <v>61</v>
      </c>
    </row>
    <row r="64" spans="1:7" x14ac:dyDescent="0.25">
      <c r="A64" s="4" t="s">
        <v>107</v>
      </c>
      <c r="B64" s="4" t="s">
        <v>225</v>
      </c>
      <c r="C64" s="4" t="str">
        <f>""""&amp;A64&amp;""""&amp;":"&amp;B64&amp;"} "</f>
        <v xml:space="preserve">"ProviderName":np.str_} </v>
      </c>
      <c r="D64" s="4" t="str">
        <f t="shared" si="1"/>
        <v xml:space="preserve">{"OrganizationIdentifier":np.str_, "OrganizationFormalName":np.str_, "ActivityIdentifier":np.str_, "ActivityTypeCode":np.str_, "ActivityMediaName":np.str_, "ActivityMediaSubdivisionName":np.str_, "ActivityStartDate":np.str_, "ActivityStartTime/Time":np.str_, "ActivityStartTime/TimeZoneCode":np.str_, "ActivityEndDate":np.str_, "ActivityEndTime/Time":np.str_, "ActivityEndTime/TimeZoneCode":np.str_, "ActivityDepthHeightMeasure/MeasureValue":np.float16, "ActivityDepthHeightMeasure/MeasureUnitCode":np.str_, "ActivityDepthAltitudeReferencePointText":np.str_, "ActivityTopDepthHeightMeasure/MeasureValue":np.float16, "ActivityTopDepthHeightMeasure/MeasureUnitCode":np.str_, "ActivityBottomDepthHeightMeasure/MeasureValue":np.float16, "ActivityBottomDepthHeightMeasure/MeasureUnitCode":np.str_, "ProjectIdentifier":np.str_, "ActivityConductingOrganizationText":np.str_, "MonitoringLocationIdentifier":np.str_, "ActivityCommentText":np.str_, "SampleAquifer":np.str_, "HydrologicCondition":np.str_, "HydrologicEvent":np.str_, "SampleCollectionMethod/MethodIdentifier":np.str_, "SampleCollectionMethod/MethodIdentifierContext":np.str_, "SampleCollectionMethod/MethodName":np.str_, "SampleCollectionEquipmentName":np.str_, "ResultDetectionConditionText":np.str_, "CharacteristicName":np.str_, "ResultSampleFractionText":np.str_, "ResultMeasureValue":np.str_, "ResultMeasure/MeasureUnitCode":np.str_, "MeasureQualifierCode":np.str_, "ResultStatusIdentifier":np.str_, "StatisticalBaseCode":np.str_, "ResultValueTypeName":np.str_, "ResultWeightBasisText":np.str_, "ResultTimeBasisText":np.str_, "ResultTemperatureBasisText":np.str_, "ResultParticleSizeBasisText":np.str_, "PrecisionValue":np.str_, "ResultCommentText":np.str_, "USGSPCode":np.str_, "ResultDepthHeightMeasure/MeasureValue":np.float16, "ResultDepthHeightMeasure/MeasureUnitCode":np.str_, "ResultDepthAltitudeReferencePointText":np.str_, "SubjectTaxonomicName":np.str_, "SampleTissueAnatomyName":np.str_, "ResultAnalyticalMethod/MethodIdentifier":np.str_, "ResultAnalyticalMethod/MethodIdentifierContext":np.str_, "ResultAnalyticalMethod/MethodName":np.str_, "MethodDescriptionText":np.str_, "LaboratoryName":np.str_, "AnalysisStartDate":np.str_, "ResultLaboratoryCommentText":np.str_, "DetectionQuantitationLimitTypeName":np.str_, "DetectionQuantitationLimitMeasure/MeasureValue":np.str_, "DetectionQuantitationLimitMeasure/MeasureUnitCode":np.str_, "PreparationStartDate":np.str_, "ProviderName":np.str_} </v>
      </c>
      <c r="F64" s="4">
        <v>62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C8" sqref="C8"/>
    </sheetView>
  </sheetViews>
  <sheetFormatPr defaultRowHeight="15" x14ac:dyDescent="0.25"/>
  <cols>
    <col min="2" max="2" width="53.5703125" bestFit="1" customWidth="1"/>
  </cols>
  <sheetData>
    <row r="1" spans="1:3" s="5" customFormat="1" x14ac:dyDescent="0.25"/>
    <row r="2" spans="1:3" x14ac:dyDescent="0.25">
      <c r="A2" s="5" t="s">
        <v>230</v>
      </c>
      <c r="B2" t="str">
        <f>"["&amp;""""&amp;A2&amp;""""&amp;", "</f>
        <v xml:space="preserve">["ContributingDrainageAreaMeasure/MeasureUnitCode", </v>
      </c>
      <c r="C2" t="str">
        <f>B2</f>
        <v xml:space="preserve">["ContributingDrainageAreaMeasure/MeasureUnitCode", </v>
      </c>
    </row>
    <row r="3" spans="1:3" x14ac:dyDescent="0.25">
      <c r="A3" s="5" t="s">
        <v>229</v>
      </c>
      <c r="B3" s="5" t="str">
        <f>""""&amp;A3&amp;""""&amp;", "</f>
        <v xml:space="preserve">"ContributingDrainageAreaMeasure/MeasureValue", </v>
      </c>
      <c r="C3" t="str">
        <f>C2&amp;B3</f>
        <v xml:space="preserve">["ContributingDrainageAreaMeasure/MeasureUnitCode", "ContributingDrainageAreaMeasure/MeasureValue", </v>
      </c>
    </row>
    <row r="4" spans="1:3" x14ac:dyDescent="0.25">
      <c r="A4" s="5" t="s">
        <v>228</v>
      </c>
      <c r="B4" s="5" t="str">
        <f t="shared" ref="B4:B8" si="0">""""&amp;A4&amp;""""&amp;", "</f>
        <v xml:space="preserve">"DrainageAreaMeasure/MeasureUnitCode", </v>
      </c>
      <c r="C4" s="5" t="str">
        <f t="shared" ref="C4:C8" si="1">C3&amp;B4</f>
        <v xml:space="preserve">["ContributingDrainageAreaMeasure/MeasureUnitCode", "ContributingDrainageAreaMeasure/MeasureValue", "DrainageAreaMeasure/MeasureUnitCode", </v>
      </c>
    </row>
    <row r="5" spans="1:3" x14ac:dyDescent="0.25">
      <c r="A5" s="5" t="s">
        <v>227</v>
      </c>
      <c r="B5" s="5" t="str">
        <f t="shared" si="0"/>
        <v xml:space="preserve">"DrainageAreaMeasure/MeasureValue", </v>
      </c>
      <c r="C5" s="5" t="str">
        <f t="shared" si="1"/>
        <v xml:space="preserve">["ContributingDrainageAreaMeasure/MeasureUnitCode", "ContributingDrainageAreaMeasure/MeasureValue", "DrainageAreaMeasure/MeasureUnitCode", "DrainageAreaMeasure/MeasureValue", </v>
      </c>
    </row>
    <row r="6" spans="1:3" x14ac:dyDescent="0.25">
      <c r="A6" s="5" t="s">
        <v>232</v>
      </c>
      <c r="B6" s="5" t="str">
        <f t="shared" si="0"/>
        <v xml:space="preserve">"CountryCode", </v>
      </c>
      <c r="C6" s="5" t="str">
        <f t="shared" si="1"/>
        <v xml:space="preserve">["ContributingDrainageAreaMeasure/MeasureUnitCode", "ContributingDrainageAreaMeasure/MeasureValue", "DrainageAreaMeasure/MeasureUnitCode", "DrainageAreaMeasure/MeasureValue", "CountryCode", </v>
      </c>
    </row>
    <row r="7" spans="1:3" x14ac:dyDescent="0.25">
      <c r="A7" s="5" t="s">
        <v>107</v>
      </c>
      <c r="B7" s="5" t="str">
        <f t="shared" si="0"/>
        <v xml:space="preserve">"ProviderName", </v>
      </c>
      <c r="C7" s="5" t="str">
        <f t="shared" si="1"/>
        <v xml:space="preserve">["ContributingDrainageAreaMeasure/MeasureUnitCode", "ContributingDrainageAreaMeasure/MeasureValue", "DrainageAreaMeasure/MeasureUnitCode", "DrainageAreaMeasure/MeasureValue", "CountryCode", "ProviderName", </v>
      </c>
    </row>
    <row r="8" spans="1:3" x14ac:dyDescent="0.25">
      <c r="A8" s="5" t="s">
        <v>231</v>
      </c>
      <c r="B8" s="5" t="str">
        <f>""""&amp;A8&amp;""""&amp;"]"</f>
        <v>"SourceMapScaleNumeric"]</v>
      </c>
      <c r="C8" s="5" t="str">
        <f t="shared" si="1"/>
        <v>["ContributingDrainageAreaMeasure/MeasureUnitCode", "ContributingDrainageAreaMeasure/MeasureValue", "DrainageAreaMeasure/MeasureUnitCode", "DrainageAreaMeasure/MeasureValue", "CountryCode", "ProviderName", "SourceMapScaleNumeric"]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7"/>
  <sheetViews>
    <sheetView zoomScale="85" zoomScaleNormal="85" workbookViewId="0">
      <selection activeCell="C2" sqref="C2:D3"/>
    </sheetView>
  </sheetViews>
  <sheetFormatPr defaultRowHeight="15" x14ac:dyDescent="0.25"/>
  <cols>
    <col min="1" max="1" width="39" bestFit="1" customWidth="1"/>
    <col min="2" max="2" width="48.140625" customWidth="1"/>
  </cols>
  <sheetData>
    <row r="1" spans="1:4" s="5" customFormat="1" x14ac:dyDescent="0.25"/>
    <row r="2" spans="1:4" x14ac:dyDescent="0.25">
      <c r="A2" t="s">
        <v>333</v>
      </c>
      <c r="B2" t="s">
        <v>274</v>
      </c>
      <c r="C2" s="5" t="str">
        <f>"{"&amp;""""&amp;A2&amp;""""&amp;":"&amp;""""&amp;B2&amp;""""&amp;", "</f>
        <v xml:space="preserve">{"ACIDITY AS CACO3":"Acidity", </v>
      </c>
      <c r="D2" s="5" t="str">
        <f>C2</f>
        <v xml:space="preserve">{"ACIDITY AS CACO3":"Acidity", </v>
      </c>
    </row>
    <row r="3" spans="1:4" x14ac:dyDescent="0.25">
      <c r="A3" t="s">
        <v>295</v>
      </c>
      <c r="B3" t="s">
        <v>425</v>
      </c>
      <c r="C3" s="5" t="str">
        <f>""""&amp;A3&amp;""""&amp;":"&amp;""""&amp;B3&amp;""""&amp;", "</f>
        <v xml:space="preserve">"TOTAL ALKALINITY AS CACO3":"Alkalinity, total", </v>
      </c>
      <c r="D3" s="5" t="str">
        <f>D2&amp;C3</f>
        <v xml:space="preserve">{"ACIDITY AS CACO3":"Acidity", "TOTAL ALKALINITY AS CACO3":"Alkalinity, total", </v>
      </c>
    </row>
    <row r="4" spans="1:4" x14ac:dyDescent="0.25">
      <c r="A4" t="s">
        <v>335</v>
      </c>
      <c r="B4" s="5" t="s">
        <v>257</v>
      </c>
      <c r="C4" s="5" t="str">
        <f t="shared" ref="C4:C67" si="0">""""&amp;A4&amp;""""&amp;":"&amp;""""&amp;B4&amp;""""&amp;", "</f>
        <v xml:space="preserve">"DISSOLVED ALUMINUM":"Aluminum", </v>
      </c>
      <c r="D4" s="5" t="str">
        <f t="shared" ref="D4:D67" si="1">D3&amp;C4</f>
        <v xml:space="preserve">{"ACIDITY AS CACO3":"Acidity", "TOTAL ALKALINITY AS CACO3":"Alkalinity, total", "DISSOLVED ALUMINUM":"Aluminum", </v>
      </c>
    </row>
    <row r="5" spans="1:4" x14ac:dyDescent="0.25">
      <c r="A5" t="s">
        <v>314</v>
      </c>
      <c r="B5" t="s">
        <v>257</v>
      </c>
      <c r="C5" s="5" t="str">
        <f t="shared" si="0"/>
        <v xml:space="preserve">"TOTAL ALUMINUM":"Aluminum", </v>
      </c>
      <c r="D5" s="5" t="str">
        <f t="shared" si="1"/>
        <v xml:space="preserve">{"ACIDITY AS CACO3":"Acidity", "TOTAL ALKALINITY AS CACO3":"Alkalinity, total", "DISSOLVED ALUMINUM":"Aluminum", "TOTAL ALUMINUM":"Aluminum", </v>
      </c>
    </row>
    <row r="6" spans="1:4" x14ac:dyDescent="0.25">
      <c r="A6" t="s">
        <v>309</v>
      </c>
      <c r="B6" s="5" t="s">
        <v>273</v>
      </c>
      <c r="C6" s="5" t="str">
        <f t="shared" si="0"/>
        <v xml:space="preserve">"AMMONIA AS N":"Ammonia-nitrogen as N", </v>
      </c>
      <c r="D6" s="5" t="str">
        <f t="shared" si="1"/>
        <v xml:space="preserve">{"ACIDITY AS CACO3":"Acidity", "TOTAL ALKALINITY AS CACO3":"Alkalinity, total", "DISSOLVED ALUMINUM":"Aluminum", "TOTAL ALUMINUM":"Aluminum", "AMMONIA AS N":"Ammonia-nitrogen as N", </v>
      </c>
    </row>
    <row r="7" spans="1:4" x14ac:dyDescent="0.25">
      <c r="A7" t="s">
        <v>328</v>
      </c>
      <c r="B7" s="5" t="s">
        <v>236</v>
      </c>
      <c r="C7" s="5" t="str">
        <f t="shared" si="0"/>
        <v xml:space="preserve">"DISSOLVED ARSENIC":"Arsenic", </v>
      </c>
      <c r="D7" s="5" t="str">
        <f t="shared" si="1"/>
        <v xml:space="preserve">{"ACIDITY AS CACO3":"Acidity", "TOTAL ALKALINITY AS CACO3":"Alkalinity, total", "DISSOLVED ALUMINUM":"Aluminum", "TOTAL ALUMINUM":"Aluminum", "AMMONIA AS N":"Ammonia-nitrogen as N", "DISSOLVED ARSENIC":"Arsenic", </v>
      </c>
    </row>
    <row r="8" spans="1:4" x14ac:dyDescent="0.25">
      <c r="A8" t="s">
        <v>315</v>
      </c>
      <c r="B8" t="s">
        <v>236</v>
      </c>
      <c r="C8" s="5" t="str">
        <f t="shared" si="0"/>
        <v xml:space="preserve">"TOTAL ARSENIC":"Arsenic", </v>
      </c>
      <c r="D8" s="5" t="str">
        <f t="shared" si="1"/>
        <v xml:space="preserve">{"ACIDITY AS CACO3":"Acidity", "TOTAL ALKALINITY AS CACO3":"Alkalinity, total", "DISSOLVED ALUMINUM":"Aluminum", "TOTAL ALUMINUM":"Aluminum", "AMMONIA AS N":"Ammonia-nitrogen as N", "DISSOLVED ARSENIC":"Arsenic", "TOTAL ARSENIC":"Arsenic", </v>
      </c>
    </row>
    <row r="9" spans="1:4" x14ac:dyDescent="0.25">
      <c r="A9" t="s">
        <v>340</v>
      </c>
      <c r="B9" t="s">
        <v>259</v>
      </c>
      <c r="C9" s="5" t="str">
        <f t="shared" si="0"/>
        <v xml:space="preserve">"DISSOLVED BARIUM":"Barium", </v>
      </c>
      <c r="D9" s="5" t="str">
        <f t="shared" si="1"/>
        <v xml:space="preserve">{"ACIDITY AS CACO3":"Acidity", "TOTAL ALKALINITY AS CACO3":"Alkalinity, total", "DISSOLVED ALUMINUM":"Aluminum", "TOTAL ALUMINUM":"Aluminum", "AMMONIA AS N":"Ammonia-nitrogen as N", "DISSOLVED ARSENIC":"Arsenic", "TOTAL ARSENIC":"Arsenic", "DISSOLVED BARIUM":"Barium", </v>
      </c>
    </row>
    <row r="10" spans="1:4" x14ac:dyDescent="0.25">
      <c r="A10" t="s">
        <v>316</v>
      </c>
      <c r="B10" s="5" t="s">
        <v>259</v>
      </c>
      <c r="C10" s="5" t="str">
        <f t="shared" si="0"/>
        <v xml:space="preserve">"TOTAL BARIUM":"Barium", </v>
      </c>
      <c r="D10" s="5" t="str">
        <f t="shared" si="1"/>
        <v xml:space="preserve">{"ACIDITY AS CACO3":"Acidity", "TOTAL ALKALINITY AS CACO3":"Alkalinity, total", "DISSOLVED ALUMINUM":"Aluminum", "TOTAL ALUMINUM":"Aluminum", "AMMONIA AS N":"Ammonia-nitrogen as N", "DISSOLVED ARSENIC":"Arsenic", "TOTAL ARSENIC":"Arsenic", "DISSOLVED BARIUM":"Barium", "TOTAL BARIUM":"Barium", </v>
      </c>
    </row>
    <row r="11" spans="1:4" x14ac:dyDescent="0.25">
      <c r="A11" t="s">
        <v>359</v>
      </c>
      <c r="B11" s="5" t="s">
        <v>265</v>
      </c>
      <c r="C11" s="5" t="str">
        <f t="shared" si="0"/>
        <v xml:space="preserve">"TOTAL BERYLLIUM":"Beryllium", </v>
      </c>
      <c r="D11" s="5" t="str">
        <f t="shared" si="1"/>
        <v xml:space="preserve">{"ACIDITY AS CACO3":"Acidity", "TOTAL ALKALINITY AS CACO3":"Alkalinity, total", "DISSOLVED ALUMINUM":"Aluminum", "TOTAL ALUMINUM":"Aluminum", "AMMONIA AS N":"Ammonia-nitrogen as N", "DISSOLVED ARSENIC":"Arsenic", "TOTAL ARSENIC":"Arsenic", "DISSOLVED BARIUM":"Barium", "TOTAL BARIUM":"Barium", "TOTAL BERYLLIUM":"Beryllium", </v>
      </c>
    </row>
    <row r="12" spans="1:4" x14ac:dyDescent="0.25">
      <c r="A12" t="s">
        <v>291</v>
      </c>
      <c r="B12" s="5" t="s">
        <v>416</v>
      </c>
      <c r="C12" s="5" t="str">
        <f t="shared" si="0"/>
        <v xml:space="preserve">"BICARBONATE AS HCO3":"Bicarbonate", </v>
      </c>
      <c r="D12" s="5" t="str">
        <f t="shared" si="1"/>
        <v xml:space="preserve">{"ACIDITY AS CACO3":"Acidity", "TOTAL ALKALINITY AS CACO3":"Alkalinity, total", "DISSOLVED ALUMINUM":"Aluminum", "TOTAL ALUMINUM":"Aluminum", "AMMONIA AS N":"Ammonia-nitrogen as N", "DISSOLVED ARSENIC":"Arsenic", "TOTAL ARSENIC":"Arsenic", "DISSOLVED BARIUM":"Barium", "TOTAL BARIUM":"Barium", "TOTAL BERYLLIUM":"Beryllium", "BICARBONATE AS HCO3":"Bicarbonate", </v>
      </c>
    </row>
    <row r="13" spans="1:4" x14ac:dyDescent="0.25">
      <c r="A13" t="s">
        <v>365</v>
      </c>
      <c r="B13" t="s">
        <v>251</v>
      </c>
      <c r="C13" s="5" t="str">
        <f t="shared" si="0"/>
        <v xml:space="preserve">"B.O.D. 5, MG/L":"Biochemical oxygen demand, standard conditions", </v>
      </c>
      <c r="D13" s="5" t="str">
        <f t="shared" si="1"/>
        <v xml:space="preserve">{"ACIDITY AS CACO3":"Acidity", "TOTAL ALKALINITY AS CACO3":"Alkalinity, total", "DISSOLVED ALUMINUM":"Aluminum", "TOTAL ALUMINUM":"Aluminum", "AMMONIA AS N":"Ammonia-nitrogen as N", "DISSOLVED ARSENIC":"Arsenic", "TOTAL ARSENIC":"Arsenic", "DISSOLVED BARIUM":"Barium", "TOTAL BARIUM":"Barium", "TOTAL BERYLLIUM":"Beryllium", "BICARBONATE AS HCO3":"Bicarbonate", "B.O.D. 5, MG/L":"Biochemical oxygen demand, standard conditions", </v>
      </c>
    </row>
    <row r="14" spans="1:4" x14ac:dyDescent="0.25">
      <c r="A14" t="s">
        <v>337</v>
      </c>
      <c r="B14" s="5" t="s">
        <v>256</v>
      </c>
      <c r="C14" s="5" t="str">
        <f t="shared" si="0"/>
        <v xml:space="preserve">"DISSOLVED BORON":"Boron", </v>
      </c>
      <c r="D14" s="5" t="str">
        <f t="shared" si="1"/>
        <v xml:space="preserve">{"ACIDITY AS CACO3":"Acidity", "TOTAL ALKALINITY AS CACO3":"Alkalinity, total", "DISSOLVED ALUMINUM":"Aluminum", "TOTAL ALUMINUM":"Aluminum", "AMMONIA AS N":"Ammonia-nitrogen as N", "DISSOLVED ARSENIC":"Arsenic", "TOTAL ARSENIC":"Arsenic", "DISSOLVED BARIUM":"Barium", "TOTAL BARIUM":"Barium", "TOTAL BERYLLIUM":"Beryllium", "BICARBONATE AS HCO3":"Bicarbonate", "B.O.D. 5, MG/L":"Biochemical oxygen demand, standard conditions", "DISSOLVED BORON":"Boron", </v>
      </c>
    </row>
    <row r="15" spans="1:4" x14ac:dyDescent="0.25">
      <c r="A15" t="s">
        <v>326</v>
      </c>
      <c r="B15" s="5" t="s">
        <v>256</v>
      </c>
      <c r="C15" s="5" t="str">
        <f t="shared" si="0"/>
        <v xml:space="preserve">"TOTAL BORON":"Boron", </v>
      </c>
      <c r="D15" s="5" t="str">
        <f t="shared" si="1"/>
        <v xml:space="preserve">{"ACIDITY AS CACO3":"Acidity", "TOTAL ALKALINITY AS CACO3":"Alkalinity, total", "DISSOLVED ALUMINUM":"Aluminum", "TOTAL ALUMINUM":"Aluminum", "AMMONIA AS N":"Ammonia-nitrogen as N", "DISSOLVED ARSENIC":"Arsenic", "TOTAL ARSENIC":"Arsenic", "DISSOLVED BARIUM":"Barium", "TOTAL BARIUM":"Barium", "TOTAL BERYLLIUM":"Beryllium", "BICARBONATE AS HCO3":"Bicarbonate", "B.O.D. 5, MG/L":"Biochemical oxygen demand, standard conditions", "DISSOLVED BORON":"Boron", "TOTAL BORON":"Boron", </v>
      </c>
    </row>
    <row r="16" spans="1:4" x14ac:dyDescent="0.25">
      <c r="A16" t="s">
        <v>378</v>
      </c>
      <c r="B16" s="5" t="s">
        <v>420</v>
      </c>
      <c r="C16" s="5" t="str">
        <f t="shared" si="0"/>
        <v xml:space="preserve">"BROMIDE":"Bromide", </v>
      </c>
      <c r="D16" s="5" t="str">
        <f t="shared" si="1"/>
        <v xml:space="preserve">{"ACIDITY AS CACO3":"Acidity", "TOTAL ALKALINITY AS CACO3":"Alkalinity, total", "DISSOLVED ALUMINUM":"Aluminum", "TOTAL ALUMINUM":"Aluminum", "AMMONIA AS N":"Ammonia-nitrogen as N", "DISSOLVED ARSENIC":"Arsenic", "TOTAL ARSENIC":"Arsenic", "DISSOLVED BARIUM":"Barium", "TOTAL BARIUM":"Barium", "TOTAL BERYLLIUM":"Beryllium", "BICARBONATE AS HCO3":"Bicarbonate", "B.O.D. 5, MG/L":"Biochemical oxygen demand, standard conditions", "DISSOLVED BORON":"Boron", "TOTAL BORON":"Boron", "BROMIDE":"Bromide", </v>
      </c>
    </row>
    <row r="17" spans="1:4" x14ac:dyDescent="0.25">
      <c r="A17" t="s">
        <v>329</v>
      </c>
      <c r="B17" t="s">
        <v>241</v>
      </c>
      <c r="C17" s="5" t="str">
        <f t="shared" si="0"/>
        <v xml:space="preserve">"DISSOLVED CADMIUM":"Cadmium", </v>
      </c>
      <c r="D17" s="5" t="str">
        <f t="shared" si="1"/>
        <v xml:space="preserve">{"ACIDITY AS CACO3":"Acidity", "TOTAL ALKALINITY AS CACO3":"Alkalinity, total", "DISSOLVED ALUMINUM":"Aluminum", "TOTAL ALUMINUM":"Aluminum", "AMMONIA AS N":"Ammonia-nitrogen as N", "DISSOLVED ARSENIC":"Arsenic", "TOTAL ARSENIC":"Arsenic", "DISSOLVED BARIUM":"Barium", "TOTAL BARIUM":"Barium", "TOTAL BERYLLIUM":"Beryllium", "BICARBONATE AS HCO3":"Bicarbonate", "B.O.D. 5, MG/L":"Biochemical oxygen demand, standard conditions", "DISSOLVED BORON":"Boron", "TOTAL BORON":"Boron", "BROMIDE":"Bromide", "DISSOLVED CADMIUM":"Cadmium", </v>
      </c>
    </row>
    <row r="18" spans="1:4" x14ac:dyDescent="0.25">
      <c r="A18" t="s">
        <v>317</v>
      </c>
      <c r="B18" s="5" t="s">
        <v>241</v>
      </c>
      <c r="C18" s="5" t="str">
        <f t="shared" si="0"/>
        <v xml:space="preserve">"TOTAL CADMIUM":"Cadmium", </v>
      </c>
      <c r="D18" s="5" t="str">
        <f t="shared" si="1"/>
        <v xml:space="preserve">{"ACIDITY AS CACO3":"Acidity", "TOTAL ALKALINITY AS CACO3":"Alkalinity, total", "DISSOLVED ALUMINUM":"Aluminum", "TOTAL ALUMINUM":"Aluminum", "AMMONIA AS N":"Ammonia-nitrogen as N", "DISSOLVED ARSENIC":"Arsenic", "TOTAL ARSENIC":"Arsenic", "DISSOLVED BARIUM":"Barium", "TOTAL BARIUM":"Barium", "TOTAL BERYLLIUM":"Beryllium", "BICARBONATE AS HCO3":"Bicarbonate", "B.O.D. 5, MG/L":"Biochemical oxygen demand, standard conditions", "DISSOLVED BORON":"Boron", "TOTAL BORON":"Boron", "BROMIDE":"Bromide", "DISSOLVED CADMIUM":"Cadmium", "TOTAL CADMIUM":"Cadmium", </v>
      </c>
    </row>
    <row r="19" spans="1:4" x14ac:dyDescent="0.25">
      <c r="A19" t="s">
        <v>285</v>
      </c>
      <c r="B19" t="s">
        <v>275</v>
      </c>
      <c r="C19" s="5" t="str">
        <f t="shared" si="0"/>
        <v xml:space="preserve">"DISSOLVED CALCIUM":"Calcium", </v>
      </c>
      <c r="D19" s="5" t="str">
        <f t="shared" si="1"/>
        <v xml:space="preserve">{"ACIDITY AS CACO3":"Acidity", "TOTAL ALKALINITY AS CACO3":"Alkalinity, total", "DISSOLVED ALUMINUM":"Aluminum", "TOTAL ALUMINUM":"Aluminum", "AMMONIA AS N":"Ammonia-nitrogen as N", "DISSOLVED ARSENIC":"Arsenic", "TOTAL ARSENIC":"Arsenic", "DISSOLVED BARIUM":"Barium", "TOTAL BARIUM":"Barium", "TOTAL BERYLLIUM":"Beryllium", "BICARBONATE AS HCO3":"Bicarbonate", "B.O.D. 5, MG/L":"Biochemical oxygen demand, standard conditions", "DISSOLVED BORON":"Boron", "TOTAL BORON":"Boron", "BROMIDE":"Bromide", "DISSOLVED CADMIUM":"Cadmium", "TOTAL CADMIUM":"Cadmium", "DISSOLVED CALCIUM":"Calcium", </v>
      </c>
    </row>
    <row r="20" spans="1:4" x14ac:dyDescent="0.25">
      <c r="A20" t="s">
        <v>304</v>
      </c>
      <c r="B20" s="5" t="s">
        <v>275</v>
      </c>
      <c r="C20" s="5" t="str">
        <f t="shared" si="0"/>
        <v xml:space="preserve">"TOTAL CALCIUM":"Calcium", </v>
      </c>
      <c r="D20" s="5" t="str">
        <f t="shared" si="1"/>
        <v xml:space="preserve">{"ACIDITY AS CACO3":"Acidity", "TOTAL ALKALINITY AS CACO3":"Alkalinity, total", "DISSOLVED ALUMINUM":"Aluminum", "TOTAL ALUMINUM":"Aluminum", "AMMONIA AS N":"Ammonia-nitrogen as N", "DISSOLVED ARSENIC":"Arsenic", "TOTAL ARSENIC":"Arsenic", "DISSOLVED BARIUM":"Barium", "TOTAL BARIUM":"Barium", "TOTAL BERYLLIUM":"Beryllium", "BICARBONATE AS HCO3":"Bicarbonate", "B.O.D. 5, MG/L":"Biochemical oxygen demand, standard conditions", "DISSOLVED BORON":"Boron", "TOTAL BORON":"Boron", "BROMIDE":"Bromide", "DISSOLVED CADMIUM":"Cadmium", "TOTAL CADMIUM":"Cadmium", "DISSOLVED CALCIUM":"Calcium", "TOTAL CALCIUM":"Calcium", </v>
      </c>
    </row>
    <row r="21" spans="1:4" x14ac:dyDescent="0.25">
      <c r="A21" t="s">
        <v>292</v>
      </c>
      <c r="B21" t="s">
        <v>417</v>
      </c>
      <c r="C21" s="5" t="str">
        <f t="shared" si="0"/>
        <v xml:space="preserve">"CARBONATE AS CO3":"Carbonate", </v>
      </c>
      <c r="D21" s="5" t="str">
        <f t="shared" si="1"/>
        <v xml:space="preserve">{"ACIDITY AS CACO3":"Acidity", "TOTAL ALKALINITY AS CACO3":"Alkalinity, total", "DISSOLVED ALUMINUM":"Aluminum", "TOTAL ALUMINUM":"Aluminum", "AMMONIA AS N":"Ammonia-nitrogen as N", "DISSOLVED ARSENIC":"Arsenic", "TOTAL ARSENIC":"Arsenic", "DISSOLVED BARIUM":"Barium", "TOTAL BARIUM":"Barium", "TOTAL BERYLLIUM":"Beryllium", "BICARBONATE AS HCO3":"Bicarbonate", "B.O.D. 5, MG/L":"Biochemical oxygen demand, standard conditions", "DISSOLVED BORON":"Boron", "TOTAL BORON":"Boron", "BROMIDE":"Bromide", "DISSOLVED CADMIUM":"Cadmium", "TOTAL CADMIUM":"Cadmium", "DISSOLVED CALCIUM":"Calcium", "TOTAL CALCIUM":"Calcium", "CARBONATE AS CO3":"Carbonate", </v>
      </c>
    </row>
    <row r="22" spans="1:4" x14ac:dyDescent="0.25">
      <c r="A22" t="s">
        <v>385</v>
      </c>
      <c r="B22" t="s">
        <v>250</v>
      </c>
      <c r="C22" s="5" t="str">
        <f t="shared" si="0"/>
        <v xml:space="preserve">"C.O.D., MG/L":"Chemical oxygen demand", </v>
      </c>
      <c r="D22" s="5" t="str">
        <f t="shared" si="1"/>
        <v xml:space="preserve">{"ACIDITY AS CACO3":"Acidity", "TOTAL ALKALINITY AS CACO3":"Alkalinity, total", "DISSOLVED ALUMINUM":"Aluminum", "TOTAL ALUMINUM":"Aluminum", "AMMONIA AS N":"Ammonia-nitrogen as N", "DISSOLVED ARSENIC":"Arsenic", "TOTAL ARSENIC":"Arsenic", "DISSOLVED BARIUM":"Barium", "TOTAL BARIUM":"Barium", "TOTAL BERYLLIUM":"Beryllium", "BICARBONATE AS HCO3":"Bicarbonate", "B.O.D. 5, MG/L":"Biochemical oxygen demand, standard conditions", "DISSOLVED BORON":"Boron", "TOTAL BORON":"Boron", "BROMIDE":"Bromide", "DISSOLVED CADMIUM":"Cadmium", "TOTAL CADMIUM":"Cadmium", "DISSOLVED CALCIUM":"Calcium", "TOTAL CALCIUM":"Calcium", "CARBONATE AS CO3":"Carbonate", "C.O.D., MG/L":"Chemical oxygen demand", </v>
      </c>
    </row>
    <row r="23" spans="1:4" x14ac:dyDescent="0.25">
      <c r="A23" t="s">
        <v>293</v>
      </c>
      <c r="B23" s="5" t="s">
        <v>253</v>
      </c>
      <c r="C23" s="5" t="str">
        <f t="shared" si="0"/>
        <v xml:space="preserve">"CHLORIDE":"Chloride", </v>
      </c>
      <c r="D23" s="5" t="str">
        <f t="shared" si="1"/>
        <v xml:space="preserve">{"ACIDITY AS CACO3":"Acidity", "TOTAL ALKALINITY AS CACO3":"Alkalinity, total", "DISSOLVED ALUMINUM":"Aluminum", "TOTAL ALUMINUM":"Aluminum", "AMMONIA AS N":"Ammonia-nitrogen as N", "DISSOLVED ARSENIC":"Arsenic", "TOTAL ARSENIC":"Arsenic", "DISSOLVED BARIUM":"Barium", "TOTAL BARIUM":"Barium", "TOTAL BERYLLIUM":"Beryllium", "BICARBONATE AS HCO3":"Bicarbonate", "B.O.D. 5, MG/L":"Biochemical oxygen demand, standard conditions", "DISSOLVED BORON":"Boron", "TOTAL BORON":"Boron", "BROMIDE":"Bromide", "DISSOLVED CADMIUM":"Cadmium", "TOTAL CADMIUM":"Cadmium", "DISSOLVED CALCIUM":"Calcium", "TOTAL CALCIUM":"Calcium", "CARBONATE AS CO3":"Carbonate", "C.O.D., MG/L":"Chemical oxygen demand", "CHLORIDE":"Chloride", </v>
      </c>
    </row>
    <row r="24" spans="1:4" x14ac:dyDescent="0.25">
      <c r="A24" t="s">
        <v>338</v>
      </c>
      <c r="B24" s="5" t="s">
        <v>240</v>
      </c>
      <c r="C24" s="5" t="str">
        <f t="shared" si="0"/>
        <v xml:space="preserve">"DISSOLVED CHROMIUM":"Chromium", </v>
      </c>
      <c r="D24" s="5" t="str">
        <f t="shared" si="1"/>
        <v xml:space="preserve">{"ACIDITY AS CACO3":"Acidity", "TOTAL ALKALINITY AS CACO3":"Alkalinity, total", "DISSOLVED ALUMINUM":"Aluminum", "TOTAL ALUMINUM":"Aluminum", "AMMONIA AS N":"Ammonia-nitrogen as N", "DISSOLVED ARSENIC":"Arsenic", "TOTAL ARSENIC":"Arsenic", "DISSOLVED BARIUM":"Barium", "TOTAL BARIUM":"Barium", "TOTAL BERYLLIUM":"Beryllium", "BICARBONATE AS HCO3":"Bicarbonate", "B.O.D. 5, MG/L":"Biochemical oxygen demand, standard conditions", "DISSOLVED BORON":"Boron", "TOTAL BORON":"Boron", "BROMIDE":"Bromide", "DISSOLVED CADMIUM":"Cadmium", "TOTAL CADMIUM":"Cadmium", "DISSOLVED CALCIUM":"Calcium", "TOTAL CALCIUM":"Calcium", "CARBONATE AS CO3":"Carbonate", "C.O.D., MG/L":"Chemical oxygen demand", "CHLORIDE":"Chloride", "DISSOLVED CHROMIUM":"Chromium", </v>
      </c>
    </row>
    <row r="25" spans="1:4" x14ac:dyDescent="0.25">
      <c r="A25" t="s">
        <v>318</v>
      </c>
      <c r="B25" s="5" t="s">
        <v>240</v>
      </c>
      <c r="C25" s="5" t="str">
        <f t="shared" si="0"/>
        <v xml:space="preserve">"TOTAL CHROMIUM":"Chromium", </v>
      </c>
      <c r="D25" s="5" t="str">
        <f t="shared" si="1"/>
        <v xml:space="preserve">{"ACIDITY AS CACO3":"Acidity", "TOTAL ALKALINITY AS CACO3":"Alkalinity, total", "DISSOLVED ALUMINUM":"Aluminum", "TOTAL ALUMINUM":"Aluminum", "AMMONIA AS N":"Ammonia-nitrogen as N", "DISSOLVED ARSENIC":"Arsenic", "TOTAL ARSENIC":"Arsenic", "DISSOLVED BARIUM":"Barium", "TOTAL BARIUM":"Barium", "TOTAL BERYLLIUM":"Beryllium", "BICARBONATE AS HCO3":"Bicarbonate", "B.O.D. 5, MG/L":"Biochemical oxygen demand, standard conditions", "DISSOLVED BORON":"Boron", "TOTAL BORON":"Boron", "BROMIDE":"Bromide", "DISSOLVED CADMIUM":"Cadmium", "TOTAL CADMIUM":"Cadmium", "DISSOLVED CALCIUM":"Calcium", "TOTAL CALCIUM":"Calcium", "CARBONATE AS CO3":"Carbonate", "C.O.D., MG/L":"Chemical oxygen demand", "CHLORIDE":"Chloride", "DISSOLVED CHROMIUM":"Chromium", "TOTAL CHROMIUM":"Chromium", </v>
      </c>
    </row>
    <row r="26" spans="1:4" x14ac:dyDescent="0.25">
      <c r="A26" t="s">
        <v>375</v>
      </c>
      <c r="B26" s="5" t="s">
        <v>271</v>
      </c>
      <c r="C26" s="5" t="str">
        <f t="shared" si="0"/>
        <v xml:space="preserve">"CHROMIUM HEX, CR":"Chromium(VI)", </v>
      </c>
      <c r="D26" s="5" t="str">
        <f t="shared" si="1"/>
        <v xml:space="preserve">{"ACIDITY AS CACO3":"Acidity", "TOTAL ALKALINITY AS CACO3":"Alkalinity, total", "DISSOLVED ALUMINUM":"Aluminum", "TOTAL ALUMINUM":"Aluminum", "AMMONIA AS N":"Ammonia-nitrogen as N", "DISSOLVED ARSENIC":"Arsenic", "TOTAL ARSENIC":"Arsenic", "DISSOLVED BARIUM":"Barium", "TOTAL BARIUM":"Barium", "TOTAL BERYLLIUM":"Beryllium", "BICARBONATE AS HCO3":"Bicarbonate", "B.O.D. 5, MG/L":"Biochemical oxygen demand, standard conditions", "DISSOLVED BORON":"Boron", "TOTAL BORON":"Boron", "BROMIDE":"Bromide", "DISSOLVED CADMIUM":"Cadmium", "TOTAL CADMIUM":"Cadmium", "DISSOLVED CALCIUM":"Calcium", "TOTAL CALCIUM":"Calcium", "CARBONATE AS CO3":"Carbonate", "C.O.D., MG/L":"Chemical oxygen demand", "CHLORIDE":"Chloride", "DISSOLVED CHROMIUM":"Chromium", "TOTAL CHROMIUM":"Chromium", "CHROMIUM HEX, CR":"Chromium(VI)", </v>
      </c>
    </row>
    <row r="27" spans="1:4" x14ac:dyDescent="0.25">
      <c r="A27" t="s">
        <v>399</v>
      </c>
      <c r="B27" s="5" t="s">
        <v>262</v>
      </c>
      <c r="C27" s="5" t="str">
        <f t="shared" si="0"/>
        <v xml:space="preserve">"TOTAL COBALT":"Cobalt", </v>
      </c>
      <c r="D27" s="5" t="str">
        <f t="shared" si="1"/>
        <v xml:space="preserve">{"ACIDITY AS CACO3":"Acidity", "TOTAL ALKALINITY AS CACO3":"Alkalinity, total", "DISSOLVED ALUMINUM":"Aluminum", "TOTAL ALUMINUM":"Aluminum", "AMMONIA AS N":"Ammonia-nitrogen as N", "DISSOLVED ARSENIC":"Arsenic", "TOTAL ARSENIC":"Arsenic", "DISSOLVED BARIUM":"Barium", "TOTAL BARIUM":"Barium", "TOTAL BERYLLIUM":"Beryllium", "BICARBONATE AS HCO3":"Bicarbonate", "B.O.D. 5, MG/L":"Biochemical oxygen demand, standard conditions", "DISSOLVED BORON":"Boron", "TOTAL BORON":"Boron", "BROMIDE":"Bromide", "DISSOLVED CADMIUM":"Cadmium", "TOTAL CADMIUM":"Cadmium", "DISSOLVED CALCIUM":"Calcium", "TOTAL CALCIUM":"Calcium", "CARBONATE AS CO3":"Carbonate", "C.O.D., MG/L":"Chemical oxygen demand", "CHLORIDE":"Chloride", "DISSOLVED CHROMIUM":"Chromium", "TOTAL CHROMIUM":"Chromium", "CHROMIUM HEX, CR":"Chromium(VI)", "TOTAL COBALT":"Cobalt", </v>
      </c>
    </row>
    <row r="28" spans="1:4" x14ac:dyDescent="0.25">
      <c r="A28" t="s">
        <v>281</v>
      </c>
      <c r="B28" s="5" t="s">
        <v>261</v>
      </c>
      <c r="C28" s="5" t="str">
        <f t="shared" si="0"/>
        <v xml:space="preserve">"SP. CONDUCTIVITY (FIELD)":"Conductivity", </v>
      </c>
      <c r="D28" s="5" t="str">
        <f t="shared" si="1"/>
        <v xml:space="preserve">{"ACIDITY AS CACO3":"Acidity", "TOTAL ALKALINITY AS CACO3":"Alkalinity, total", "DISSOLVED ALUMINUM":"Aluminum", "TOTAL ALUMINUM":"Aluminum", "AMMONIA AS N":"Ammonia-nitrogen as N", "DISSOLVED ARSENIC":"Arsenic", "TOTAL ARSENIC":"Arsenic", "DISSOLVED BARIUM":"Barium", "TOTAL BARIUM":"Barium", "TOTAL BERYLLIUM":"Beryllium", "BICARBONATE AS HCO3":"Bicarbonate", "B.O.D. 5, MG/L":"Biochemical oxygen demand, standard conditions", "DISSOLVED BORON":"Boron", "TOTAL BORON":"Boron", "BROMIDE":"Bromide", "DISSOLVED CADMIUM":"Cadmium", "TOTAL CADMIUM":"Cadmium", "DISSOLVED CALCIUM":"Calcium", "TOTAL CALCIUM":"Calcium", "CARBONATE AS CO3":"Carbonate", "C.O.D., MG/L":"Chemical oxygen demand", "CHLORIDE":"Chloride", "DISSOLVED CHROMIUM":"Chromium", "TOTAL CHROMIUM":"Chromium", "CHROMIUM HEX, CR":"Chromium(VI)", "TOTAL COBALT":"Cobalt", "SP. CONDUCTIVITY (FIELD)":"Conductivity", </v>
      </c>
    </row>
    <row r="29" spans="1:4" x14ac:dyDescent="0.25">
      <c r="A29" t="s">
        <v>297</v>
      </c>
      <c r="B29" s="5" t="s">
        <v>261</v>
      </c>
      <c r="C29" s="5" t="str">
        <f t="shared" si="0"/>
        <v xml:space="preserve">"SPECIFIC CONDUCTIVITY (LAB)":"Conductivity", </v>
      </c>
      <c r="D29" s="5" t="str">
        <f t="shared" si="1"/>
        <v xml:space="preserve">{"ACIDITY AS CACO3":"Acidity", "TOTAL ALKALINITY AS CACO3":"Alkalinity, total", "DISSOLVED ALUMINUM":"Aluminum", "TOTAL ALUMINUM":"Aluminum", "AMMONIA AS N":"Ammonia-nitrogen as N", "DISSOLVED ARSENIC":"Arsenic", "TOTAL ARSENIC":"Arsenic", "DISSOLVED BARIUM":"Barium", "TOTAL BARIUM":"Barium", "TOTAL BERYLLIUM":"Beryllium", "BICARBONATE AS HCO3":"Bicarbonate", "B.O.D. 5, MG/L":"Biochemical oxygen demand, standard conditions", "DISSOLVED BORON":"Boron", "TOTAL BORON":"Boron", "BROMIDE":"Bromide", "DISSOLVED CADMIUM":"Cadmium", "TOTAL CADMIUM":"Cadmium", "DISSOLVED CALCIUM":"Calcium", "TOTAL CALCIUM":"Calcium", "CARBONATE AS CO3":"Carbonate", "C.O.D., MG/L":"Chemical oxygen demand", "CHLORIDE":"Chloride", "DISSOLVED CHROMIUM":"Chromium", "TOTAL CHROMIUM":"Chromium", "CHROMIUM HEX, CR":"Chromium(VI)", "TOTAL COBALT":"Cobalt", "SP. CONDUCTIVITY (FIELD)":"Conductivity", "SPECIFIC CONDUCTIVITY (LAB)":"Conductivity", </v>
      </c>
    </row>
    <row r="30" spans="1:4" x14ac:dyDescent="0.25">
      <c r="A30" t="s">
        <v>330</v>
      </c>
      <c r="B30" s="5" t="s">
        <v>243</v>
      </c>
      <c r="C30" s="5" t="str">
        <f t="shared" si="0"/>
        <v xml:space="preserve">"DISSOLVED COPPER":"Copper", </v>
      </c>
      <c r="D30" s="5" t="str">
        <f t="shared" si="1"/>
        <v xml:space="preserve">{"ACIDITY AS CACO3":"Acidity", "TOTAL ALKALINITY AS CACO3":"Alkalinity, total", "DISSOLVED ALUMINUM":"Aluminum", "TOTAL ALUMINUM":"Aluminum", "AMMONIA AS N":"Ammonia-nitrogen as N", "DISSOLVED ARSENIC":"Arsenic", "TOTAL ARSENIC":"Arsenic", "DISSOLVED BARIUM":"Barium", "TOTAL BARIUM":"Barium", "TOTAL BERYLLIUM":"Beryllium", "BICARBONATE AS HCO3":"Bicarbonate", "B.O.D. 5, MG/L":"Biochemical oxygen demand, standard conditions", "DISSOLVED BORON":"Boron", "TOTAL BORON":"Boron", "BROMIDE":"Bromide", "DISSOLVED CADMIUM":"Cadmium", "TOTAL CADMIUM":"Cadmium", "DISSOLVED CALCIUM":"Calcium", "TOTAL CALCIUM":"Calcium", "CARBONATE AS CO3":"Carbonate", "C.O.D., MG/L":"Chemical oxygen demand", "CHLORIDE":"Chloride", "DISSOLVED CHROMIUM":"Chromium", "TOTAL CHROMIUM":"Chromium", "CHROMIUM HEX, CR":"Chromium(VI)", "TOTAL COBALT":"Cobalt", "SP. CONDUCTIVITY (FIELD)":"Conductivity", "SPECIFIC CONDUCTIVITY (LAB)":"Conductivity", "DISSOLVED COPPER":"Copper", </v>
      </c>
    </row>
    <row r="31" spans="1:4" x14ac:dyDescent="0.25">
      <c r="A31" t="s">
        <v>319</v>
      </c>
      <c r="B31" t="s">
        <v>243</v>
      </c>
      <c r="C31" s="5" t="str">
        <f t="shared" si="0"/>
        <v xml:space="preserve">"TOTAL COPPER":"Copper", </v>
      </c>
      <c r="D31" s="5" t="str">
        <f t="shared" si="1"/>
        <v xml:space="preserve">{"ACIDITY AS CACO3":"Acidity", "TOTAL ALKALINITY AS CACO3":"Alkalinity, total", "DISSOLVED ALUMINUM":"Aluminum", "TOTAL ALUMINUM":"Aluminum", "AMMONIA AS N":"Ammonia-nitrogen as N", "DISSOLVED ARSENIC":"Arsenic", "TOTAL ARSENIC":"Arsenic", "DISSOLVED BARIUM":"Barium", "TOTAL BARIUM":"Barium", "TOTAL BERYLLIUM":"Beryllium", "BICARBONATE AS HCO3":"Bicarbonate", "B.O.D. 5, MG/L":"Biochemical oxygen demand, standard conditions", "DISSOLVED BORON":"Boron", "TOTAL BORON":"Boron", "BROMIDE":"Bromide", "DISSOLVED CADMIUM":"Cadmium", "TOTAL CADMIUM":"Cadmium", "DISSOLVED CALCIUM":"Calcium", "TOTAL CALCIUM":"Calcium", "CARBONATE AS CO3":"Carbonate", "C.O.D., MG/L":"Chemical oxygen demand", "CHLORIDE":"Chloride", "DISSOLVED CHROMIUM":"Chromium", "TOTAL CHROMIUM":"Chromium", "CHROMIUM HEX, CR":"Chromium(VI)", "TOTAL COBALT":"Cobalt", "SP. CONDUCTIVITY (FIELD)":"Conductivity", "SPECIFIC CONDUCTIVITY (LAB)":"Conductivity", "DISSOLVED COPPER":"Copper", "TOTAL COPPER":"Copper", </v>
      </c>
    </row>
    <row r="32" spans="1:4" x14ac:dyDescent="0.25">
      <c r="A32" t="s">
        <v>397</v>
      </c>
      <c r="B32" s="5" t="s">
        <v>266</v>
      </c>
      <c r="C32" s="5" t="str">
        <f t="shared" si="0"/>
        <v xml:space="preserve">"CYANIDE":"Cyanide", </v>
      </c>
      <c r="D32" s="5" t="str">
        <f t="shared" si="1"/>
        <v xml:space="preserve">{"ACIDITY AS CACO3":"Acidity", "TOTAL ALKALINITY AS CACO3":"Alkalinity, total", "DISSOLVED ALUMINUM":"Aluminum", "TOTAL ALUMINUM":"Aluminum", "AMMONIA AS N":"Ammonia-nitrogen as N", "DISSOLVED ARSENIC":"Arsenic", "TOTAL ARSENIC":"Arsenic", "DISSOLVED BARIUM":"Barium", "TOTAL BARIUM":"Barium", "TOTAL BERYLLIUM":"Beryllium", "BICARBONATE AS HCO3":"Bicarbonate", "B.O.D. 5, MG/L":"Biochemical oxygen demand, standard conditions", "DISSOLVED BORON":"Boron", "TOTAL BORON":"Boron", "BROMIDE":"Bromide", "DISSOLVED CADMIUM":"Cadmium", "TOTAL CADMIUM":"Cadmium", "DISSOLVED CALCIUM":"Calcium", "TOTAL CALCIUM":"Calcium", "CARBONATE AS CO3":"Carbonate", "C.O.D., MG/L":"Chemical oxygen demand", "CHLORIDE":"Chloride", "DISSOLVED CHROMIUM":"Chromium", "TOTAL CHROMIUM":"Chromium", "CHROMIUM HEX, CR":"Chromium(VI)", "TOTAL COBALT":"Cobalt", "SP. CONDUCTIVITY (FIELD)":"Conductivity", "SPECIFIC CONDUCTIVITY (LAB)":"Conductivity", "DISSOLVED COPPER":"Copper", "TOTAL COPPER":"Copper", "CYANIDE":"Cyanide", </v>
      </c>
    </row>
    <row r="33" spans="1:4" x14ac:dyDescent="0.25">
      <c r="A33" t="s">
        <v>362</v>
      </c>
      <c r="B33" s="5" t="s">
        <v>175</v>
      </c>
      <c r="C33" s="5" t="str">
        <f t="shared" si="0"/>
        <v xml:space="preserve">"DEPTH":"Depth", </v>
      </c>
      <c r="D33" s="5" t="str">
        <f t="shared" si="1"/>
        <v xml:space="preserve">{"ACIDITY AS CACO3":"Acidity", "TOTAL ALKALINITY AS CACO3":"Alkalinity, total", "DISSOLVED ALUMINUM":"Aluminum", "TOTAL ALUMINUM":"Aluminum", "AMMONIA AS N":"Ammonia-nitrogen as N", "DISSOLVED ARSENIC":"Arsenic", "TOTAL ARSENIC":"Arsenic", "DISSOLVED BARIUM":"Barium", "TOTAL BARIUM":"Barium", "TOTAL BERYLLIUM":"Beryllium", "BICARBONATE AS HCO3":"Bicarbonate", "B.O.D. 5, MG/L":"Biochemical oxygen demand, standard conditions", "DISSOLVED BORON":"Boron", "TOTAL BORON":"Boron", "BROMIDE":"Bromide", "DISSOLVED CADMIUM":"Cadmium", "TOTAL CADMIUM":"Cadmium", "DISSOLVED CALCIUM":"Calcium", "TOTAL CALCIUM":"Calcium", "CARBONATE AS CO3":"Carbonate", "C.O.D., MG/L":"Chemical oxygen demand", "CHLORIDE":"Chloride", "DISSOLVED CHROMIUM":"Chromium", "TOTAL CHROMIUM":"Chromium", "CHROMIUM HEX, CR":"Chromium(VI)", "TOTAL COBALT":"Cobalt", "SP. CONDUCTIVITY (FIELD)":"Conductivity", "SPECIFIC CONDUCTIVITY (LAB)":"Conductivity", "DISSOLVED COPPER":"Copper", "TOTAL COPPER":"Copper", "CYANIDE":"Cyanide", "DEPTH":"Depth", </v>
      </c>
    </row>
    <row r="34" spans="1:4" x14ac:dyDescent="0.25">
      <c r="A34" t="s">
        <v>280</v>
      </c>
      <c r="B34" s="5" t="s">
        <v>419</v>
      </c>
      <c r="C34" s="5" t="str">
        <f t="shared" si="0"/>
        <v xml:space="preserve">"DISSOLVED OXYGEN (FIELD)":"Dissolved oxygen (DO)", </v>
      </c>
      <c r="D34" s="5" t="str">
        <f t="shared" si="1"/>
        <v xml:space="preserve">{"ACIDITY AS CACO3":"Acidity", "TOTAL ALKALINITY AS CACO3":"Alkalinity, total", "DISSOLVED ALUMINUM":"Aluminum", "TOTAL ALUMINUM":"Aluminum", "AMMONIA AS N":"Ammonia-nitrogen as N", "DISSOLVED ARSENIC":"Arsenic", "TOTAL ARSENIC":"Arsenic", "DISSOLVED BARIUM":"Barium", "TOTAL BARIUM":"Barium", "TOTAL BERYLLIUM":"Beryllium", "BICARBONATE AS HCO3":"Bicarbonate", "B.O.D. 5, MG/L":"Biochemical oxygen demand, standard conditions", "DISSOLVED BORON":"Boron", "TOTAL BORON":"Boron", "BROMIDE":"Bromide", "DISSOLVED CADMIUM":"Cadmium", "TOTAL CADMIUM":"Cadmium", "DISSOLVED CALCIUM":"Calcium", "TOTAL CALCIUM":"Calcium", "CARBONATE AS CO3":"Carbonate", "C.O.D., MG/L":"Chemical oxygen demand", "CHLORIDE":"Chloride", "DISSOLVED CHROMIUM":"Chromium", "TOTAL CHROMIUM":"Chromium", "CHROMIUM HEX, CR":"Chromium(VI)", "TOTAL COBALT":"Cobalt", "SP. CONDUCTIVITY (FIELD)":"Conductivity", "SPECIFIC CONDUCTIVITY (LAB)":"Conductivity", "DISSOLVED COPPER":"Copper", "TOTAL COPPER":"Copper", "CYANIDE":"Cyanide", "DEPTH":"Depth", "DISSOLVED OXYGEN (FIELD)":"Dissolved oxygen (DO)", </v>
      </c>
    </row>
    <row r="35" spans="1:4" x14ac:dyDescent="0.25">
      <c r="A35" t="s">
        <v>277</v>
      </c>
      <c r="B35" s="5" t="s">
        <v>255</v>
      </c>
      <c r="C35" s="5" t="str">
        <f t="shared" si="0"/>
        <v xml:space="preserve">"FLOW":"Flow", </v>
      </c>
      <c r="D35" s="5" t="str">
        <f t="shared" si="1"/>
        <v xml:space="preserve">{"ACIDITY AS CACO3":"Acidity", "TOTAL ALKALINITY AS CACO3":"Alkalinity, total", "DISSOLVED ALUMINUM":"Aluminum", "TOTAL ALUMINUM":"Aluminum", "AMMONIA AS N":"Ammonia-nitrogen as N", "DISSOLVED ARSENIC":"Arsenic", "TOTAL ARSENIC":"Arsenic", "DISSOLVED BARIUM":"Barium", "TOTAL BARIUM":"Barium", "TOTAL BERYLLIUM":"Beryllium", "BICARBONATE AS HCO3":"Bicarbonate", "B.O.D. 5, MG/L":"Biochemical oxygen demand, standard conditions", "DISSOLVED BORON":"Boron", "TOTAL BORON":"Boron", "BROMIDE":"Bromide", "DISSOLVED CADMIUM":"Cadmium", "TOTAL CADMIUM":"Cadmium", "DISSOLVED CALCIUM":"Calcium", "TOTAL CALCIUM":"Calcium", "CARBONATE AS CO3":"Carbonate", "C.O.D., MG/L":"Chemical oxygen demand", "CHLORIDE":"Chloride", "DISSOLVED CHROMIUM":"Chromium", "TOTAL CHROMIUM":"Chromium", "CHROMIUM HEX, CR":"Chromium(VI)", "TOTAL COBALT":"Cobalt", "SP. CONDUCTIVITY (FIELD)":"Conductivity", "SPECIFIC CONDUCTIVITY (LAB)":"Conductivity", "DISSOLVED COPPER":"Copper", "TOTAL COPPER":"Copper", "CYANIDE":"Cyanide", "DEPTH":"Depth", "DISSOLVED OXYGEN (FIELD)":"Dissolved oxygen (DO)", "FLOW":"Flow", </v>
      </c>
    </row>
    <row r="36" spans="1:4" x14ac:dyDescent="0.25">
      <c r="A36" t="s">
        <v>310</v>
      </c>
      <c r="B36" s="5" t="s">
        <v>272</v>
      </c>
      <c r="C36" s="5" t="str">
        <f t="shared" si="0"/>
        <v xml:space="preserve">"FLUORIDE":"Fluoride", </v>
      </c>
      <c r="D36" s="5" t="str">
        <f t="shared" si="1"/>
        <v xml:space="preserve">{"ACIDITY AS CACO3":"Acidity", "TOTAL ALKALINITY AS CACO3":"Alkalinity, total", "DISSOLVED ALUMINUM":"Aluminum", "TOTAL ALUMINUM":"Aluminum", "AMMONIA AS N":"Ammonia-nitrogen as N", "DISSOLVED ARSENIC":"Arsenic", "TOTAL ARSENIC":"Arsenic", "DISSOLVED BARIUM":"Barium", "TOTAL BARIUM":"Barium", "TOTAL BERYLLIUM":"Beryllium", "BICARBONATE AS HCO3":"Bicarbonate", "B.O.D. 5, MG/L":"Biochemical oxygen demand, standard conditions", "DISSOLVED BORON":"Boron", "TOTAL BORON":"Boron", "BROMIDE":"Bromide", "DISSOLVED CADMIUM":"Cadmium", "TOTAL CADMIUM":"Cadmium", "DISSOLVED CALCIUM":"Calcium", "TOTAL CALCIUM":"Calcium", "CARBONATE AS CO3":"Carbonate", "C.O.D., MG/L":"Chemical oxygen demand", "CHLORIDE":"Chloride", "DISSOLVED CHROMIUM":"Chromium", "TOTAL CHROMIUM":"Chromium", "CHROMIUM HEX, CR":"Chromium(VI)", "TOTAL COBALT":"Cobalt", "SP. CONDUCTIVITY (FIELD)":"Conductivity", "SPECIFIC CONDUCTIVITY (LAB)":"Conductivity", "DISSOLVED COPPER":"Copper", "TOTAL COPPER":"Copper", "CYANIDE":"Cyanide", "DEPTH":"Depth", "DISSOLVED OXYGEN (FIELD)":"Dissolved oxygen (DO)", "FLOW":"Flow", "FLUORIDE":"Fluoride", </v>
      </c>
    </row>
    <row r="37" spans="1:4" x14ac:dyDescent="0.25">
      <c r="A37" t="s">
        <v>296</v>
      </c>
      <c r="B37" s="5" t="s">
        <v>415</v>
      </c>
      <c r="C37" s="5" t="str">
        <f t="shared" si="0"/>
        <v xml:space="preserve">"TOTAL HARDNESS AS CACO3":"Hardness, Ca, Mg", </v>
      </c>
      <c r="D37" s="5" t="str">
        <f t="shared" si="1"/>
        <v xml:space="preserve">{"ACIDITY AS CACO3":"Acidity", "TOTAL ALKALINITY AS CACO3":"Alkalinity, total", "DISSOLVED ALUMINUM":"Aluminum", "TOTAL ALUMINUM":"Aluminum", "AMMONIA AS N":"Ammonia-nitrogen as N", "DISSOLVED ARSENIC":"Arsenic", "TOTAL ARSENIC":"Arsenic", "DISSOLVED BARIUM":"Barium", "TOTAL BARIUM":"Barium", "TOTAL BERYLLIUM":"Beryllium", "BICARBONATE AS HCO3":"Bicarbonate", "B.O.D. 5, MG/L":"Biochemical oxygen demand, standard conditions", "DISSOLVED BORON":"Boron", "TOTAL BORON":"Boron", "BROMIDE":"Bromide", "DISSOLVED CADMIUM":"Cadmium", "TOTAL CADMIUM":"Cadmium", "DISSOLVED CALCIUM":"Calcium", "TOTAL CALCIUM":"Calcium", "CARBONATE AS CO3":"Carbonate", "C.O.D., MG/L":"Chemical oxygen demand", "CHLORIDE":"Chloride", "DISSOLVED CHROMIUM":"Chromium", "TOTAL CHROMIUM":"Chromium", "CHROMIUM HEX, CR":"Chromium(VI)", "TOTAL COBALT":"Cobalt", "SP. CONDUCTIVITY (FIELD)":"Conductivity", "SPECIFIC CONDUCTIVITY (LAB)":"Conductivity", "DISSOLVED COPPER":"Copper", "TOTAL COPPER":"Copper", "CYANIDE":"Cyanide", "DEPTH":"Depth", "DISSOLVED OXYGEN (FIELD)":"Dissolved oxygen (DO)", "FLOW":"Flow", "FLUORIDE":"Fluoride", "TOTAL HARDNESS AS CACO3":"Hardness, Ca, Mg", </v>
      </c>
    </row>
    <row r="38" spans="1:4" x14ac:dyDescent="0.25">
      <c r="A38" t="s">
        <v>376</v>
      </c>
      <c r="B38" s="5" t="s">
        <v>418</v>
      </c>
      <c r="C38" s="5" t="str">
        <f t="shared" si="0"/>
        <v xml:space="preserve">"HYDROXIDE":"Hydroxide", </v>
      </c>
      <c r="D38" s="5" t="str">
        <f t="shared" si="1"/>
        <v xml:space="preserve">{"ACIDITY AS CACO3":"Acidity", "TOTAL ALKALINITY AS CACO3":"Alkalinity, total", "DISSOLVED ALUMINUM":"Aluminum", "TOTAL ALUMINUM":"Aluminum", "AMMONIA AS N":"Ammonia-nitrogen as N", "DISSOLVED ARSENIC":"Arsenic", "TOTAL ARSENIC":"Arsenic", "DISSOLVED BARIUM":"Barium", "TOTAL BARIUM":"Barium", "TOTAL BERYLLIUM":"Beryllium", "BICARBONATE AS HCO3":"Bicarbonate", "B.O.D. 5, MG/L":"Biochemical oxygen demand, standard conditions", "DISSOLVED BORON":"Boron", "TOTAL BORON":"Boron", "BROMIDE":"Bromide", "DISSOLVED CADMIUM":"Cadmium", "TOTAL CADMIUM":"Cadmium", "DISSOLVED CALCIUM":"Calcium", "TOTAL CALCIUM":"Calcium", "CARBONATE AS CO3":"Carbonate", "C.O.D., MG/L":"Chemical oxygen demand", "CHLORIDE":"Chloride", "DISSOLVED CHROMIUM":"Chromium", "TOTAL CHROMIUM":"Chromium", "CHROMIUM HEX, CR":"Chromium(VI)", "TOTAL COBALT":"Cobalt", "SP. CONDUCTIVITY (FIELD)":"Conductivity", "SPECIFIC CONDUCTIVITY (LAB)":"Conductivity", "DISSOLVED COPPER":"Copper", "TOTAL COPPER":"Copper", "CYANIDE":"Cyanide", "DEPTH":"Depth", "DISSOLVED OXYGEN (FIELD)":"Dissolved oxygen (DO)", "FLOW":"Flow", "FLUORIDE":"Fluoride", "TOTAL HARDNESS AS CACO3":"Hardness, Ca, Mg", "HYDROXIDE":"Hydroxide", </v>
      </c>
    </row>
    <row r="39" spans="1:4" x14ac:dyDescent="0.25">
      <c r="A39" t="s">
        <v>286</v>
      </c>
      <c r="B39" s="5" t="s">
        <v>247</v>
      </c>
      <c r="C39" s="5" t="str">
        <f t="shared" si="0"/>
        <v xml:space="preserve">"DISSOLVED IRON":"Iron", </v>
      </c>
      <c r="D39" s="5" t="str">
        <f t="shared" si="1"/>
        <v xml:space="preserve">{"ACIDITY AS CACO3":"Acidity", "TOTAL ALKALINITY AS CACO3":"Alkalinity, total", "DISSOLVED ALUMINUM":"Aluminum", "TOTAL ALUMINUM":"Aluminum", "AMMONIA AS N":"Ammonia-nitrogen as N", "DISSOLVED ARSENIC":"Arsenic", "TOTAL ARSENIC":"Arsenic", "DISSOLVED BARIUM":"Barium", "TOTAL BARIUM":"Barium", "TOTAL BERYLLIUM":"Beryllium", "BICARBONATE AS HCO3":"Bicarbonate", "B.O.D. 5, MG/L":"Biochemical oxygen demand, standard conditions", "DISSOLVED BORON":"Boron", "TOTAL BORON":"Boron", "BROMIDE":"Bromide", "DISSOLVED CADMIUM":"Cadmium", "TOTAL CADMIUM":"Cadmium", "DISSOLVED CALCIUM":"Calcium", "TOTAL CALCIUM":"Calcium", "CARBONATE AS CO3":"Carbonate", "C.O.D., MG/L":"Chemical oxygen demand", "CHLORIDE":"Chloride", "DISSOLVED CHROMIUM":"Chromium", "TOTAL CHROMIUM":"Chromium", "CHROMIUM HEX, CR":"Chromium(VI)", "TOTAL COBALT":"Cobalt", "SP. CONDUCTIVITY (FIELD)":"Conductivity", "SPECIFIC CONDUCTIVITY (LAB)":"Conductivity", "DISSOLVED COPPER":"Copper", "TOTAL COPPER":"Copper", "CYANIDE":"Cyanide", "DEPTH":"Depth", "DISSOLVED OXYGEN (FIELD)":"Dissolved oxygen (DO)", "FLOW":"Flow", "FLUORIDE":"Fluoride", "TOTAL HARDNESS AS CACO3":"Hardness, Ca, Mg", "HYDROXIDE":"Hydroxide", "DISSOLVED IRON":"Iron", </v>
      </c>
    </row>
    <row r="40" spans="1:4" x14ac:dyDescent="0.25">
      <c r="A40" t="s">
        <v>301</v>
      </c>
      <c r="B40" t="s">
        <v>247</v>
      </c>
      <c r="C40" s="5" t="str">
        <f t="shared" si="0"/>
        <v xml:space="preserve">"TOTAL IRON":"Iron", </v>
      </c>
      <c r="D40" s="5" t="str">
        <f t="shared" si="1"/>
        <v xml:space="preserve">{"ACIDITY AS CACO3":"Acidity", "TOTAL ALKALINITY AS CACO3":"Alkalinity, total", "DISSOLVED ALUMINUM":"Aluminum", "TOTAL ALUMINUM":"Aluminum", "AMMONIA AS N":"Ammonia-nitrogen as N", "DISSOLVED ARSENIC":"Arsenic", "TOTAL ARSENIC":"Arsenic", "DISSOLVED BARIUM":"Barium", "TOTAL BARIUM":"Barium", "TOTAL BERYLLIUM":"Beryllium", "BICARBONATE AS HCO3":"Bicarbonate", "B.O.D. 5, MG/L":"Biochemical oxygen demand, standard conditions", "DISSOLVED BORON":"Boron", "TOTAL BORON":"Boron", "BROMIDE":"Bromide", "DISSOLVED CADMIUM":"Cadmium", "TOTAL CADMIUM":"Cadmium", "DISSOLVED CALCIUM":"Calcium", "TOTAL CALCIUM":"Calcium", "CARBONATE AS CO3":"Carbonate", "C.O.D., MG/L":"Chemical oxygen demand", "CHLORIDE":"Chloride", "DISSOLVED CHROMIUM":"Chromium", "TOTAL CHROMIUM":"Chromium", "CHROMIUM HEX, CR":"Chromium(VI)", "TOTAL COBALT":"Cobalt", "SP. CONDUCTIVITY (FIELD)":"Conductivity", "SPECIFIC CONDUCTIVITY (LAB)":"Conductivity", "DISSOLVED COPPER":"Copper", "TOTAL COPPER":"Copper", "CYANIDE":"Cyanide", "DEPTH":"Depth", "DISSOLVED OXYGEN (FIELD)":"Dissolved oxygen (DO)", "FLOW":"Flow", "FLUORIDE":"Fluoride", "TOTAL HARDNESS AS CACO3":"Hardness, Ca, Mg", "HYDROXIDE":"Hydroxide", "DISSOLVED IRON":"Iron", "TOTAL IRON":"Iron", </v>
      </c>
    </row>
    <row r="41" spans="1:4" x14ac:dyDescent="0.25">
      <c r="A41" t="s">
        <v>366</v>
      </c>
      <c r="B41" s="5" t="s">
        <v>245</v>
      </c>
      <c r="C41" s="5" t="str">
        <f t="shared" si="0"/>
        <v xml:space="preserve">"TOTAL KIELDAHL NITROGEN, T.K.N.":"Kjeldahl nitrogen", </v>
      </c>
      <c r="D41" s="5" t="str">
        <f t="shared" si="1"/>
        <v xml:space="preserve">{"ACIDITY AS CACO3":"Acidity", "TOTAL ALKALINITY AS CACO3":"Alkalinity, total", "DISSOLVED ALUMINUM":"Aluminum", "TOTAL ALUMINUM":"Aluminum", "AMMONIA AS N":"Ammonia-nitrogen as N", "DISSOLVED ARSENIC":"Arsenic", "TOTAL ARSENIC":"Arsenic", "DISSOLVED BARIUM":"Barium", "TOTAL BARIUM":"Barium", "TOTAL BERYLLIUM":"Beryllium", "BICARBONATE AS HCO3":"Bicarbonate", "B.O.D. 5, MG/L":"Biochemical oxygen demand, standard conditions", "DISSOLVED BORON":"Boron", "TOTAL BORON":"Boron", "BROMIDE":"Bromide", "DISSOLVED CADMIUM":"Cadmium", "TOTAL CADMIUM":"Cadmium", "DISSOLVED CALCIUM":"Calcium", "TOTAL CALCIUM":"Calcium", "CARBONATE AS CO3":"Carbonate", "C.O.D., MG/L":"Chemical oxygen demand", "CHLORIDE":"Chloride", "DISSOLVED CHROMIUM":"Chromium", "TOTAL CHROMIUM":"Chromium", "CHROMIUM HEX, CR":"Chromium(VI)", "TOTAL COBALT":"Cobalt", "SP. CONDUCTIVITY (FIELD)":"Conductivity", "SPECIFIC CONDUCTIVITY (LAB)":"Conductivity", "DISSOLVED COPPER":"Copper", "TOTAL COPPER":"Copper", "CYANIDE":"Cyanide", "DEPTH":"Depth", "DISSOLVED OXYGEN (FIELD)":"Dissolved oxygen (DO)", "FLOW":"Flow", "FLUORIDE":"Fluoride", "TOTAL HARDNESS AS CACO3":"Hardness, Ca, Mg", "HYDROXIDE":"Hydroxide", "DISSOLVED IRON":"Iron", "TOTAL IRON":"Iron", "TOTAL KIELDAHL NITROGEN, T.K.N.":"Kjeldahl nitrogen", </v>
      </c>
    </row>
    <row r="42" spans="1:4" x14ac:dyDescent="0.25">
      <c r="A42" t="s">
        <v>331</v>
      </c>
      <c r="B42" s="5" t="s">
        <v>239</v>
      </c>
      <c r="C42" s="5" t="str">
        <f t="shared" si="0"/>
        <v xml:space="preserve">"DISSOLVED LEAD":"Lead", </v>
      </c>
      <c r="D42" s="5" t="str">
        <f t="shared" si="1"/>
        <v xml:space="preserve">{"ACIDITY AS CACO3":"Acidity", "TOTAL ALKALINITY AS CACO3":"Alkalinity, total", "DISSOLVED ALUMINUM":"Aluminum", "TOTAL ALUMINUM":"Aluminum", "AMMONIA AS N":"Ammonia-nitrogen as N", "DISSOLVED ARSENIC":"Arsenic", "TOTAL ARSENIC":"Arsenic", "DISSOLVED BARIUM":"Barium", "TOTAL BARIUM":"Barium", "TOTAL BERYLLIUM":"Beryllium", "BICARBONATE AS HCO3":"Bicarbonate", "B.O.D. 5, MG/L":"Biochemical oxygen demand, standard conditions", "DISSOLVED BORON":"Boron", "TOTAL BORON":"Boron", "BROMIDE":"Bromide", "DISSOLVED CADMIUM":"Cadmium", "TOTAL CADMIUM":"Cadmium", "DISSOLVED CALCIUM":"Calcium", "TOTAL CALCIUM":"Calcium", "CARBONATE AS CO3":"Carbonate", "C.O.D., MG/L":"Chemical oxygen demand", "CHLORIDE":"Chloride", "DISSOLVED CHROMIUM":"Chromium", "TOTAL CHROMIUM":"Chromium", "CHROMIUM HEX, CR":"Chromium(VI)", "TOTAL COBALT":"Cobalt", "SP. CONDUCTIVITY (FIELD)":"Conductivity", "SPECIFIC CONDUCTIVITY (LAB)":"Conductivity", "DISSOLVED COPPER":"Copper", "TOTAL COPPER":"Copper", "CYANIDE":"Cyanide", "DEPTH":"Depth", "DISSOLVED OXYGEN (FIELD)":"Dissolved oxygen (DO)", "FLOW":"Flow", "FLUORIDE":"Fluoride", "TOTAL HARDNESS AS CACO3":"Hardness, Ca, Mg", "HYDROXIDE":"Hydroxide", "DISSOLVED IRON":"Iron", "TOTAL IRON":"Iron", "TOTAL KIELDAHL NITROGEN, T.K.N.":"Kjeldahl nitrogen", "DISSOLVED LEAD":"Lead", </v>
      </c>
    </row>
    <row r="43" spans="1:4" x14ac:dyDescent="0.25">
      <c r="A43" t="s">
        <v>320</v>
      </c>
      <c r="B43" s="5" t="s">
        <v>239</v>
      </c>
      <c r="C43" s="5" t="str">
        <f t="shared" si="0"/>
        <v xml:space="preserve">"TOTAL LEAD":"Lead", </v>
      </c>
      <c r="D43" s="5" t="str">
        <f t="shared" si="1"/>
        <v xml:space="preserve">{"ACIDITY AS CACO3":"Acidity", "TOTAL ALKALINITY AS CACO3":"Alkalinity, total", "DISSOLVED ALUMINUM":"Aluminum", "TOTAL ALUMINUM":"Aluminum", "AMMONIA AS N":"Ammonia-nitrogen as N", "DISSOLVED ARSENIC":"Arsenic", "TOTAL ARSENIC":"Arsenic", "DISSOLVED BARIUM":"Barium", "TOTAL BARIUM":"Barium", "TOTAL BERYLLIUM":"Beryllium", "BICARBONATE AS HCO3":"Bicarbonate", "B.O.D. 5, MG/L":"Biochemical oxygen demand, standard conditions", "DISSOLVED BORON":"Boron", "TOTAL BORON":"Boron", "BROMIDE":"Bromide", "DISSOLVED CADMIUM":"Cadmium", "TOTAL CADMIUM":"Cadmium", "DISSOLVED CALCIUM":"Calcium", "TOTAL CALCIUM":"Calcium", "CARBONATE AS CO3":"Carbonate", "C.O.D., MG/L":"Chemical oxygen demand", "CHLORIDE":"Chloride", "DISSOLVED CHROMIUM":"Chromium", "TOTAL CHROMIUM":"Chromium", "CHROMIUM HEX, CR":"Chromium(VI)", "TOTAL COBALT":"Cobalt", "SP. CONDUCTIVITY (FIELD)":"Conductivity", "SPECIFIC CONDUCTIVITY (LAB)":"Conductivity", "DISSOLVED COPPER":"Copper", "TOTAL COPPER":"Copper", "CYANIDE":"Cyanide", "DEPTH":"Depth", "DISSOLVED OXYGEN (FIELD)":"Dissolved oxygen (DO)", "FLOW":"Flow", "FLUORIDE":"Fluoride", "TOTAL HARDNESS AS CACO3":"Hardness, Ca, Mg", "HYDROXIDE":"Hydroxide", "DISSOLVED IRON":"Iron", "TOTAL IRON":"Iron", "TOTAL KIELDAHL NITROGEN, T.K.N.":"Kjeldahl nitrogen", "DISSOLVED LEAD":"Lead", "TOTAL LEAD":"Lead", </v>
      </c>
    </row>
    <row r="44" spans="1:4" x14ac:dyDescent="0.25">
      <c r="A44" t="s">
        <v>287</v>
      </c>
      <c r="B44" s="5" t="s">
        <v>267</v>
      </c>
      <c r="C44" s="5" t="str">
        <f t="shared" si="0"/>
        <v xml:space="preserve">"DISSOLVED MAGNESIUM":"Magnesium", </v>
      </c>
      <c r="D44" s="5" t="str">
        <f t="shared" si="1"/>
        <v xml:space="preserve">{"ACIDITY AS CACO3":"Acidity", "TOTAL ALKALINITY AS CACO3":"Alkalinity, total", "DISSOLVED ALUMINUM":"Aluminum", "TOTAL ALUMINUM":"Aluminum", "AMMONIA AS N":"Ammonia-nitrogen as N", "DISSOLVED ARSENIC":"Arsenic", "TOTAL ARSENIC":"Arsenic", "DISSOLVED BARIUM":"Barium", "TOTAL BARIUM":"Barium", "TOTAL BERYLLIUM":"Beryllium", "BICARBONATE AS HCO3":"Bicarbonate", "B.O.D. 5, MG/L":"Biochemical oxygen demand, standard conditions", "DISSOLVED BORON":"Boron", "TOTAL BORON":"Boron", "BROMIDE":"Bromide", "DISSOLVED CADMIUM":"Cadmium", "TOTAL CADMIUM":"Cadmium", "DISSOLVED CALCIUM":"Calcium", "TOTAL CALCIUM":"Calcium", "CARBONATE AS CO3":"Carbonate", "C.O.D., MG/L":"Chemical oxygen demand", "CHLORIDE":"Chloride", "DISSOLVED CHROMIUM":"Chromium", "TOTAL CHROMIUM":"Chromium", "CHROMIUM HEX, CR":"Chromium(VI)", "TOTAL COBALT":"Cobalt", "SP. CONDUCTIVITY (FIELD)":"Conductivity", "SPECIFIC CONDUCTIVITY (LAB)":"Conductivity", "DISSOLVED COPPER":"Copper", "TOTAL COPPER":"Copper", "CYANIDE":"Cyanide", "DEPTH":"Depth", "DISSOLVED OXYGEN (FIELD)":"Dissolved oxygen (DO)", "FLOW":"Flow", "FLUORIDE":"Fluoride", "TOTAL HARDNESS AS CACO3":"Hardness, Ca, Mg", "HYDROXIDE":"Hydroxide", "DISSOLVED IRON":"Iron", "TOTAL IRON":"Iron", "TOTAL KIELDAHL NITROGEN, T.K.N.":"Kjeldahl nitrogen", "DISSOLVED LEAD":"Lead", "TOTAL LEAD":"Lead", "DISSOLVED MAGNESIUM":"Magnesium", </v>
      </c>
    </row>
    <row r="45" spans="1:4" x14ac:dyDescent="0.25">
      <c r="A45" t="s">
        <v>305</v>
      </c>
      <c r="B45" s="5" t="s">
        <v>267</v>
      </c>
      <c r="C45" s="5" t="str">
        <f t="shared" si="0"/>
        <v xml:space="preserve">"TOTAL MAGNESIUM":"Magnesium", </v>
      </c>
      <c r="D45" s="5" t="str">
        <f t="shared" si="1"/>
        <v xml:space="preserve">{"ACIDITY AS CACO3":"Acidity", "TOTAL ALKALINITY AS CACO3":"Alkalinity, total", "DISSOLVED ALUMINUM":"Aluminum", "TOTAL ALUMINUM":"Aluminum", "AMMONIA AS N":"Ammonia-nitrogen as N", "DISSOLVED ARSENIC":"Arsenic", "TOTAL ARSENIC":"Arsenic", "DISSOLVED BARIUM":"Barium", "TOTAL BARIUM":"Barium", "TOTAL BERYLLIUM":"Beryllium", "BICARBONATE AS HCO3":"Bicarbonate", "B.O.D. 5, MG/L":"Biochemical oxygen demand, standard conditions", "DISSOLVED BORON":"Boron", "TOTAL BORON":"Boron", "BROMIDE":"Bromide", "DISSOLVED CADMIUM":"Cadmium", "TOTAL CADMIUM":"Cadmium", "DISSOLVED CALCIUM":"Calcium", "TOTAL CALCIUM":"Calcium", "CARBONATE AS CO3":"Carbonate", "C.O.D., MG/L":"Chemical oxygen demand", "CHLORIDE":"Chloride", "DISSOLVED CHROMIUM":"Chromium", "TOTAL CHROMIUM":"Chromium", "CHROMIUM HEX, CR":"Chromium(VI)", "TOTAL COBALT":"Cobalt", "SP. CONDUCTIVITY (FIELD)":"Conductivity", "SPECIFIC CONDUCTIVITY (LAB)":"Conductivity", "DISSOLVED COPPER":"Copper", "TOTAL COPPER":"Copper", "CYANIDE":"Cyanide", "DEPTH":"Depth", "DISSOLVED OXYGEN (FIELD)":"Dissolved oxygen (DO)", "FLOW":"Flow", "FLUORIDE":"Fluoride", "TOTAL HARDNESS AS CACO3":"Hardness, Ca, Mg", "HYDROXIDE":"Hydroxide", "DISSOLVED IRON":"Iron", "TOTAL IRON":"Iron", "TOTAL KIELDAHL NITROGEN, T.K.N.":"Kjeldahl nitrogen", "DISSOLVED LEAD":"Lead", "TOTAL LEAD":"Lead", "DISSOLVED MAGNESIUM":"Magnesium", "TOTAL MAGNESIUM":"Magnesium", </v>
      </c>
    </row>
    <row r="46" spans="1:4" x14ac:dyDescent="0.25">
      <c r="A46" t="s">
        <v>288</v>
      </c>
      <c r="B46" s="5" t="s">
        <v>248</v>
      </c>
      <c r="C46" s="5" t="str">
        <f t="shared" si="0"/>
        <v xml:space="preserve">"DISSOLVED MANGANESE":"Manganese", </v>
      </c>
      <c r="D46" s="5" t="str">
        <f t="shared" si="1"/>
        <v xml:space="preserve">{"ACIDITY AS CACO3":"Acidity", "TOTAL ALKALINITY AS CACO3":"Alkalinity, total", "DISSOLVED ALUMINUM":"Aluminum", "TOTAL ALUMINUM":"Aluminum", "AMMONIA AS N":"Ammonia-nitrogen as N", "DISSOLVED ARSENIC":"Arsenic", "TOTAL ARSENIC":"Arsenic", "DISSOLVED BARIUM":"Barium", "TOTAL BARIUM":"Barium", "TOTAL BERYLLIUM":"Beryllium", "BICARBONATE AS HCO3":"Bicarbonate", "B.O.D. 5, MG/L":"Biochemical oxygen demand, standard conditions", "DISSOLVED BORON":"Boron", "TOTAL BORON":"Boron", "BROMIDE":"Bromide", "DISSOLVED CADMIUM":"Cadmium", "TOTAL CADMIUM":"Cadmium", "DISSOLVED CALCIUM":"Calcium", "TOTAL CALCIUM":"Calcium", "CARBONATE AS CO3":"Carbonate", "C.O.D., MG/L":"Chemical oxygen demand", "CHLORIDE":"Chloride", "DISSOLVED CHROMIUM":"Chromium", "TOTAL CHROMIUM":"Chromium", "CHROMIUM HEX, CR":"Chromium(VI)", "TOTAL COBALT":"Cobalt", "SP. CONDUCTIVITY (FIELD)":"Conductivity", "SPECIFIC CONDUCTIVITY (LAB)":"Conductivity", "DISSOLVED COPPER":"Copper", "TOTAL COPPER":"Copper", "CYANIDE":"Cyanide", "DEPTH":"Depth", "DISSOLVED OXYGEN (FIELD)":"Dissolved oxygen (DO)", "FLOW":"Flow", "FLUORIDE":"Fluoride", "TOTAL HARDNESS AS CACO3":"Hardness, Ca, Mg", "HYDROXIDE":"Hydroxide", "DISSOLVED IRON":"Iron", "TOTAL IRON":"Iron", "TOTAL KIELDAHL NITROGEN, T.K.N.":"Kjeldahl nitrogen", "DISSOLVED LEAD":"Lead", "TOTAL LEAD":"Lead", "DISSOLVED MAGNESIUM":"Magnesium", "TOTAL MAGNESIUM":"Magnesium", "DISSOLVED MANGANESE":"Manganese", </v>
      </c>
    </row>
    <row r="47" spans="1:4" x14ac:dyDescent="0.25">
      <c r="A47" t="s">
        <v>302</v>
      </c>
      <c r="B47" s="5" t="s">
        <v>248</v>
      </c>
      <c r="C47" s="5" t="str">
        <f t="shared" si="0"/>
        <v xml:space="preserve">"TOTAL MANGANESE":"Manganese", </v>
      </c>
      <c r="D47" s="5" t="str">
        <f t="shared" si="1"/>
        <v xml:space="preserve">{"ACIDITY AS CACO3":"Acidity", "TOTAL ALKALINITY AS CACO3":"Alkalinity, total", "DISSOLVED ALUMINUM":"Aluminum", "TOTAL ALUMINUM":"Aluminum", "AMMONIA AS N":"Ammonia-nitrogen as N", "DISSOLVED ARSENIC":"Arsenic", "TOTAL ARSENIC":"Arsenic", "DISSOLVED BARIUM":"Barium", "TOTAL BARIUM":"Barium", "TOTAL BERYLLIUM":"Beryllium", "BICARBONATE AS HCO3":"Bicarbonate", "B.O.D. 5, MG/L":"Biochemical oxygen demand, standard conditions", "DISSOLVED BORON":"Boron", "TOTAL BORON":"Boron", "BROMIDE":"Bromide", "DISSOLVED CADMIUM":"Cadmium", "TOTAL CADMIUM":"Cadmium", "DISSOLVED CALCIUM":"Calcium", "TOTAL CALCIUM":"Calcium", "CARBONATE AS CO3":"Carbonate", "C.O.D., MG/L":"Chemical oxygen demand", "CHLORIDE":"Chloride", "DISSOLVED CHROMIUM":"Chromium", "TOTAL CHROMIUM":"Chromium", "CHROMIUM HEX, CR":"Chromium(VI)", "TOTAL COBALT":"Cobalt", "SP. CONDUCTIVITY (FIELD)":"Conductivity", "SPECIFIC CONDUCTIVITY (LAB)":"Conductivity", "DISSOLVED COPPER":"Copper", "TOTAL COPPER":"Copper", "CYANIDE":"Cyanide", "DEPTH":"Depth", "DISSOLVED OXYGEN (FIELD)":"Dissolved oxygen (DO)", "FLOW":"Flow", "FLUORIDE":"Fluoride", "TOTAL HARDNESS AS CACO3":"Hardness, Ca, Mg", "HYDROXIDE":"Hydroxide", "DISSOLVED IRON":"Iron", "TOTAL IRON":"Iron", "TOTAL KIELDAHL NITROGEN, T.K.N.":"Kjeldahl nitrogen", "DISSOLVED LEAD":"Lead", "TOTAL LEAD":"Lead", "DISSOLVED MAGNESIUM":"Magnesium", "TOTAL MAGNESIUM":"Magnesium", "DISSOLVED MANGANESE":"Manganese", "TOTAL MANGANESE":"Manganese", </v>
      </c>
    </row>
    <row r="48" spans="1:4" x14ac:dyDescent="0.25">
      <c r="A48" t="s">
        <v>343</v>
      </c>
      <c r="B48" s="5" t="s">
        <v>242</v>
      </c>
      <c r="C48" s="5" t="str">
        <f t="shared" si="0"/>
        <v xml:space="preserve">"DISSOLVED MERCURY":"Mercury", </v>
      </c>
      <c r="D48" s="5" t="str">
        <f t="shared" si="1"/>
        <v xml:space="preserve">{"ACIDITY AS CACO3":"Acidity", "TOTAL ALKALINITY AS CACO3":"Alkalinity, total", "DISSOLVED ALUMINUM":"Aluminum", "TOTAL ALUMINUM":"Aluminum", "AMMONIA AS N":"Ammonia-nitrogen as N", "DISSOLVED ARSENIC":"Arsenic", "TOTAL ARSENIC":"Arsenic", "DISSOLVED BARIUM":"Barium", "TOTAL BARIUM":"Barium", "TOTAL BERYLLIUM":"Beryllium", "BICARBONATE AS HCO3":"Bicarbonate", "B.O.D. 5, MG/L":"Biochemical oxygen demand, standard conditions", "DISSOLVED BORON":"Boron", "TOTAL BORON":"Boron", "BROMIDE":"Bromide", "DISSOLVED CADMIUM":"Cadmium", "TOTAL CADMIUM":"Cadmium", "DISSOLVED CALCIUM":"Calcium", "TOTAL CALCIUM":"Calcium", "CARBONATE AS CO3":"Carbonate", "C.O.D., MG/L":"Chemical oxygen demand", "CHLORIDE":"Chloride", "DISSOLVED CHROMIUM":"Chromium", "TOTAL CHROMIUM":"Chromium", "CHROMIUM HEX, CR":"Chromium(VI)", "TOTAL COBALT":"Cobalt", "SP. CONDUCTIVITY (FIELD)":"Conductivity", "SPECIFIC CONDUCTIVITY (LAB)":"Conductivity", "DISSOLVED COPPER":"Copper", "TOTAL COPPER":"Copper", "CYANIDE":"Cyanide", "DEPTH":"Depth", "DISSOLVED OXYGEN (FIELD)":"Dissolved oxygen (DO)", "FLOW":"Flow", "FLUORIDE":"Fluoride", "TOTAL HARDNESS AS CACO3":"Hardness, Ca, Mg", "HYDROXIDE":"Hydroxide", "DISSOLVED IRON":"Iron", "TOTAL IRON":"Iron", "TOTAL KIELDAHL NITROGEN, T.K.N.":"Kjeldahl nitrogen", "DISSOLVED LEAD":"Lead", "TOTAL LEAD":"Lead", "DISSOLVED MAGNESIUM":"Magnesium", "TOTAL MAGNESIUM":"Magnesium", "DISSOLVED MANGANESE":"Manganese", "TOTAL MANGANESE":"Manganese", "DISSOLVED MERCURY":"Mercury", </v>
      </c>
    </row>
    <row r="49" spans="1:4" x14ac:dyDescent="0.25">
      <c r="A49" t="s">
        <v>321</v>
      </c>
      <c r="B49" t="s">
        <v>242</v>
      </c>
      <c r="C49" s="5" t="str">
        <f t="shared" si="0"/>
        <v xml:space="preserve">"TOTAL MERCURY":"Mercury", </v>
      </c>
      <c r="D49" s="5" t="str">
        <f t="shared" si="1"/>
        <v xml:space="preserve">{"ACIDITY AS CACO3":"Acidity", "TOTAL ALKALINITY AS CACO3":"Alkalinity, total", "DISSOLVED ALUMINUM":"Aluminum", "TOTAL ALUMINUM":"Aluminum", "AMMONIA AS N":"Ammonia-nitrogen as N", "DISSOLVED ARSENIC":"Arsenic", "TOTAL ARSENIC":"Arsenic", "DISSOLVED BARIUM":"Barium", "TOTAL BARIUM":"Barium", "TOTAL BERYLLIUM":"Beryllium", "BICARBONATE AS HCO3":"Bicarbonate", "B.O.D. 5, MG/L":"Biochemical oxygen demand, standard conditions", "DISSOLVED BORON":"Boron", "TOTAL BORON":"Boron", "BROMIDE":"Bromide", "DISSOLVED CADMIUM":"Cadmium", "TOTAL CADMIUM":"Cadmium", "DISSOLVED CALCIUM":"Calcium", "TOTAL CALCIUM":"Calcium", "CARBONATE AS CO3":"Carbonate", "C.O.D., MG/L":"Chemical oxygen demand", "CHLORIDE":"Chloride", "DISSOLVED CHROMIUM":"Chromium", "TOTAL CHROMIUM":"Chromium", "CHROMIUM HEX, CR":"Chromium(VI)", "TOTAL COBALT":"Cobalt", "SP. CONDUCTIVITY (FIELD)":"Conductivity", "SPECIFIC CONDUCTIVITY (LAB)":"Conductivity", "DISSOLVED COPPER":"Copper", "TOTAL COPPER":"Copper", "CYANIDE":"Cyanide", "DEPTH":"Depth", "DISSOLVED OXYGEN (FIELD)":"Dissolved oxygen (DO)", "FLOW":"Flow", "FLUORIDE":"Fluoride", "TOTAL HARDNESS AS CACO3":"Hardness, Ca, Mg", "HYDROXIDE":"Hydroxide", "DISSOLVED IRON":"Iron", "TOTAL IRON":"Iron", "TOTAL KIELDAHL NITROGEN, T.K.N.":"Kjeldahl nitrogen", "DISSOLVED LEAD":"Lead", "TOTAL LEAD":"Lead", "DISSOLVED MAGNESIUM":"Magnesium", "TOTAL MAGNESIUM":"Magnesium", "DISSOLVED MANGANESE":"Manganese", "TOTAL MANGANESE":"Manganese", "DISSOLVED MERCURY":"Mercury", "TOTAL MERCURY":"Mercury", </v>
      </c>
    </row>
    <row r="50" spans="1:4" x14ac:dyDescent="0.25">
      <c r="A50" t="s">
        <v>336</v>
      </c>
      <c r="B50" t="s">
        <v>268</v>
      </c>
      <c r="C50" s="5" t="str">
        <f t="shared" si="0"/>
        <v xml:space="preserve">"DISSOLVED MOLYBDENUM":"Molybdenum", </v>
      </c>
      <c r="D50" s="5" t="str">
        <f t="shared" si="1"/>
        <v xml:space="preserve">{"ACIDITY AS CACO3":"Acidity", "TOTAL ALKALINITY AS CACO3":"Alkalinity, total", "DISSOLVED ALUMINUM":"Aluminum", "TOTAL ALUMINUM":"Aluminum", "AMMONIA AS N":"Ammonia-nitrogen as N", "DISSOLVED ARSENIC":"Arsenic", "TOTAL ARSENIC":"Arsenic", "DISSOLVED BARIUM":"Barium", "TOTAL BARIUM":"Barium", "TOTAL BERYLLIUM":"Beryllium", "BICARBONATE AS HCO3":"Bicarbonate", "B.O.D. 5, MG/L":"Biochemical oxygen demand, standard conditions", "DISSOLVED BORON":"Boron", "TOTAL BORON":"Boron", "BROMIDE":"Bromide", "DISSOLVED CADMIUM":"Cadmium", "TOTAL CADMIUM":"Cadmium", "DISSOLVED CALCIUM":"Calcium", "TOTAL CALCIUM":"Calcium", "CARBONATE AS CO3":"Carbonate", "C.O.D., MG/L":"Chemical oxygen demand", "CHLORIDE":"Chloride", "DISSOLVED CHROMIUM":"Chromium", "TOTAL CHROMIUM":"Chromium", "CHROMIUM HEX, CR":"Chromium(VI)", "TOTAL COBALT":"Cobalt", "SP. CONDUCTIVITY (FIELD)":"Conductivity", "SPECIFIC CONDUCTIVITY (LAB)":"Conductivity", "DISSOLVED COPPER":"Copper", "TOTAL COPPER":"Copper", "CYANIDE":"Cyanide", "DEPTH":"Depth", "DISSOLVED OXYGEN (FIELD)":"Dissolved oxygen (DO)", "FLOW":"Flow", "FLUORIDE":"Fluoride", "TOTAL HARDNESS AS CACO3":"Hardness, Ca, Mg", "HYDROXIDE":"Hydroxide", "DISSOLVED IRON":"Iron", "TOTAL IRON":"Iron", "TOTAL KIELDAHL NITROGEN, T.K.N.":"Kjeldahl nitrogen", "DISSOLVED LEAD":"Lead", "TOTAL LEAD":"Lead", "DISSOLVED MAGNESIUM":"Magnesium", "TOTAL MAGNESIUM":"Magnesium", "DISSOLVED MANGANESE":"Manganese", "TOTAL MANGANESE":"Manganese", "DISSOLVED MERCURY":"Mercury", "TOTAL MERCURY":"Mercury", "DISSOLVED MOLYBDENUM":"Molybdenum", </v>
      </c>
    </row>
    <row r="51" spans="1:4" x14ac:dyDescent="0.25">
      <c r="A51" t="s">
        <v>322</v>
      </c>
      <c r="B51" t="s">
        <v>268</v>
      </c>
      <c r="C51" s="5" t="str">
        <f t="shared" si="0"/>
        <v xml:space="preserve">"TOTAL MOLYBDENUM":"Molybdenum", </v>
      </c>
      <c r="D51" s="5" t="str">
        <f t="shared" si="1"/>
        <v xml:space="preserve">{"ACIDITY AS CACO3":"Acidity", "TOTAL ALKALINITY AS CACO3":"Alkalinity, total", "DISSOLVED ALUMINUM":"Aluminum", "TOTAL ALUMINUM":"Aluminum", "AMMONIA AS N":"Ammonia-nitrogen as N", "DISSOLVED ARSENIC":"Arsenic", "TOTAL ARSENIC":"Arsenic", "DISSOLVED BARIUM":"Barium", "TOTAL BARIUM":"Barium", "TOTAL BERYLLIUM":"Beryllium", "BICARBONATE AS HCO3":"Bicarbonate", "B.O.D. 5, MG/L":"Biochemical oxygen demand, standard conditions", "DISSOLVED BORON":"Boron", "TOTAL BORON":"Boron", "BROMIDE":"Bromide", "DISSOLVED CADMIUM":"Cadmium", "TOTAL CADMIUM":"Cadmium", "DISSOLVED CALCIUM":"Calcium", "TOTAL CALCIUM":"Calcium", "CARBONATE AS CO3":"Carbonate", "C.O.D., MG/L":"Chemical oxygen demand", "CHLORIDE":"Chloride", "DISSOLVED CHROMIUM":"Chromium", "TOTAL CHROMIUM":"Chromium", "CHROMIUM HEX, CR":"Chromium(VI)", "TOTAL COBALT":"Cobalt", "SP. CONDUCTIVITY (FIELD)":"Conductivity", "SPECIFIC CONDUCTIVITY (LAB)":"Conductivity", "DISSOLVED COPPER":"Copper", "TOTAL COPPER":"Copper", "CYANIDE":"Cyanide", "DEPTH":"Depth", "DISSOLVED OXYGEN (FIELD)":"Dissolved oxygen (DO)", "FLOW":"Flow", "FLUORIDE":"Fluoride", "TOTAL HARDNESS AS CACO3":"Hardness, Ca, Mg", "HYDROXIDE":"Hydroxide", "DISSOLVED IRON":"Iron", "TOTAL IRON":"Iron", "TOTAL KIELDAHL NITROGEN, T.K.N.":"Kjeldahl nitrogen", "DISSOLVED LEAD":"Lead", "TOTAL LEAD":"Lead", "DISSOLVED MAGNESIUM":"Magnesium", "TOTAL MAGNESIUM":"Magnesium", "DISSOLVED MANGANESE":"Manganese", "TOTAL MANGANESE":"Manganese", "DISSOLVED MERCURY":"Mercury", "TOTAL MERCURY":"Mercury", "DISSOLVED MOLYBDENUM":"Molybdenum", "TOTAL MOLYBDENUM":"Molybdenum", </v>
      </c>
    </row>
    <row r="52" spans="1:4" x14ac:dyDescent="0.25">
      <c r="A52" t="s">
        <v>341</v>
      </c>
      <c r="B52" s="5" t="s">
        <v>254</v>
      </c>
      <c r="C52" s="5" t="str">
        <f t="shared" si="0"/>
        <v xml:space="preserve">"DISSOLVED NICKEL":"Nickel", </v>
      </c>
      <c r="D52" s="5" t="str">
        <f t="shared" si="1"/>
        <v xml:space="preserve">{"ACIDITY AS CACO3":"Acidity", "TOTAL ALKALINITY AS CACO3":"Alkalinity, total", "DISSOLVED ALUMINUM":"Aluminum", "TOTAL ALUMINUM":"Aluminum", "AMMONIA AS N":"Ammonia-nitrogen as N", "DISSOLVED ARSENIC":"Arsenic", "TOTAL ARSENIC":"Arsenic", "DISSOLVED BARIUM":"Barium", "TOTAL BARIUM":"Barium", "TOTAL BERYLLIUM":"Beryllium", "BICARBONATE AS HCO3":"Bicarbonate", "B.O.D. 5, MG/L":"Biochemical oxygen demand, standard conditions", "DISSOLVED BORON":"Boron", "TOTAL BORON":"Boron", "BROMIDE":"Bromide", "DISSOLVED CADMIUM":"Cadmium", "TOTAL CADMIUM":"Cadmium", "DISSOLVED CALCIUM":"Calcium", "TOTAL CALCIUM":"Calcium", "CARBONATE AS CO3":"Carbonate", "C.O.D., MG/L":"Chemical oxygen demand", "CHLORIDE":"Chloride", "DISSOLVED CHROMIUM":"Chromium", "TOTAL CHROMIUM":"Chromium", "CHROMIUM HEX, CR":"Chromium(VI)", "TOTAL COBALT":"Cobalt", "SP. CONDUCTIVITY (FIELD)":"Conductivity", "SPECIFIC CONDUCTIVITY (LAB)":"Conductivity", "DISSOLVED COPPER":"Copper", "TOTAL COPPER":"Copper", "CYANIDE":"Cyanide", "DEPTH":"Depth", "DISSOLVED OXYGEN (FIELD)":"Dissolved oxygen (DO)", "FLOW":"Flow", "FLUORIDE":"Fluoride", "TOTAL HARDNESS AS CACO3":"Hardness, Ca, Mg", "HYDROXIDE":"Hydroxide", "DISSOLVED IRON":"Iron", "TOTAL IRON":"Iron", "TOTAL KIELDAHL NITROGEN, T.K.N.":"Kjeldahl nitrogen", "DISSOLVED LEAD":"Lead", "TOTAL LEAD":"Lead", "DISSOLVED MAGNESIUM":"Magnesium", "TOTAL MAGNESIUM":"Magnesium", "DISSOLVED MANGANESE":"Manganese", "TOTAL MANGANESE":"Manganese", "DISSOLVED MERCURY":"Mercury", "TOTAL MERCURY":"Mercury", "DISSOLVED MOLYBDENUM":"Molybdenum", "TOTAL MOLYBDENUM":"Molybdenum", "DISSOLVED NICKEL":"Nickel", </v>
      </c>
    </row>
    <row r="53" spans="1:4" x14ac:dyDescent="0.25">
      <c r="A53" t="s">
        <v>323</v>
      </c>
      <c r="B53" s="5" t="s">
        <v>254</v>
      </c>
      <c r="C53" s="5" t="str">
        <f t="shared" si="0"/>
        <v xml:space="preserve">"TOTAL NICKEL":"Nickel", </v>
      </c>
      <c r="D53" s="5" t="str">
        <f t="shared" si="1"/>
        <v xml:space="preserve">{"ACIDITY AS CACO3":"Acidity", "TOTAL ALKALINITY AS CACO3":"Alkalinity, total", "DISSOLVED ALUMINUM":"Aluminum", "TOTAL ALUMINUM":"Aluminum", "AMMONIA AS N":"Ammonia-nitrogen as N", "DISSOLVED ARSENIC":"Arsenic", "TOTAL ARSENIC":"Arsenic", "DISSOLVED BARIUM":"Barium", "TOTAL BARIUM":"Barium", "TOTAL BERYLLIUM":"Beryllium", "BICARBONATE AS HCO3":"Bicarbonate", "B.O.D. 5, MG/L":"Biochemical oxygen demand, standard conditions", "DISSOLVED BORON":"Boron", "TOTAL BORON":"Boron", "BROMIDE":"Bromide", "DISSOLVED CADMIUM":"Cadmium", "TOTAL CADMIUM":"Cadmium", "DISSOLVED CALCIUM":"Calcium", "TOTAL CALCIUM":"Calcium", "CARBONATE AS CO3":"Carbonate", "C.O.D., MG/L":"Chemical oxygen demand", "CHLORIDE":"Chloride", "DISSOLVED CHROMIUM":"Chromium", "TOTAL CHROMIUM":"Chromium", "CHROMIUM HEX, CR":"Chromium(VI)", "TOTAL COBALT":"Cobalt", "SP. CONDUCTIVITY (FIELD)":"Conductivity", "SPECIFIC CONDUCTIVITY (LAB)":"Conductivity", "DISSOLVED COPPER":"Copper", "TOTAL COPPER":"Copper", "CYANIDE":"Cyanide", "DEPTH":"Depth", "DISSOLVED OXYGEN (FIELD)":"Dissolved oxygen (DO)", "FLOW":"Flow", "FLUORIDE":"Fluoride", "TOTAL HARDNESS AS CACO3":"Hardness, Ca, Mg", "HYDROXIDE":"Hydroxide", "DISSOLVED IRON":"Iron", "TOTAL IRON":"Iron", "TOTAL KIELDAHL NITROGEN, T.K.N.":"Kjeldahl nitrogen", "DISSOLVED LEAD":"Lead", "TOTAL LEAD":"Lead", "DISSOLVED MAGNESIUM":"Magnesium", "TOTAL MAGNESIUM":"Magnesium", "DISSOLVED MANGANESE":"Manganese", "TOTAL MANGANESE":"Manganese", "DISSOLVED MERCURY":"Mercury", "TOTAL MERCURY":"Mercury", "DISSOLVED MOLYBDENUM":"Molybdenum", "TOTAL MOLYBDENUM":"Molybdenum", "DISSOLVED NICKEL":"Nickel", "TOTAL NICKEL":"Nickel", </v>
      </c>
    </row>
    <row r="54" spans="1:4" x14ac:dyDescent="0.25">
      <c r="A54" t="s">
        <v>396</v>
      </c>
      <c r="B54" t="s">
        <v>244</v>
      </c>
      <c r="C54" s="5" t="str">
        <f t="shared" si="0"/>
        <v xml:space="preserve">"DISSOLVED NITRATE, NO3":"Nitrate", </v>
      </c>
      <c r="D54" s="5" t="str">
        <f t="shared" si="1"/>
        <v xml:space="preserve">{"ACIDITY AS CACO3":"Acidity", "TOTAL ALKALINITY AS CACO3":"Alkalinity, total", "DISSOLVED ALUMINUM":"Aluminum", "TOTAL ALUMINUM":"Aluminum", "AMMONIA AS N":"Ammonia-nitrogen as N", "DISSOLVED ARSENIC":"Arsenic", "TOTAL ARSENIC":"Arsenic", "DISSOLVED BARIUM":"Barium", "TOTAL BARIUM":"Barium", "TOTAL BERYLLIUM":"Beryllium", "BICARBONATE AS HCO3":"Bicarbonate", "B.O.D. 5, MG/L":"Biochemical oxygen demand, standard conditions", "DISSOLVED BORON":"Boron", "TOTAL BORON":"Boron", "BROMIDE":"Bromide", "DISSOLVED CADMIUM":"Cadmium", "TOTAL CADMIUM":"Cadmium", "DISSOLVED CALCIUM":"Calcium", "TOTAL CALCIUM":"Calcium", "CARBONATE AS CO3":"Carbonate", "C.O.D., MG/L":"Chemical oxygen demand", "CHLORIDE":"Chloride", "DISSOLVED CHROMIUM":"Chromium", "TOTAL CHROMIUM":"Chromium", "CHROMIUM HEX, CR":"Chromium(VI)", "TOTAL COBALT":"Cobalt", "SP. CONDUCTIVITY (FIELD)":"Conductivity", "SPECIFIC CONDUCTIVITY (LAB)":"Conductivity", "DISSOLVED COPPER":"Copper", "TOTAL COPPER":"Copper", "CYANIDE":"Cyanide", "DEPTH":"Depth", "DISSOLVED OXYGEN (FIELD)":"Dissolved oxygen (DO)", "FLOW":"Flow", "FLUORIDE":"Fluoride", "TOTAL HARDNESS AS CACO3":"Hardness, Ca, Mg", "HYDROXIDE":"Hydroxide", "DISSOLVED IRON":"Iron", "TOTAL IRON":"Iron", "TOTAL KIELDAHL NITROGEN, T.K.N.":"Kjeldahl nitrogen", "DISSOLVED LEAD":"Lead", "TOTAL LEAD":"Lead", "DISSOLVED MAGNESIUM":"Magnesium", "TOTAL MAGNESIUM":"Magnesium", "DISSOLVED MANGANESE":"Manganese", "TOTAL MANGANESE":"Manganese", "DISSOLVED MERCURY":"Mercury", "TOTAL MERCURY":"Mercury", "DISSOLVED MOLYBDENUM":"Molybdenum", "TOTAL MOLYBDENUM":"Molybdenum", "DISSOLVED NICKEL":"Nickel", "TOTAL NICKEL":"Nickel", "DISSOLVED NITRATE, NO3":"Nitrate", </v>
      </c>
    </row>
    <row r="55" spans="1:4" x14ac:dyDescent="0.25">
      <c r="A55" t="s">
        <v>311</v>
      </c>
      <c r="B55" t="s">
        <v>427</v>
      </c>
      <c r="C55" s="5" t="str">
        <f t="shared" si="0"/>
        <v xml:space="preserve">"NITRATE AS N":"Nitrate as N", </v>
      </c>
      <c r="D55" s="5" t="str">
        <f t="shared" si="1"/>
        <v xml:space="preserve">{"ACIDITY AS CACO3":"Acidity", "TOTAL ALKALINITY AS CACO3":"Alkalinity, total", "DISSOLVED ALUMINUM":"Aluminum", "TOTAL ALUMINUM":"Aluminum", "AMMONIA AS N":"Ammonia-nitrogen as N", "DISSOLVED ARSENIC":"Arsenic", "TOTAL ARSENIC":"Arsenic", "DISSOLVED BARIUM":"Barium", "TOTAL BARIUM":"Barium", "TOTAL BERYLLIUM":"Beryllium", "BICARBONATE AS HCO3":"Bicarbonate", "B.O.D. 5, MG/L":"Biochemical oxygen demand, standard conditions", "DISSOLVED BORON":"Boron", "TOTAL BORON":"Boron", "BROMIDE":"Bromide", "DISSOLVED CADMIUM":"Cadmium", "TOTAL CADMIUM":"Cadmium", "DISSOLVED CALCIUM":"Calcium", "TOTAL CALCIUM":"Calcium", "CARBONATE AS CO3":"Carbonate", "C.O.D., MG/L":"Chemical oxygen demand", "CHLORIDE":"Chloride", "DISSOLVED CHROMIUM":"Chromium", "TOTAL CHROMIUM":"Chromium", "CHROMIUM HEX, CR":"Chromium(VI)", "TOTAL COBALT":"Cobalt", "SP. CONDUCTIVITY (FIELD)":"Conductivity", "SPECIFIC CONDUCTIVITY (LAB)":"Conductivity", "DISSOLVED COPPER":"Copper", "TOTAL COPPER":"Copper", "CYANIDE":"Cyanide", "DEPTH":"Depth", "DISSOLVED OXYGEN (FIELD)":"Dissolved oxygen (DO)", "FLOW":"Flow", "FLUORIDE":"Fluoride", "TOTAL HARDNESS AS CACO3":"Hardness, Ca, Mg", "HYDROXIDE":"Hydroxide", "DISSOLVED IRON":"Iron", "TOTAL IRON":"Iron", "TOTAL KIELDAHL NITROGEN, T.K.N.":"Kjeldahl nitrogen", "DISSOLVED LEAD":"Lead", "TOTAL LEAD":"Lead", "DISSOLVED MAGNESIUM":"Magnesium", "TOTAL MAGNESIUM":"Magnesium", "DISSOLVED MANGANESE":"Manganese", "TOTAL MANGANESE":"Manganese", "DISSOLVED MERCURY":"Mercury", "TOTAL MERCURY":"Mercury", "DISSOLVED MOLYBDENUM":"Molybdenum", "TOTAL MOLYBDENUM":"Molybdenum", "DISSOLVED NICKEL":"Nickel", "TOTAL NICKEL":"Nickel", "DISSOLVED NITRATE, NO3":"Nitrate", "NITRATE AS N":"Nitrate as N", </v>
      </c>
    </row>
    <row r="56" spans="1:4" x14ac:dyDescent="0.25">
      <c r="A56" t="s">
        <v>383</v>
      </c>
      <c r="B56" s="5" t="s">
        <v>234</v>
      </c>
      <c r="C56" s="5" t="str">
        <f t="shared" si="0"/>
        <v xml:space="preserve">"DISSOLVED NITRITE, NO2":"Nitrite", </v>
      </c>
      <c r="D56" s="5" t="str">
        <f t="shared" si="1"/>
        <v xml:space="preserve">{"ACIDITY AS CACO3":"Acidity", "TOTAL ALKALINITY AS CACO3":"Alkalinity, total", "DISSOLVED ALUMINUM":"Aluminum", "TOTAL ALUMINUM":"Aluminum", "AMMONIA AS N":"Ammonia-nitrogen as N", "DISSOLVED ARSENIC":"Arsenic", "TOTAL ARSENIC":"Arsenic", "DISSOLVED BARIUM":"Barium", "TOTAL BARIUM":"Barium", "TOTAL BERYLLIUM":"Beryllium", "BICARBONATE AS HCO3":"Bicarbonate", "B.O.D. 5, MG/L":"Biochemical oxygen demand, standard conditions", "DISSOLVED BORON":"Boron", "TOTAL BORON":"Boron", "BROMIDE":"Bromide", "DISSOLVED CADMIUM":"Cadmium", "TOTAL CADMIUM":"Cadmium", "DISSOLVED CALCIUM":"Calcium", "TOTAL CALCIUM":"Calcium", "CARBONATE AS CO3":"Carbonate", "C.O.D., MG/L":"Chemical oxygen demand", "CHLORIDE":"Chloride", "DISSOLVED CHROMIUM":"Chromium", "TOTAL CHROMIUM":"Chromium", "CHROMIUM HEX, CR":"Chromium(VI)", "TOTAL COBALT":"Cobalt", "SP. CONDUCTIVITY (FIELD)":"Conductivity", "SPECIFIC CONDUCTIVITY (LAB)":"Conductivity", "DISSOLVED COPPER":"Copper", "TOTAL COPPER":"Copper", "CYANIDE":"Cyanide", "DEPTH":"Depth", "DISSOLVED OXYGEN (FIELD)":"Dissolved oxygen (DO)", "FLOW":"Flow", "FLUORIDE":"Fluoride", "TOTAL HARDNESS AS CACO3":"Hardness, Ca, Mg", "HYDROXIDE":"Hydroxide", "DISSOLVED IRON":"Iron", "TOTAL IRON":"Iron", "TOTAL KIELDAHL NITROGEN, T.K.N.":"Kjeldahl nitrogen", "DISSOLVED LEAD":"Lead", "TOTAL LEAD":"Lead", "DISSOLVED MAGNESIUM":"Magnesium", "TOTAL MAGNESIUM":"Magnesium", "DISSOLVED MANGANESE":"Manganese", "TOTAL MANGANESE":"Manganese", "DISSOLVED MERCURY":"Mercury", "TOTAL MERCURY":"Mercury", "DISSOLVED MOLYBDENUM":"Molybdenum", "TOTAL MOLYBDENUM":"Molybdenum", "DISSOLVED NICKEL":"Nickel", "TOTAL NICKEL":"Nickel", "DISSOLVED NITRATE, NO3":"Nitrate", "NITRATE AS N":"Nitrate as N", "DISSOLVED NITRITE, NO2":"Nitrite", </v>
      </c>
    </row>
    <row r="57" spans="1:4" x14ac:dyDescent="0.25">
      <c r="A57" t="s">
        <v>312</v>
      </c>
      <c r="B57" t="s">
        <v>426</v>
      </c>
      <c r="C57" s="5" t="str">
        <f t="shared" si="0"/>
        <v xml:space="preserve">"NITRITE AS N":"Nitrogen", </v>
      </c>
      <c r="D57" s="5" t="str">
        <f t="shared" si="1"/>
        <v xml:space="preserve">{"ACIDITY AS CACO3":"Acidity", "TOTAL ALKALINITY AS CACO3":"Alkalinity, total", "DISSOLVED ALUMINUM":"Aluminum", "TOTAL ALUMINUM":"Aluminum", "AMMONIA AS N":"Ammonia-nitrogen as N", "DISSOLVED ARSENIC":"Arsenic", "TOTAL ARSENIC":"Arsenic", "DISSOLVED BARIUM":"Barium", "TOTAL BARIUM":"Barium", "TOTAL BERYLLIUM":"Beryllium", "BICARBONATE AS HCO3":"Bicarbonate", "B.O.D. 5, MG/L":"Biochemical oxygen demand, standard conditions", "DISSOLVED BORON":"Boron", "TOTAL BORON":"Boron", "BROMIDE":"Bromide", "DISSOLVED CADMIUM":"Cadmium", "TOTAL CADMIUM":"Cadmium", "DISSOLVED CALCIUM":"Calcium", "TOTAL CALCIUM":"Calcium", "CARBONATE AS CO3":"Carbonate", "C.O.D., MG/L":"Chemical oxygen demand", "CHLORIDE":"Chloride", "DISSOLVED CHROMIUM":"Chromium", "TOTAL CHROMIUM":"Chromium", "CHROMIUM HEX, CR":"Chromium(VI)", "TOTAL COBALT":"Cobalt", "SP. CONDUCTIVITY (FIELD)":"Conductivity", "SPECIFIC CONDUCTIVITY (LAB)":"Conductivity", "DISSOLVED COPPER":"Copper", "TOTAL COPPER":"Copper", "CYANIDE":"Cyanide", "DEPTH":"Depth", "DISSOLVED OXYGEN (FIELD)":"Dissolved oxygen (DO)", "FLOW":"Flow", "FLUORIDE":"Fluoride", "TOTAL HARDNESS AS CACO3":"Hardness, Ca, Mg", "HYDROXIDE":"Hydroxide", "DISSOLVED IRON":"Iron", "TOTAL IRON":"Iron", "TOTAL KIELDAHL NITROGEN, T.K.N.":"Kjeldahl nitrogen", "DISSOLVED LEAD":"Lead", "TOTAL LEAD":"Lead", "DISSOLVED MAGNESIUM":"Magnesium", "TOTAL MAGNESIUM":"Magnesium", "DISSOLVED MANGANESE":"Manganese", "TOTAL MANGANESE":"Manganese", "DISSOLVED MERCURY":"Mercury", "TOTAL MERCURY":"Mercury", "DISSOLVED MOLYBDENUM":"Molybdenum", "TOTAL MOLYBDENUM":"Molybdenum", "DISSOLVED NICKEL":"Nickel", "TOTAL NICKEL":"Nickel", "DISSOLVED NITRATE, NO3":"Nitrate", "NITRATE AS N":"Nitrate as N", "DISSOLVED NITRITE, NO2":"Nitrite", "NITRITE AS N":"Nitrogen", </v>
      </c>
    </row>
    <row r="58" spans="1:4" x14ac:dyDescent="0.25">
      <c r="A58" t="s">
        <v>339</v>
      </c>
      <c r="B58" t="s">
        <v>426</v>
      </c>
      <c r="C58" s="5" t="str">
        <f t="shared" si="0"/>
        <v xml:space="preserve">"NO2+NO3 AS N":"Nitrogen", </v>
      </c>
      <c r="D58" s="5" t="str">
        <f t="shared" si="1"/>
        <v xml:space="preserve">{"ACIDITY AS CACO3":"Acidity", "TOTAL ALKALINITY AS CACO3":"Alkalinity, total", "DISSOLVED ALUMINUM":"Aluminum", "TOTAL ALUMINUM":"Aluminum", "AMMONIA AS N":"Ammonia-nitrogen as N", "DISSOLVED ARSENIC":"Arsenic", "TOTAL ARSENIC":"Arsenic", "DISSOLVED BARIUM":"Barium", "TOTAL BARIUM":"Barium", "TOTAL BERYLLIUM":"Beryllium", "BICARBONATE AS HCO3":"Bicarbonate", "B.O.D. 5, MG/L":"Biochemical oxygen demand, standard conditions", "DISSOLVED BORON":"Boron", "TOTAL BORON":"Boron", "BROMIDE":"Bromide", "DISSOLVED CADMIUM":"Cadmium", "TOTAL CADMIUM":"Cadmium", "DISSOLVED CALCIUM":"Calcium", "TOTAL CALCIUM":"Calcium", "CARBONATE AS CO3":"Carbonate", "C.O.D., MG/L":"Chemical oxygen demand", "CHLORIDE":"Chloride", "DISSOLVED CHROMIUM":"Chromium", "TOTAL CHROMIUM":"Chromium", "CHROMIUM HEX, CR":"Chromium(VI)", "TOTAL COBALT":"Cobalt", "SP. CONDUCTIVITY (FIELD)":"Conductivity", "SPECIFIC CONDUCTIVITY (LAB)":"Conductivity", "DISSOLVED COPPER":"Copper", "TOTAL COPPER":"Copper", "CYANIDE":"Cyanide", "DEPTH":"Depth", "DISSOLVED OXYGEN (FIELD)":"Dissolved oxygen (DO)", "FLOW":"Flow", "FLUORIDE":"Fluoride", "TOTAL HARDNESS AS CACO3":"Hardness, Ca, Mg", "HYDROXIDE":"Hydroxide", "DISSOLVED IRON":"Iron", "TOTAL IRON":"Iron", "TOTAL KIELDAHL NITROGEN, T.K.N.":"Kjeldahl nitrogen", "DISSOLVED LEAD":"Lead", "TOTAL LEAD":"Lead", "DISSOLVED MAGNESIUM":"Magnesium", "TOTAL MAGNESIUM":"Magnesium", "DISSOLVED MANGANESE":"Manganese", "TOTAL MANGANESE":"Manganese", "DISSOLVED MERCURY":"Mercury", "TOTAL MERCURY":"Mercury", "DISSOLVED MOLYBDENUM":"Molybdenum", "TOTAL MOLYBDENUM":"Molybdenum", "DISSOLVED NICKEL":"Nickel", "TOTAL NICKEL":"Nickel", "DISSOLVED NITRATE, NO3":"Nitrate", "NITRATE AS N":"Nitrate as N", "DISSOLVED NITRITE, NO2":"Nitrite", "NITRITE AS N":"Nitrogen", "NO2+NO3 AS N":"Nitrogen", </v>
      </c>
    </row>
    <row r="59" spans="1:4" x14ac:dyDescent="0.25">
      <c r="A59" t="s">
        <v>380</v>
      </c>
      <c r="B59" t="s">
        <v>249</v>
      </c>
      <c r="C59" s="5" t="str">
        <f t="shared" si="0"/>
        <v xml:space="preserve">"DISSOLVED ORTHO PHOSPH, OPO4":"Orthophosphate", </v>
      </c>
      <c r="D59" s="5" t="str">
        <f t="shared" si="1"/>
        <v xml:space="preserve">{"ACIDITY AS CACO3":"Acidity", "TOTAL ALKALINITY AS CACO3":"Alkalinity, total", "DISSOLVED ALUMINUM":"Aluminum", "TOTAL ALUMINUM":"Aluminum", "AMMONIA AS N":"Ammonia-nitrogen as N", "DISSOLVED ARSENIC":"Arsenic", "TOTAL ARSENIC":"Arsenic", "DISSOLVED BARIUM":"Barium", "TOTAL BARIUM":"Barium", "TOTAL BERYLLIUM":"Beryllium", "BICARBONATE AS HCO3":"Bicarbonate", "B.O.D. 5, MG/L":"Biochemical oxygen demand, standard conditions", "DISSOLVED BORON":"Boron", "TOTAL BORON":"Boron", "BROMIDE":"Bromide", "DISSOLVED CADMIUM":"Cadmium", "TOTAL CADMIUM":"Cadmium", "DISSOLVED CALCIUM":"Calcium", "TOTAL CALCIUM":"Calcium", "CARBONATE AS CO3":"Carbonate", "C.O.D., MG/L":"Chemical oxygen demand", "CHLORIDE":"Chloride", "DISSOLVED CHROMIUM":"Chromium", "TOTAL CHROMIUM":"Chromium", "CHROMIUM HEX, CR":"Chromium(VI)", "TOTAL COBALT":"Cobalt", "SP. CONDUCTIVITY (FIELD)":"Conductivity", "SPECIFIC CONDUCTIVITY (LAB)":"Conductivity", "DISSOLVED COPPER":"Copper", "TOTAL COPPER":"Copper", "CYANIDE":"Cyanide", "DEPTH":"Depth", "DISSOLVED OXYGEN (FIELD)":"Dissolved oxygen (DO)", "FLOW":"Flow", "FLUORIDE":"Fluoride", "TOTAL HARDNESS AS CACO3":"Hardness, Ca, Mg", "HYDROXIDE":"Hydroxide", "DISSOLVED IRON":"Iron", "TOTAL IRON":"Iron", "TOTAL KIELDAHL NITROGEN, T.K.N.":"Kjeldahl nitrogen", "DISSOLVED LEAD":"Lead", "TOTAL LEAD":"Lead", "DISSOLVED MAGNESIUM":"Magnesium", "TOTAL MAGNESIUM":"Magnesium", "DISSOLVED MANGANESE":"Manganese", "TOTAL MANGANESE":"Manganese", "DISSOLVED MERCURY":"Mercury", "TOTAL MERCURY":"Mercury", "DISSOLVED MOLYBDENUM":"Molybdenum", "TOTAL MOLYBDENUM":"Molybdenum", "DISSOLVED NICKEL":"Nickel", "TOTAL NICKEL":"Nickel", "DISSOLVED NITRATE, NO3":"Nitrate", "NITRATE AS N":"Nitrate as N", "DISSOLVED NITRITE, NO2":"Nitrite", "NITRITE AS N":"Nitrogen", "NO2+NO3 AS N":"Nitrogen", "DISSOLVED ORTHO PHOSPH, OPO4":"Orthophosphate", </v>
      </c>
    </row>
    <row r="60" spans="1:4" x14ac:dyDescent="0.25">
      <c r="A60" t="s">
        <v>334</v>
      </c>
      <c r="B60" s="5" t="s">
        <v>249</v>
      </c>
      <c r="C60" s="5" t="str">
        <f t="shared" si="0"/>
        <v xml:space="preserve">"ORTHO. PHOSPHATE":"Orthophosphate", </v>
      </c>
      <c r="D60" s="5" t="str">
        <f t="shared" si="1"/>
        <v xml:space="preserve">{"ACIDITY AS CACO3":"Acidity", "TOTAL ALKALINITY AS CACO3":"Alkalinity, total", "DISSOLVED ALUMINUM":"Aluminum", "TOTAL ALUMINUM":"Aluminum", "AMMONIA AS N":"Ammonia-nitrogen as N", "DISSOLVED ARSENIC":"Arsenic", "TOTAL ARSENIC":"Arsenic", "DISSOLVED BARIUM":"Barium", "TOTAL BARIUM":"Barium", "TOTAL BERYLLIUM":"Beryllium", "BICARBONATE AS HCO3":"Bicarbonate", "B.O.D. 5, MG/L":"Biochemical oxygen demand, standard conditions", "DISSOLVED BORON":"Boron", "TOTAL BORON":"Boron", "BROMIDE":"Bromide", "DISSOLVED CADMIUM":"Cadmium", "TOTAL CADMIUM":"Cadmium", "DISSOLVED CALCIUM":"Calcium", "TOTAL CALCIUM":"Calcium", "CARBONATE AS CO3":"Carbonate", "C.O.D., MG/L":"Chemical oxygen demand", "CHLORIDE":"Chloride", "DISSOLVED CHROMIUM":"Chromium", "TOTAL CHROMIUM":"Chromium", "CHROMIUM HEX, CR":"Chromium(VI)", "TOTAL COBALT":"Cobalt", "SP. CONDUCTIVITY (FIELD)":"Conductivity", "SPECIFIC CONDUCTIVITY (LAB)":"Conductivity", "DISSOLVED COPPER":"Copper", "TOTAL COPPER":"Copper", "CYANIDE":"Cyanide", "DEPTH":"Depth", "DISSOLVED OXYGEN (FIELD)":"Dissolved oxygen (DO)", "FLOW":"Flow", "FLUORIDE":"Fluoride", "TOTAL HARDNESS AS CACO3":"Hardness, Ca, Mg", "HYDROXIDE":"Hydroxide", "DISSOLVED IRON":"Iron", "TOTAL IRON":"Iron", "TOTAL KIELDAHL NITROGEN, T.K.N.":"Kjeldahl nitrogen", "DISSOLVED LEAD":"Lead", "TOTAL LEAD":"Lead", "DISSOLVED MAGNESIUM":"Magnesium", "TOTAL MAGNESIUM":"Magnesium", "DISSOLVED MANGANESE":"Manganese", "TOTAL MANGANESE":"Manganese", "DISSOLVED MERCURY":"Mercury", "TOTAL MERCURY":"Mercury", "DISSOLVED MOLYBDENUM":"Molybdenum", "TOTAL MOLYBDENUM":"Molybdenum", "DISSOLVED NICKEL":"Nickel", "TOTAL NICKEL":"Nickel", "DISSOLVED NITRATE, NO3":"Nitrate", "NITRATE AS N":"Nitrate as N", "DISSOLVED NITRITE, NO2":"Nitrite", "NITRITE AS N":"Nitrogen", "NO2+NO3 AS N":"Nitrogen", "DISSOLVED ORTHO PHOSPH, OPO4":"Orthophosphate", "ORTHO. PHOSPHATE":"Orthophosphate", </v>
      </c>
    </row>
    <row r="61" spans="1:4" x14ac:dyDescent="0.25">
      <c r="A61" t="s">
        <v>279</v>
      </c>
      <c r="B61" t="s">
        <v>276</v>
      </c>
      <c r="C61" s="5" t="str">
        <f t="shared" si="0"/>
        <v xml:space="preserve">"PH (FIELD)":"pH", </v>
      </c>
      <c r="D61" s="5" t="str">
        <f t="shared" si="1"/>
        <v xml:space="preserve">{"ACIDITY AS CACO3":"Acidity", "TOTAL ALKALINITY AS CACO3":"Alkalinity, total", "DISSOLVED ALUMINUM":"Aluminum", "TOTAL ALUMINUM":"Aluminum", "AMMONIA AS N":"Ammonia-nitrogen as N", "DISSOLVED ARSENIC":"Arsenic", "TOTAL ARSENIC":"Arsenic", "DISSOLVED BARIUM":"Barium", "TOTAL BARIUM":"Barium", "TOTAL BERYLLIUM":"Beryllium", "BICARBONATE AS HCO3":"Bicarbonate", "B.O.D. 5, MG/L":"Biochemical oxygen demand, standard conditions", "DISSOLVED BORON":"Boron", "TOTAL BORON":"Boron", "BROMIDE":"Bromide", "DISSOLVED CADMIUM":"Cadmium", "TOTAL CADMIUM":"Cadmium", "DISSOLVED CALCIUM":"Calcium", "TOTAL CALCIUM":"Calcium", "CARBONATE AS CO3":"Carbonate", "C.O.D., MG/L":"Chemical oxygen demand", "CHLORIDE":"Chloride", "DISSOLVED CHROMIUM":"Chromium", "TOTAL CHROMIUM":"Chromium", "CHROMIUM HEX, CR":"Chromium(VI)", "TOTAL COBALT":"Cobalt", "SP. CONDUCTIVITY (FIELD)":"Conductivity", "SPECIFIC CONDUCTIVITY (LAB)":"Conductivity", "DISSOLVED COPPER":"Copper", "TOTAL COPPER":"Copper", "CYANIDE":"Cyanide", "DEPTH":"Depth", "DISSOLVED OXYGEN (FIELD)":"Dissolved oxygen (DO)", "FLOW":"Flow", "FLUORIDE":"Fluoride", "TOTAL HARDNESS AS CACO3":"Hardness, Ca, Mg", "HYDROXIDE":"Hydroxide", "DISSOLVED IRON":"Iron", "TOTAL IRON":"Iron", "TOTAL KIELDAHL NITROGEN, T.K.N.":"Kjeldahl nitrogen", "DISSOLVED LEAD":"Lead", "TOTAL LEAD":"Lead", "DISSOLVED MAGNESIUM":"Magnesium", "TOTAL MAGNESIUM":"Magnesium", "DISSOLVED MANGANESE":"Manganese", "TOTAL MANGANESE":"Manganese", "DISSOLVED MERCURY":"Mercury", "TOTAL MERCURY":"Mercury", "DISSOLVED MOLYBDENUM":"Molybdenum", "TOTAL MOLYBDENUM":"Molybdenum", "DISSOLVED NICKEL":"Nickel", "TOTAL NICKEL":"Nickel", "DISSOLVED NITRATE, NO3":"Nitrate", "NITRATE AS N":"Nitrate as N", "DISSOLVED NITRITE, NO2":"Nitrite", "NITRITE AS N":"Nitrogen", "NO2+NO3 AS N":"Nitrogen", "DISSOLVED ORTHO PHOSPH, OPO4":"Orthophosphate", "ORTHO. PHOSPHATE":"Orthophosphate", "PH (FIELD)":"pH", </v>
      </c>
    </row>
    <row r="62" spans="1:4" x14ac:dyDescent="0.25">
      <c r="A62" t="s">
        <v>282</v>
      </c>
      <c r="B62" t="s">
        <v>422</v>
      </c>
      <c r="C62" s="5" t="str">
        <f t="shared" si="0"/>
        <v xml:space="preserve">"PH (LAB)":"pH, lab", </v>
      </c>
      <c r="D62" s="5" t="str">
        <f t="shared" si="1"/>
        <v xml:space="preserve">{"ACIDITY AS CACO3":"Acidity", "TOTAL ALKALINITY AS CACO3":"Alkalinity, total", "DISSOLVED ALUMINUM":"Aluminum", "TOTAL ALUMINUM":"Aluminum", "AMMONIA AS N":"Ammonia-nitrogen as N", "DISSOLVED ARSENIC":"Arsenic", "TOTAL ARSENIC":"Arsenic", "DISSOLVED BARIUM":"Barium", "TOTAL BARIUM":"Barium", "TOTAL BERYLLIUM":"Beryllium", "BICARBONATE AS HCO3":"Bicarbonate", "B.O.D. 5, MG/L":"Biochemical oxygen demand, standard conditions", "DISSOLVED BORON":"Boron", "TOTAL BORON":"Boron", "BROMIDE":"Bromide", "DISSOLVED CADMIUM":"Cadmium", "TOTAL CADMIUM":"Cadmium", "DISSOLVED CALCIUM":"Calcium", "TOTAL CALCIUM":"Calcium", "CARBONATE AS CO3":"Carbonate", "C.O.D., MG/L":"Chemical oxygen demand", "CHLORIDE":"Chloride", "DISSOLVED CHROMIUM":"Chromium", "TOTAL CHROMIUM":"Chromium", "CHROMIUM HEX, CR":"Chromium(VI)", "TOTAL COBALT":"Cobalt", "SP. CONDUCTIVITY (FIELD)":"Conductivity", "SPECIFIC CONDUCTIVITY (LAB)":"Conductivity", "DISSOLVED COPPER":"Copper", "TOTAL COPPER":"Copper", "CYANIDE":"Cyanide", "DEPTH":"Depth", "DISSOLVED OXYGEN (FIELD)":"Dissolved oxygen (DO)", "FLOW":"Flow", "FLUORIDE":"Fluoride", "TOTAL HARDNESS AS CACO3":"Hardness, Ca, Mg", "HYDROXIDE":"Hydroxide", "DISSOLVED IRON":"Iron", "TOTAL IRON":"Iron", "TOTAL KIELDAHL NITROGEN, T.K.N.":"Kjeldahl nitrogen", "DISSOLVED LEAD":"Lead", "TOTAL LEAD":"Lead", "DISSOLVED MAGNESIUM":"Magnesium", "TOTAL MAGNESIUM":"Magnesium", "DISSOLVED MANGANESE":"Manganese", "TOTAL MANGANESE":"Manganese", "DISSOLVED MERCURY":"Mercury", "TOTAL MERCURY":"Mercury", "DISSOLVED MOLYBDENUM":"Molybdenum", "TOTAL MOLYBDENUM":"Molybdenum", "DISSOLVED NICKEL":"Nickel", "TOTAL NICKEL":"Nickel", "DISSOLVED NITRATE, NO3":"Nitrate", "NITRATE AS N":"Nitrate as N", "DISSOLVED NITRITE, NO2":"Nitrite", "NITRITE AS N":"Nitrogen", "NO2+NO3 AS N":"Nitrogen", "DISSOLVED ORTHO PHOSPH, OPO4":"Orthophosphate", "ORTHO. PHOSPHATE":"Orthophosphate", "PH (FIELD)":"pH", "PH (LAB)":"pH, lab", </v>
      </c>
    </row>
    <row r="63" spans="1:4" x14ac:dyDescent="0.25">
      <c r="A63" t="s">
        <v>313</v>
      </c>
      <c r="B63" t="s">
        <v>263</v>
      </c>
      <c r="C63" s="5" t="str">
        <f t="shared" si="0"/>
        <v xml:space="preserve">"TOTAL PHOSPHORUS":"Phosphorus", </v>
      </c>
      <c r="D63" s="5" t="str">
        <f t="shared" si="1"/>
        <v xml:space="preserve">{"ACIDITY AS CACO3":"Acidity", "TOTAL ALKALINITY AS CACO3":"Alkalinity, total", "DISSOLVED ALUMINUM":"Aluminum", "TOTAL ALUMINUM":"Aluminum", "AMMONIA AS N":"Ammonia-nitrogen as N", "DISSOLVED ARSENIC":"Arsenic", "TOTAL ARSENIC":"Arsenic", "DISSOLVED BARIUM":"Barium", "TOTAL BARIUM":"Barium", "TOTAL BERYLLIUM":"Beryllium", "BICARBONATE AS HCO3":"Bicarbonate", "B.O.D. 5, MG/L":"Biochemical oxygen demand, standard conditions", "DISSOLVED BORON":"Boron", "TOTAL BORON":"Boron", "BROMIDE":"Bromide", "DISSOLVED CADMIUM":"Cadmium", "TOTAL CADMIUM":"Cadmium", "DISSOLVED CALCIUM":"Calcium", "TOTAL CALCIUM":"Calcium", "CARBONATE AS CO3":"Carbonate", "C.O.D., MG/L":"Chemical oxygen demand", "CHLORIDE":"Chloride", "DISSOLVED CHROMIUM":"Chromium", "TOTAL CHROMIUM":"Chromium", "CHROMIUM HEX, CR":"Chromium(VI)", "TOTAL COBALT":"Cobalt", "SP. CONDUCTIVITY (FIELD)":"Conductivity", "SPECIFIC CONDUCTIVITY (LAB)":"Conductivity", "DISSOLVED COPPER":"Copper", "TOTAL COPPER":"Copper", "CYANIDE":"Cyanide", "DEPTH":"Depth", "DISSOLVED OXYGEN (FIELD)":"Dissolved oxygen (DO)", "FLOW":"Flow", "FLUORIDE":"Fluoride", "TOTAL HARDNESS AS CACO3":"Hardness, Ca, Mg", "HYDROXIDE":"Hydroxide", "DISSOLVED IRON":"Iron", "TOTAL IRON":"Iron", "TOTAL KIELDAHL NITROGEN, T.K.N.":"Kjeldahl nitrogen", "DISSOLVED LEAD":"Lead", "TOTAL LEAD":"Lead", "DISSOLVED MAGNESIUM":"Magnesium", "TOTAL MAGNESIUM":"Magnesium", "DISSOLVED MANGANESE":"Manganese", "TOTAL MANGANESE":"Manganese", "DISSOLVED MERCURY":"Mercury", "TOTAL MERCURY":"Mercury", "DISSOLVED MOLYBDENUM":"Molybdenum", "TOTAL MOLYBDENUM":"Molybdenum", "DISSOLVED NICKEL":"Nickel", "TOTAL NICKEL":"Nickel", "DISSOLVED NITRATE, NO3":"Nitrate", "NITRATE AS N":"Nitrate as N", "DISSOLVED NITRITE, NO2":"Nitrite", "NITRITE AS N":"Nitrogen", "NO2+NO3 AS N":"Nitrogen", "DISSOLVED ORTHO PHOSPH, OPO4":"Orthophosphate", "ORTHO. PHOSPHATE":"Orthophosphate", "PH (FIELD)":"pH", "PH (LAB)":"pH, lab", "TOTAL PHOSPHORUS":"Phosphorus", </v>
      </c>
    </row>
    <row r="64" spans="1:4" x14ac:dyDescent="0.25">
      <c r="A64" t="s">
        <v>289</v>
      </c>
      <c r="B64" t="s">
        <v>235</v>
      </c>
      <c r="C64" s="5" t="str">
        <f t="shared" si="0"/>
        <v xml:space="preserve">"DISSOLVED POTASSIUM":"Potassium", </v>
      </c>
      <c r="D64" s="5" t="str">
        <f t="shared" si="1"/>
        <v xml:space="preserve">{"ACIDITY AS CACO3":"Acidity", "TOTAL ALKALINITY AS CACO3":"Alkalinity, total", "DISSOLVED ALUMINUM":"Aluminum", "TOTAL ALUMINUM":"Aluminum", "AMMONIA AS N":"Ammonia-nitrogen as N", "DISSOLVED ARSENIC":"Arsenic", "TOTAL ARSENIC":"Arsenic", "DISSOLVED BARIUM":"Barium", "TOTAL BARIUM":"Barium", "TOTAL BERYLLIUM":"Beryllium", "BICARBONATE AS HCO3":"Bicarbonate", "B.O.D. 5, MG/L":"Biochemical oxygen demand, standard conditions", "DISSOLVED BORON":"Boron", "TOTAL BORON":"Boron", "BROMIDE":"Bromide", "DISSOLVED CADMIUM":"Cadmium", "TOTAL CADMIUM":"Cadmium", "DISSOLVED CALCIUM":"Calcium", "TOTAL CALCIUM":"Calcium", "CARBONATE AS CO3":"Carbonate", "C.O.D., MG/L":"Chemical oxygen demand", "CHLORIDE":"Chloride", "DISSOLVED CHROMIUM":"Chromium", "TOTAL CHROMIUM":"Chromium", "CHROMIUM HEX, CR":"Chromium(VI)", "TOTAL COBALT":"Cobalt", "SP. CONDUCTIVITY (FIELD)":"Conductivity", "SPECIFIC CONDUCTIVITY (LAB)":"Conductivity", "DISSOLVED COPPER":"Copper", "TOTAL COPPER":"Copper", "CYANIDE":"Cyanide", "DEPTH":"Depth", "DISSOLVED OXYGEN (FIELD)":"Dissolved oxygen (DO)", "FLOW":"Flow", "FLUORIDE":"Fluoride", "TOTAL HARDNESS AS CACO3":"Hardness, Ca, Mg", "HYDROXIDE":"Hydroxide", "DISSOLVED IRON":"Iron", "TOTAL IRON":"Iron", "TOTAL KIELDAHL NITROGEN, T.K.N.":"Kjeldahl nitrogen", "DISSOLVED LEAD":"Lead", "TOTAL LEAD":"Lead", "DISSOLVED MAGNESIUM":"Magnesium", "TOTAL MAGNESIUM":"Magnesium", "DISSOLVED MANGANESE":"Manganese", "TOTAL MANGANESE":"Manganese", "DISSOLVED MERCURY":"Mercury", "TOTAL MERCURY":"Mercury", "DISSOLVED MOLYBDENUM":"Molybdenum", "TOTAL MOLYBDENUM":"Molybdenum", "DISSOLVED NICKEL":"Nickel", "TOTAL NICKEL":"Nickel", "DISSOLVED NITRATE, NO3":"Nitrate", "NITRATE AS N":"Nitrate as N", "DISSOLVED NITRITE, NO2":"Nitrite", "NITRITE AS N":"Nitrogen", "NO2+NO3 AS N":"Nitrogen", "DISSOLVED ORTHO PHOSPH, OPO4":"Orthophosphate", "ORTHO. PHOSPHATE":"Orthophosphate", "PH (FIELD)":"pH", "PH (LAB)":"pH, lab", "TOTAL PHOSPHORUS":"Phosphorus", "DISSOLVED POTASSIUM":"Potassium", </v>
      </c>
    </row>
    <row r="65" spans="1:4" x14ac:dyDescent="0.25">
      <c r="A65" t="s">
        <v>400</v>
      </c>
      <c r="B65" t="s">
        <v>238</v>
      </c>
      <c r="C65" s="5" t="str">
        <f t="shared" si="0"/>
        <v xml:space="preserve">"DISSOLVED SELENIUM":"Selenium", </v>
      </c>
      <c r="D65" s="5" t="str">
        <f t="shared" si="1"/>
        <v xml:space="preserve">{"ACIDITY AS CACO3":"Acidity", "TOTAL ALKALINITY AS CACO3":"Alkalinity, total", "DISSOLVED ALUMINUM":"Aluminum", "TOTAL ALUMINUM":"Aluminum", "AMMONIA AS N":"Ammonia-nitrogen as N", "DISSOLVED ARSENIC":"Arsenic", "TOTAL ARSENIC":"Arsenic", "DISSOLVED BARIUM":"Barium", "TOTAL BARIUM":"Barium", "TOTAL BERYLLIUM":"Beryllium", "BICARBONATE AS HCO3":"Bicarbonate", "B.O.D. 5, MG/L":"Biochemical oxygen demand, standard conditions", "DISSOLVED BORON":"Boron", "TOTAL BORON":"Boron", "BROMIDE":"Bromide", "DISSOLVED CADMIUM":"Cadmium", "TOTAL CADMIUM":"Cadmium", "DISSOLVED CALCIUM":"Calcium", "TOTAL CALCIUM":"Calcium", "CARBONATE AS CO3":"Carbonate", "C.O.D., MG/L":"Chemical oxygen demand", "CHLORIDE":"Chloride", "DISSOLVED CHROMIUM":"Chromium", "TOTAL CHROMIUM":"Chromium", "CHROMIUM HEX, CR":"Chromium(VI)", "TOTAL COBALT":"Cobalt", "SP. CONDUCTIVITY (FIELD)":"Conductivity", "SPECIFIC CONDUCTIVITY (LAB)":"Conductivity", "DISSOLVED COPPER":"Copper", "TOTAL COPPER":"Copper", "CYANIDE":"Cyanide", "DEPTH":"Depth", "DISSOLVED OXYGEN (FIELD)":"Dissolved oxygen (DO)", "FLOW":"Flow", "FLUORIDE":"Fluoride", "TOTAL HARDNESS AS CACO3":"Hardness, Ca, Mg", "HYDROXIDE":"Hydroxide", "DISSOLVED IRON":"Iron", "TOTAL IRON":"Iron", "TOTAL KIELDAHL NITROGEN, T.K.N.":"Kjeldahl nitrogen", "DISSOLVED LEAD":"Lead", "TOTAL LEAD":"Lead", "DISSOLVED MAGNESIUM":"Magnesium", "TOTAL MAGNESIUM":"Magnesium", "DISSOLVED MANGANESE":"Manganese", "TOTAL MANGANESE":"Manganese", "DISSOLVED MERCURY":"Mercury", "TOTAL MERCURY":"Mercury", "DISSOLVED MOLYBDENUM":"Molybdenum", "TOTAL MOLYBDENUM":"Molybdenum", "DISSOLVED NICKEL":"Nickel", "TOTAL NICKEL":"Nickel", "DISSOLVED NITRATE, NO3":"Nitrate", "NITRATE AS N":"Nitrate as N", "DISSOLVED NITRITE, NO2":"Nitrite", "NITRITE AS N":"Nitrogen", "NO2+NO3 AS N":"Nitrogen", "DISSOLVED ORTHO PHOSPH, OPO4":"Orthophosphate", "ORTHO. PHOSPHATE":"Orthophosphate", "PH (FIELD)":"pH", "PH (LAB)":"pH, lab", "TOTAL PHOSPHORUS":"Phosphorus", "DISSOLVED POTASSIUM":"Potassium", "DISSOLVED SELENIUM":"Selenium", </v>
      </c>
    </row>
    <row r="66" spans="1:4" x14ac:dyDescent="0.25">
      <c r="A66" t="s">
        <v>324</v>
      </c>
      <c r="B66" t="s">
        <v>238</v>
      </c>
      <c r="C66" s="5" t="str">
        <f t="shared" si="0"/>
        <v xml:space="preserve">"TOTAL SELENIUM":"Selenium", </v>
      </c>
      <c r="D66" s="5" t="str">
        <f t="shared" si="1"/>
        <v xml:space="preserve">{"ACIDITY AS CACO3":"Acidity", "TOTAL ALKALINITY AS CACO3":"Alkalinity, total", "DISSOLVED ALUMINUM":"Aluminum", "TOTAL ALUMINUM":"Aluminum", "AMMONIA AS N":"Ammonia-nitrogen as N", "DISSOLVED ARSENIC":"Arsenic", "TOTAL ARSENIC":"Arsenic", "DISSOLVED BARIUM":"Barium", "TOTAL BARIUM":"Barium", "TOTAL BERYLLIUM":"Beryllium", "BICARBONATE AS HCO3":"Bicarbonate", "B.O.D. 5, MG/L":"Biochemical oxygen demand, standard conditions", "DISSOLVED BORON":"Boron", "TOTAL BORON":"Boron", "BROMIDE":"Bromide", "DISSOLVED CADMIUM":"Cadmium", "TOTAL CADMIUM":"Cadmium", "DISSOLVED CALCIUM":"Calcium", "TOTAL CALCIUM":"Calcium", "CARBONATE AS CO3":"Carbonate", "C.O.D., MG/L":"Chemical oxygen demand", "CHLORIDE":"Chloride", "DISSOLVED CHROMIUM":"Chromium", "TOTAL CHROMIUM":"Chromium", "CHROMIUM HEX, CR":"Chromium(VI)", "TOTAL COBALT":"Cobalt", "SP. CONDUCTIVITY (FIELD)":"Conductivity", "SPECIFIC CONDUCTIVITY (LAB)":"Conductivity", "DISSOLVED COPPER":"Copper", "TOTAL COPPER":"Copper", "CYANIDE":"Cyanide", "DEPTH":"Depth", "DISSOLVED OXYGEN (FIELD)":"Dissolved oxygen (DO)", "FLOW":"Flow", "FLUORIDE":"Fluoride", "TOTAL HARDNESS AS CACO3":"Hardness, Ca, Mg", "HYDROXIDE":"Hydroxide", "DISSOLVED IRON":"Iron", "TOTAL IRON":"Iron", "TOTAL KIELDAHL NITROGEN, T.K.N.":"Kjeldahl nitrogen", "DISSOLVED LEAD":"Lead", "TOTAL LEAD":"Lead", "DISSOLVED MAGNESIUM":"Magnesium", "TOTAL MAGNESIUM":"Magnesium", "DISSOLVED MANGANESE":"Manganese", "TOTAL MANGANESE":"Manganese", "DISSOLVED MERCURY":"Mercury", "TOTAL MERCURY":"Mercury", "DISSOLVED MOLYBDENUM":"Molybdenum", "TOTAL MOLYBDENUM":"Molybdenum", "DISSOLVED NICKEL":"Nickel", "TOTAL NICKEL":"Nickel", "DISSOLVED NITRATE, NO3":"Nitrate", "NITRATE AS N":"Nitrate as N", "DISSOLVED NITRITE, NO2":"Nitrite", "NITRITE AS N":"Nitrogen", "NO2+NO3 AS N":"Nitrogen", "DISSOLVED ORTHO PHOSPH, OPO4":"Orthophosphate", "ORTHO. PHOSPHATE":"Orthophosphate", "PH (FIELD)":"pH", "PH (LAB)":"pH, lab", "TOTAL PHOSPHORUS":"Phosphorus", "DISSOLVED POTASSIUM":"Potassium", "DISSOLVED SELENIUM":"Selenium", "TOTAL SELENIUM":"Selenium", </v>
      </c>
    </row>
    <row r="67" spans="1:4" x14ac:dyDescent="0.25">
      <c r="A67" t="s">
        <v>369</v>
      </c>
      <c r="B67" t="s">
        <v>270</v>
      </c>
      <c r="C67" s="5" t="str">
        <f t="shared" si="0"/>
        <v xml:space="preserve">"DISSOLVED SILICA, SIO2":"Silica", </v>
      </c>
      <c r="D67" s="5" t="str">
        <f t="shared" si="1"/>
        <v xml:space="preserve">{"ACIDITY AS CACO3":"Acidity", "TOTAL ALKALINITY AS CACO3":"Alkalinity, total", "DISSOLVED ALUMINUM":"Aluminum", "TOTAL ALUMINUM":"Aluminum", "AMMONIA AS N":"Ammonia-nitrogen as N", "DISSOLVED ARSENIC":"Arsenic", "TOTAL ARSENIC":"Arsenic", "DISSOLVED BARIUM":"Barium", "TOTAL BARIUM":"Barium", "TOTAL BERYLLIUM":"Beryllium", "BICARBONATE AS HCO3":"Bicarbonate", "B.O.D. 5, MG/L":"Biochemical oxygen demand, standard conditions", "DISSOLVED BORON":"Boron", "TOTAL BORON":"Boron", "BROMIDE":"Bromide", "DISSOLVED CADMIUM":"Cadmium", "TOTAL CADMIUM":"Cadmium", "DISSOLVED CALCIUM":"Calcium", "TOTAL CALCIUM":"Calcium", "CARBONATE AS CO3":"Carbonate", "C.O.D., MG/L":"Chemical oxygen demand", "CHLORIDE":"Chloride", "DISSOLVED CHROMIUM":"Chromium", "TOTAL CHROMIUM":"Chromium", "CHROMIUM HEX, CR":"Chromium(VI)", "TOTAL COBALT":"Cobalt", "SP. CONDUCTIVITY (FIELD)":"Conductivity", "SPECIFIC CONDUCTIVITY (LAB)":"Conductivity", "DISSOLVED COPPER":"Copper", "TOTAL COPPER":"Copper", "CYANIDE":"Cyanide", "DEPTH":"Depth", "DISSOLVED OXYGEN (FIELD)":"Dissolved oxygen (DO)", "FLOW":"Flow", "FLUORIDE":"Fluoride", "TOTAL HARDNESS AS CACO3":"Hardness, Ca, Mg", "HYDROXIDE":"Hydroxide", "DISSOLVED IRON":"Iron", "TOTAL IRON":"Iron", "TOTAL KIELDAHL NITROGEN, T.K.N.":"Kjeldahl nitrogen", "DISSOLVED LEAD":"Lead", "TOTAL LEAD":"Lead", "DISSOLVED MAGNESIUM":"Magnesium", "TOTAL MAGNESIUM":"Magnesium", "DISSOLVED MANGANESE":"Manganese", "TOTAL MANGANESE":"Manganese", "DISSOLVED MERCURY":"Mercury", "TOTAL MERCURY":"Mercury", "DISSOLVED MOLYBDENUM":"Molybdenum", "TOTAL MOLYBDENUM":"Molybdenum", "DISSOLVED NICKEL":"Nickel", "TOTAL NICKEL":"Nickel", "DISSOLVED NITRATE, NO3":"Nitrate", "NITRATE AS N":"Nitrate as N", "DISSOLVED NITRITE, NO2":"Nitrite", "NITRITE AS N":"Nitrogen", "NO2+NO3 AS N":"Nitrogen", "DISSOLVED ORTHO PHOSPH, OPO4":"Orthophosphate", "ORTHO. PHOSPHATE":"Orthophosphate", "PH (FIELD)":"pH", "PH (LAB)":"pH, lab", "TOTAL PHOSPHORUS":"Phosphorus", "DISSOLVED POTASSIUM":"Potassium", "DISSOLVED SELENIUM":"Selenium", "TOTAL SELENIUM":"Selenium", "DISSOLVED SILICA, SIO2":"Silica", </v>
      </c>
    </row>
    <row r="68" spans="1:4" x14ac:dyDescent="0.25">
      <c r="A68" t="s">
        <v>342</v>
      </c>
      <c r="B68" s="5" t="s">
        <v>237</v>
      </c>
      <c r="C68" s="5" t="str">
        <f t="shared" ref="C68:C84" si="2">""""&amp;A68&amp;""""&amp;":"&amp;""""&amp;B68&amp;""""&amp;", "</f>
        <v xml:space="preserve">"DISSOLVED SILVER":"Silver", </v>
      </c>
      <c r="D68" s="5" t="str">
        <f t="shared" ref="D68:D85" si="3">D67&amp;C68</f>
        <v xml:space="preserve">{"ACIDITY AS CACO3":"Acidity", "TOTAL ALKALINITY AS CACO3":"Alkalinity, total", "DISSOLVED ALUMINUM":"Aluminum", "TOTAL ALUMINUM":"Aluminum", "AMMONIA AS N":"Ammonia-nitrogen as N", "DISSOLVED ARSENIC":"Arsenic", "TOTAL ARSENIC":"Arsenic", "DISSOLVED BARIUM":"Barium", "TOTAL BARIUM":"Barium", "TOTAL BERYLLIUM":"Beryllium", "BICARBONATE AS HCO3":"Bicarbonate", "B.O.D. 5, MG/L":"Biochemical oxygen demand, standard conditions", "DISSOLVED BORON":"Boron", "TOTAL BORON":"Boron", "BROMIDE":"Bromide", "DISSOLVED CADMIUM":"Cadmium", "TOTAL CADMIUM":"Cadmium", "DISSOLVED CALCIUM":"Calcium", "TOTAL CALCIUM":"Calcium", "CARBONATE AS CO3":"Carbonate", "C.O.D., MG/L":"Chemical oxygen demand", "CHLORIDE":"Chloride", "DISSOLVED CHROMIUM":"Chromium", "TOTAL CHROMIUM":"Chromium", "CHROMIUM HEX, CR":"Chromium(VI)", "TOTAL COBALT":"Cobalt", "SP. CONDUCTIVITY (FIELD)":"Conductivity", "SPECIFIC CONDUCTIVITY (LAB)":"Conductivity", "DISSOLVED COPPER":"Copper", "TOTAL COPPER":"Copper", "CYANIDE":"Cyanide", "DEPTH":"Depth", "DISSOLVED OXYGEN (FIELD)":"Dissolved oxygen (DO)", "FLOW":"Flow", "FLUORIDE":"Fluoride", "TOTAL HARDNESS AS CACO3":"Hardness, Ca, Mg", "HYDROXIDE":"Hydroxide", "DISSOLVED IRON":"Iron", "TOTAL IRON":"Iron", "TOTAL KIELDAHL NITROGEN, T.K.N.":"Kjeldahl nitrogen", "DISSOLVED LEAD":"Lead", "TOTAL LEAD":"Lead", "DISSOLVED MAGNESIUM":"Magnesium", "TOTAL MAGNESIUM":"Magnesium", "DISSOLVED MANGANESE":"Manganese", "TOTAL MANGANESE":"Manganese", "DISSOLVED MERCURY":"Mercury", "TOTAL MERCURY":"Mercury", "DISSOLVED MOLYBDENUM":"Molybdenum", "TOTAL MOLYBDENUM":"Molybdenum", "DISSOLVED NICKEL":"Nickel", "TOTAL NICKEL":"Nickel", "DISSOLVED NITRATE, NO3":"Nitrate", "NITRATE AS N":"Nitrate as N", "DISSOLVED NITRITE, NO2":"Nitrite", "NITRITE AS N":"Nitrogen", "NO2+NO3 AS N":"Nitrogen", "DISSOLVED ORTHO PHOSPH, OPO4":"Orthophosphate", "ORTHO. PHOSPHATE":"Orthophosphate", "PH (FIELD)":"pH", "PH (LAB)":"pH, lab", "TOTAL PHOSPHORUS":"Phosphorus", "DISSOLVED POTASSIUM":"Potassium", "DISSOLVED SELENIUM":"Selenium", "TOTAL SELENIUM":"Selenium", "DISSOLVED SILICA, SIO2":"Silica", "DISSOLVED SILVER":"Silver", </v>
      </c>
    </row>
    <row r="69" spans="1:4" x14ac:dyDescent="0.25">
      <c r="A69" t="s">
        <v>360</v>
      </c>
      <c r="B69" s="5" t="s">
        <v>237</v>
      </c>
      <c r="C69" s="5" t="str">
        <f t="shared" si="2"/>
        <v xml:space="preserve">"TOTAL SILVER":"Silver", </v>
      </c>
      <c r="D69" s="5" t="str">
        <f t="shared" si="3"/>
        <v xml:space="preserve">{"ACIDITY AS CACO3":"Acidity", "TOTAL ALKALINITY AS CACO3":"Alkalinity, total", "DISSOLVED ALUMINUM":"Aluminum", "TOTAL ALUMINUM":"Aluminum", "AMMONIA AS N":"Ammonia-nitrogen as N", "DISSOLVED ARSENIC":"Arsenic", "TOTAL ARSENIC":"Arsenic", "DISSOLVED BARIUM":"Barium", "TOTAL BARIUM":"Barium", "TOTAL BERYLLIUM":"Beryllium", "BICARBONATE AS HCO3":"Bicarbonate", "B.O.D. 5, MG/L":"Biochemical oxygen demand, standard conditions", "DISSOLVED BORON":"Boron", "TOTAL BORON":"Boron", "BROMIDE":"Bromide", "DISSOLVED CADMIUM":"Cadmium", "TOTAL CADMIUM":"Cadmium", "DISSOLVED CALCIUM":"Calcium", "TOTAL CALCIUM":"Calcium", "CARBONATE AS CO3":"Carbonate", "C.O.D., MG/L":"Chemical oxygen demand", "CHLORIDE":"Chloride", "DISSOLVED CHROMIUM":"Chromium", "TOTAL CHROMIUM":"Chromium", "CHROMIUM HEX, CR":"Chromium(VI)", "TOTAL COBALT":"Cobalt", "SP. CONDUCTIVITY (FIELD)":"Conductivity", "SPECIFIC CONDUCTIVITY (LAB)":"Conductivity", "DISSOLVED COPPER":"Copper", "TOTAL COPPER":"Copper", "CYANIDE":"Cyanide", "DEPTH":"Depth", "DISSOLVED OXYGEN (FIELD)":"Dissolved oxygen (DO)", "FLOW":"Flow", "FLUORIDE":"Fluoride", "TOTAL HARDNESS AS CACO3":"Hardness, Ca, Mg", "HYDROXIDE":"Hydroxide", "DISSOLVED IRON":"Iron", "TOTAL IRON":"Iron", "TOTAL KIELDAHL NITROGEN, T.K.N.":"Kjeldahl nitrogen", "DISSOLVED LEAD":"Lead", "TOTAL LEAD":"Lead", "DISSOLVED MAGNESIUM":"Magnesium", "TOTAL MAGNESIUM":"Magnesium", "DISSOLVED MANGANESE":"Manganese", "TOTAL MANGANESE":"Manganese", "DISSOLVED MERCURY":"Mercury", "TOTAL MERCURY":"Mercury", "DISSOLVED MOLYBDENUM":"Molybdenum", "TOTAL MOLYBDENUM":"Molybdenum", "DISSOLVED NICKEL":"Nickel", "TOTAL NICKEL":"Nickel", "DISSOLVED NITRATE, NO3":"Nitrate", "NITRATE AS N":"Nitrate as N", "DISSOLVED NITRITE, NO2":"Nitrite", "NITRITE AS N":"Nitrogen", "NO2+NO3 AS N":"Nitrogen", "DISSOLVED ORTHO PHOSPH, OPO4":"Orthophosphate", "ORTHO. PHOSPHATE":"Orthophosphate", "PH (FIELD)":"pH", "PH (LAB)":"pH, lab", "TOTAL PHOSPHORUS":"Phosphorus", "DISSOLVED POTASSIUM":"Potassium", "DISSOLVED SELENIUM":"Selenium", "TOTAL SELENIUM":"Selenium", "DISSOLVED SILICA, SIO2":"Silica", "DISSOLVED SILVER":"Silver", "TOTAL SILVER":"Silver", </v>
      </c>
    </row>
    <row r="70" spans="1:4" x14ac:dyDescent="0.25">
      <c r="A70" t="s">
        <v>290</v>
      </c>
      <c r="B70" s="5" t="s">
        <v>260</v>
      </c>
      <c r="C70" s="5" t="str">
        <f t="shared" si="2"/>
        <v xml:space="preserve">"DISSOLVED SODIUM":"Sodium", </v>
      </c>
      <c r="D70" s="5" t="str">
        <f t="shared" si="3"/>
        <v xml:space="preserve">{"ACIDITY AS CACO3":"Acidity", "TOTAL ALKALINITY AS CACO3":"Alkalinity, total", "DISSOLVED ALUMINUM":"Aluminum", "TOTAL ALUMINUM":"Aluminum", "AMMONIA AS N":"Ammonia-nitrogen as N", "DISSOLVED ARSENIC":"Arsenic", "TOTAL ARSENIC":"Arsenic", "DISSOLVED BARIUM":"Barium", "TOTAL BARIUM":"Barium", "TOTAL BERYLLIUM":"Beryllium", "BICARBONATE AS HCO3":"Bicarbonate", "B.O.D. 5, MG/L":"Biochemical oxygen demand, standard conditions", "DISSOLVED BORON":"Boron", "TOTAL BORON":"Boron", "BROMIDE":"Bromide", "DISSOLVED CADMIUM":"Cadmium", "TOTAL CADMIUM":"Cadmium", "DISSOLVED CALCIUM":"Calcium", "TOTAL CALCIUM":"Calcium", "CARBONATE AS CO3":"Carbonate", "C.O.D., MG/L":"Chemical oxygen demand", "CHLORIDE":"Chloride", "DISSOLVED CHROMIUM":"Chromium", "TOTAL CHROMIUM":"Chromium", "CHROMIUM HEX, CR":"Chromium(VI)", "TOTAL COBALT":"Cobalt", "SP. CONDUCTIVITY (FIELD)":"Conductivity", "SPECIFIC CONDUCTIVITY (LAB)":"Conductivity", "DISSOLVED COPPER":"Copper", "TOTAL COPPER":"Copper", "CYANIDE":"Cyanide", "DEPTH":"Depth", "DISSOLVED OXYGEN (FIELD)":"Dissolved oxygen (DO)", "FLOW":"Flow", "FLUORIDE":"Fluoride", "TOTAL HARDNESS AS CACO3":"Hardness, Ca, Mg", "HYDROXIDE":"Hydroxide", "DISSOLVED IRON":"Iron", "TOTAL IRON":"Iron", "TOTAL KIELDAHL NITROGEN, T.K.N.":"Kjeldahl nitrogen", "DISSOLVED LEAD":"Lead", "TOTAL LEAD":"Lead", "DISSOLVED MAGNESIUM":"Magnesium", "TOTAL MAGNESIUM":"Magnesium", "DISSOLVED MANGANESE":"Manganese", "TOTAL MANGANESE":"Manganese", "DISSOLVED MERCURY":"Mercury", "TOTAL MERCURY":"Mercury", "DISSOLVED MOLYBDENUM":"Molybdenum", "TOTAL MOLYBDENUM":"Molybdenum", "DISSOLVED NICKEL":"Nickel", "TOTAL NICKEL":"Nickel", "DISSOLVED NITRATE, NO3":"Nitrate", "NITRATE AS N":"Nitrate as N", "DISSOLVED NITRITE, NO2":"Nitrite", "NITRITE AS N":"Nitrogen", "NO2+NO3 AS N":"Nitrogen", "DISSOLVED ORTHO PHOSPH, OPO4":"Orthophosphate", "ORTHO. PHOSPHATE":"Orthophosphate", "PH (FIELD)":"pH", "PH (LAB)":"pH, lab", "TOTAL PHOSPHORUS":"Phosphorus", "DISSOLVED POTASSIUM":"Potassium", "DISSOLVED SELENIUM":"Selenium", "TOTAL SELENIUM":"Selenium", "DISSOLVED SILICA, SIO2":"Silica", "DISSOLVED SILVER":"Silver", "TOTAL SILVER":"Silver", "DISSOLVED SODIUM":"Sodium", </v>
      </c>
    </row>
    <row r="71" spans="1:4" x14ac:dyDescent="0.25">
      <c r="A71" t="s">
        <v>307</v>
      </c>
      <c r="B71" t="s">
        <v>260</v>
      </c>
      <c r="C71" s="5" t="str">
        <f t="shared" si="2"/>
        <v xml:space="preserve">"TOTAL SODIUM":"Sodium", </v>
      </c>
      <c r="D71" s="5" t="str">
        <f t="shared" si="3"/>
        <v xml:space="preserve">{"ACIDITY AS CACO3":"Acidity", "TOTAL ALKALINITY AS CACO3":"Alkalinity, total", "DISSOLVED ALUMINUM":"Aluminum", "TOTAL ALUMINUM":"Aluminum", "AMMONIA AS N":"Ammonia-nitrogen as N", "DISSOLVED ARSENIC":"Arsenic", "TOTAL ARSENIC":"Arsenic", "DISSOLVED BARIUM":"Barium", "TOTAL BARIUM":"Barium", "TOTAL BERYLLIUM":"Beryllium", "BICARBONATE AS HCO3":"Bicarbonate", "B.O.D. 5, MG/L":"Biochemical oxygen demand, standard conditions", "DISSOLVED BORON":"Boron", "TOTAL BORON":"Boron", "BROMIDE":"Bromide", "DISSOLVED CADMIUM":"Cadmium", "TOTAL CADMIUM":"Cadmium", "DISSOLVED CALCIUM":"Calcium", "TOTAL CALCIUM":"Calcium", "CARBONATE AS CO3":"Carbonate", "C.O.D., MG/L":"Chemical oxygen demand", "CHLORIDE":"Chloride", "DISSOLVED CHROMIUM":"Chromium", "TOTAL CHROMIUM":"Chromium", "CHROMIUM HEX, CR":"Chromium(VI)", "TOTAL COBALT":"Cobalt", "SP. CONDUCTIVITY (FIELD)":"Conductivity", "SPECIFIC CONDUCTIVITY (LAB)":"Conductivity", "DISSOLVED COPPER":"Copper", "TOTAL COPPER":"Copper", "CYANIDE":"Cyanide", "DEPTH":"Depth", "DISSOLVED OXYGEN (FIELD)":"Dissolved oxygen (DO)", "FLOW":"Flow", "FLUORIDE":"Fluoride", "TOTAL HARDNESS AS CACO3":"Hardness, Ca, Mg", "HYDROXIDE":"Hydroxide", "DISSOLVED IRON":"Iron", "TOTAL IRON":"Iron", "TOTAL KIELDAHL NITROGEN, T.K.N.":"Kjeldahl nitrogen", "DISSOLVED LEAD":"Lead", "TOTAL LEAD":"Lead", "DISSOLVED MAGNESIUM":"Magnesium", "TOTAL MAGNESIUM":"Magnesium", "DISSOLVED MANGANESE":"Manganese", "TOTAL MANGANESE":"Manganese", "DISSOLVED MERCURY":"Mercury", "TOTAL MERCURY":"Mercury", "DISSOLVED MOLYBDENUM":"Molybdenum", "TOTAL MOLYBDENUM":"Molybdenum", "DISSOLVED NICKEL":"Nickel", "TOTAL NICKEL":"Nickel", "DISSOLVED NITRATE, NO3":"Nitrate", "NITRATE AS N":"Nitrate as N", "DISSOLVED NITRITE, NO2":"Nitrite", "NITRITE AS N":"Nitrogen", "NO2+NO3 AS N":"Nitrogen", "DISSOLVED ORTHO PHOSPH, OPO4":"Orthophosphate", "ORTHO. PHOSPHATE":"Orthophosphate", "PH (FIELD)":"pH", "PH (LAB)":"pH, lab", "TOTAL PHOSPHORUS":"Phosphorus", "DISSOLVED POTASSIUM":"Potassium", "DISSOLVED SELENIUM":"Selenium", "TOTAL SELENIUM":"Selenium", "DISSOLVED SILICA, SIO2":"Silica", "DISSOLVED SILVER":"Silver", "TOTAL SILVER":"Silver", "DISSOLVED SODIUM":"Sodium", "TOTAL SODIUM":"Sodium", </v>
      </c>
    </row>
    <row r="72" spans="1:4" x14ac:dyDescent="0.25">
      <c r="A72" t="s">
        <v>379</v>
      </c>
      <c r="B72" t="s">
        <v>421</v>
      </c>
      <c r="C72" s="5" t="str">
        <f t="shared" si="2"/>
        <v xml:space="preserve">"SODIUM ADSORPTION RATIO":"Sodium adsorption ratio", </v>
      </c>
      <c r="D72" s="5" t="str">
        <f t="shared" si="3"/>
        <v xml:space="preserve">{"ACIDITY AS CACO3":"Acidity", "TOTAL ALKALINITY AS CACO3":"Alkalinity, total", "DISSOLVED ALUMINUM":"Aluminum", "TOTAL ALUMINUM":"Aluminum", "AMMONIA AS N":"Ammonia-nitrogen as N", "DISSOLVED ARSENIC":"Arsenic", "TOTAL ARSENIC":"Arsenic", "DISSOLVED BARIUM":"Barium", "TOTAL BARIUM":"Barium", "TOTAL BERYLLIUM":"Beryllium", "BICARBONATE AS HCO3":"Bicarbonate", "B.O.D. 5, MG/L":"Biochemical oxygen demand, standard conditions", "DISSOLVED BORON":"Boron", "TOTAL BORON":"Boron", "BROMIDE":"Bromide", "DISSOLVED CADMIUM":"Cadmium", "TOTAL CADMIUM":"Cadmium", "DISSOLVED CALCIUM":"Calcium", "TOTAL CALCIUM":"Calcium", "CARBONATE AS CO3":"Carbonate", "C.O.D., MG/L":"Chemical oxygen demand", "CHLORIDE":"Chloride", "DISSOLVED CHROMIUM":"Chromium", "TOTAL CHROMIUM":"Chromium", "CHROMIUM HEX, CR":"Chromium(VI)", "TOTAL COBALT":"Cobalt", "SP. CONDUCTIVITY (FIELD)":"Conductivity", "SPECIFIC CONDUCTIVITY (LAB)":"Conductivity", "DISSOLVED COPPER":"Copper", "TOTAL COPPER":"Copper", "CYANIDE":"Cyanide", "DEPTH":"Depth", "DISSOLVED OXYGEN (FIELD)":"Dissolved oxygen (DO)", "FLOW":"Flow", "FLUORIDE":"Fluoride", "TOTAL HARDNESS AS CACO3":"Hardness, Ca, Mg", "HYDROXIDE":"Hydroxide", "DISSOLVED IRON":"Iron", "TOTAL IRON":"Iron", "TOTAL KIELDAHL NITROGEN, T.K.N.":"Kjeldahl nitrogen", "DISSOLVED LEAD":"Lead", "TOTAL LEAD":"Lead", "DISSOLVED MAGNESIUM":"Magnesium", "TOTAL MAGNESIUM":"Magnesium", "DISSOLVED MANGANESE":"Manganese", "TOTAL MANGANESE":"Manganese", "DISSOLVED MERCURY":"Mercury", "TOTAL MERCURY":"Mercury", "DISSOLVED MOLYBDENUM":"Molybdenum", "TOTAL MOLYBDENUM":"Molybdenum", "DISSOLVED NICKEL":"Nickel", "TOTAL NICKEL":"Nickel", "DISSOLVED NITRATE, NO3":"Nitrate", "NITRATE AS N":"Nitrate as N", "DISSOLVED NITRITE, NO2":"Nitrite", "NITRITE AS N":"Nitrogen", "NO2+NO3 AS N":"Nitrogen", "DISSOLVED ORTHO PHOSPH, OPO4":"Orthophosphate", "ORTHO. PHOSPHATE":"Orthophosphate", "PH (FIELD)":"pH", "PH (LAB)":"pH, lab", "TOTAL PHOSPHORUS":"Phosphorus", "DISSOLVED POTASSIUM":"Potassium", "DISSOLVED SELENIUM":"Selenium", "TOTAL SELENIUM":"Selenium", "DISSOLVED SILICA, SIO2":"Silica", "DISSOLVED SILVER":"Silver", "TOTAL SILVER":"Silver", "DISSOLVED SODIUM":"Sodium", "TOTAL SODIUM":"Sodium", "SODIUM ADSORPTION RATIO":"Sodium adsorption ratio", </v>
      </c>
    </row>
    <row r="73" spans="1:4" x14ac:dyDescent="0.25">
      <c r="A73" t="s">
        <v>294</v>
      </c>
      <c r="B73" t="s">
        <v>252</v>
      </c>
      <c r="C73" s="5" t="str">
        <f t="shared" si="2"/>
        <v xml:space="preserve">"SULFATE":"Sulfate", </v>
      </c>
      <c r="D73" s="5" t="str">
        <f t="shared" si="3"/>
        <v xml:space="preserve">{"ACIDITY AS CACO3":"Acidity", "TOTAL ALKALINITY AS CACO3":"Alkalinity, total", "DISSOLVED ALUMINUM":"Aluminum", "TOTAL ALUMINUM":"Aluminum", "AMMONIA AS N":"Ammonia-nitrogen as N", "DISSOLVED ARSENIC":"Arsenic", "TOTAL ARSENIC":"Arsenic", "DISSOLVED BARIUM":"Barium", "TOTAL BARIUM":"Barium", "TOTAL BERYLLIUM":"Beryllium", "BICARBONATE AS HCO3":"Bicarbonate", "B.O.D. 5, MG/L":"Biochemical oxygen demand, standard conditions", "DISSOLVED BORON":"Boron", "TOTAL BORON":"Boron", "BROMIDE":"Bromide", "DISSOLVED CADMIUM":"Cadmium", "TOTAL CADMIUM":"Cadmium", "DISSOLVED CALCIUM":"Calcium", "TOTAL CALCIUM":"Calcium", "CARBONATE AS CO3":"Carbonate", "C.O.D., MG/L":"Chemical oxygen demand", "CHLORIDE":"Chloride", "DISSOLVED CHROMIUM":"Chromium", "TOTAL CHROMIUM":"Chromium", "CHROMIUM HEX, CR":"Chromium(VI)", "TOTAL COBALT":"Cobalt", "SP. CONDUCTIVITY (FIELD)":"Conductivity", "SPECIFIC CONDUCTIVITY (LAB)":"Conductivity", "DISSOLVED COPPER":"Copper", "TOTAL COPPER":"Copper", "CYANIDE":"Cyanide", "DEPTH":"Depth", "DISSOLVED OXYGEN (FIELD)":"Dissolved oxygen (DO)", "FLOW":"Flow", "FLUORIDE":"Fluoride", "TOTAL HARDNESS AS CACO3":"Hardness, Ca, Mg", "HYDROXIDE":"Hydroxide", "DISSOLVED IRON":"Iron", "TOTAL IRON":"Iron", "TOTAL KIELDAHL NITROGEN, T.K.N.":"Kjeldahl nitrogen", "DISSOLVED LEAD":"Lead", "TOTAL LEAD":"Lead", "DISSOLVED MAGNESIUM":"Magnesium", "TOTAL MAGNESIUM":"Magnesium", "DISSOLVED MANGANESE":"Manganese", "TOTAL MANGANESE":"Manganese", "DISSOLVED MERCURY":"Mercury", "TOTAL MERCURY":"Mercury", "DISSOLVED MOLYBDENUM":"Molybdenum", "TOTAL MOLYBDENUM":"Molybdenum", "DISSOLVED NICKEL":"Nickel", "TOTAL NICKEL":"Nickel", "DISSOLVED NITRATE, NO3":"Nitrate", "NITRATE AS N":"Nitrate as N", "DISSOLVED NITRITE, NO2":"Nitrite", "NITRITE AS N":"Nitrogen", "NO2+NO3 AS N":"Nitrogen", "DISSOLVED ORTHO PHOSPH, OPO4":"Orthophosphate", "ORTHO. PHOSPHATE":"Orthophosphate", "PH (FIELD)":"pH", "PH (LAB)":"pH, lab", "TOTAL PHOSPHORUS":"Phosphorus", "DISSOLVED POTASSIUM":"Potassium", "DISSOLVED SELENIUM":"Selenium", "TOTAL SELENIUM":"Selenium", "DISSOLVED SILICA, SIO2":"Silica", "DISSOLVED SILVER":"Silver", "TOTAL SILVER":"Silver", "DISSOLVED SODIUM":"Sodium", "TOTAL SODIUM":"Sodium", "SODIUM ADSORPTION RATIO":"Sodium adsorption ratio", "SULFATE":"Sulfate", </v>
      </c>
    </row>
    <row r="74" spans="1:4" x14ac:dyDescent="0.25">
      <c r="A74" t="s">
        <v>308</v>
      </c>
      <c r="B74" s="5" t="s">
        <v>428</v>
      </c>
      <c r="C74" s="5" t="str">
        <f t="shared" si="2"/>
        <v xml:space="preserve">"SULFIDE":"Sulfide", </v>
      </c>
      <c r="D74" s="5" t="str">
        <f t="shared" si="3"/>
        <v xml:space="preserve">{"ACIDITY AS CACO3":"Acidity", "TOTAL ALKALINITY AS CACO3":"Alkalinity, total", "DISSOLVED ALUMINUM":"Aluminum", "TOTAL ALUMINUM":"Aluminum", "AMMONIA AS N":"Ammonia-nitrogen as N", "DISSOLVED ARSENIC":"Arsenic", "TOTAL ARSENIC":"Arsenic", "DISSOLVED BARIUM":"Barium", "TOTAL BARIUM":"Barium", "TOTAL BERYLLIUM":"Beryllium", "BICARBONATE AS HCO3":"Bicarbonate", "B.O.D. 5, MG/L":"Biochemical oxygen demand, standard conditions", "DISSOLVED BORON":"Boron", "TOTAL BORON":"Boron", "BROMIDE":"Bromide", "DISSOLVED CADMIUM":"Cadmium", "TOTAL CADMIUM":"Cadmium", "DISSOLVED CALCIUM":"Calcium", "TOTAL CALCIUM":"Calcium", "CARBONATE AS CO3":"Carbonate", "C.O.D., MG/L":"Chemical oxygen demand", "CHLORIDE":"Chloride", "DISSOLVED CHROMIUM":"Chromium", "TOTAL CHROMIUM":"Chromium", "CHROMIUM HEX, CR":"Chromium(VI)", "TOTAL COBALT":"Cobalt", "SP. CONDUCTIVITY (FIELD)":"Conductivity", "SPECIFIC CONDUCTIVITY (LAB)":"Conductivity", "DISSOLVED COPPER":"Copper", "TOTAL COPPER":"Copper", "CYANIDE":"Cyanide", "DEPTH":"Depth", "DISSOLVED OXYGEN (FIELD)":"Dissolved oxygen (DO)", "FLOW":"Flow", "FLUORIDE":"Fluoride", "TOTAL HARDNESS AS CACO3":"Hardness, Ca, Mg", "HYDROXIDE":"Hydroxide", "DISSOLVED IRON":"Iron", "TOTAL IRON":"Iron", "TOTAL KIELDAHL NITROGEN, T.K.N.":"Kjeldahl nitrogen", "DISSOLVED LEAD":"Lead", "TOTAL LEAD":"Lead", "DISSOLVED MAGNESIUM":"Magnesium", "TOTAL MAGNESIUM":"Magnesium", "DISSOLVED MANGANESE":"Manganese", "TOTAL MANGANESE":"Manganese", "DISSOLVED MERCURY":"Mercury", "TOTAL MERCURY":"Mercury", "DISSOLVED MOLYBDENUM":"Molybdenum", "TOTAL MOLYBDENUM":"Molybdenum", "DISSOLVED NICKEL":"Nickel", "TOTAL NICKEL":"Nickel", "DISSOLVED NITRATE, NO3":"Nitrate", "NITRATE AS N":"Nitrate as N", "DISSOLVED NITRITE, NO2":"Nitrite", "NITRITE AS N":"Nitrogen", "NO2+NO3 AS N":"Nitrogen", "DISSOLVED ORTHO PHOSPH, OPO4":"Orthophosphate", "ORTHO. PHOSPHATE":"Orthophosphate", "PH (FIELD)":"pH", "PH (LAB)":"pH, lab", "TOTAL PHOSPHORUS":"Phosphorus", "DISSOLVED POTASSIUM":"Potassium", "DISSOLVED SELENIUM":"Selenium", "TOTAL SELENIUM":"Selenium", "DISSOLVED SILICA, SIO2":"Silica", "DISSOLVED SILVER":"Silver", "TOTAL SILVER":"Silver", "DISSOLVED SODIUM":"Sodium", "TOTAL SODIUM":"Sodium", "SODIUM ADSORPTION RATIO":"Sodium adsorption ratio", "SULFATE":"Sulfate", "SULFIDE":"Sulfide", </v>
      </c>
    </row>
    <row r="75" spans="1:4" x14ac:dyDescent="0.25">
      <c r="A75" t="s">
        <v>300</v>
      </c>
      <c r="B75" s="5" t="s">
        <v>424</v>
      </c>
      <c r="C75" s="5" t="str">
        <f t="shared" si="2"/>
        <v xml:space="preserve">"TOTAL ANIONS":"Sum of anions", </v>
      </c>
      <c r="D75" s="5" t="str">
        <f t="shared" si="3"/>
        <v xml:space="preserve">{"ACIDITY AS CACO3":"Acidity", "TOTAL ALKALINITY AS CACO3":"Alkalinity, total", "DISSOLVED ALUMINUM":"Aluminum", "TOTAL ALUMINUM":"Aluminum", "AMMONIA AS N":"Ammonia-nitrogen as N", "DISSOLVED ARSENIC":"Arsenic", "TOTAL ARSENIC":"Arsenic", "DISSOLVED BARIUM":"Barium", "TOTAL BARIUM":"Barium", "TOTAL BERYLLIUM":"Beryllium", "BICARBONATE AS HCO3":"Bicarbonate", "B.O.D. 5, MG/L":"Biochemical oxygen demand, standard conditions", "DISSOLVED BORON":"Boron", "TOTAL BORON":"Boron", "BROMIDE":"Bromide", "DISSOLVED CADMIUM":"Cadmium", "TOTAL CADMIUM":"Cadmium", "DISSOLVED CALCIUM":"Calcium", "TOTAL CALCIUM":"Calcium", "CARBONATE AS CO3":"Carbonate", "C.O.D., MG/L":"Chemical oxygen demand", "CHLORIDE":"Chloride", "DISSOLVED CHROMIUM":"Chromium", "TOTAL CHROMIUM":"Chromium", "CHROMIUM HEX, CR":"Chromium(VI)", "TOTAL COBALT":"Cobalt", "SP. CONDUCTIVITY (FIELD)":"Conductivity", "SPECIFIC CONDUCTIVITY (LAB)":"Conductivity", "DISSOLVED COPPER":"Copper", "TOTAL COPPER":"Copper", "CYANIDE":"Cyanide", "DEPTH":"Depth", "DISSOLVED OXYGEN (FIELD)":"Dissolved oxygen (DO)", "FLOW":"Flow", "FLUORIDE":"Fluoride", "TOTAL HARDNESS AS CACO3":"Hardness, Ca, Mg", "HYDROXIDE":"Hydroxide", "DISSOLVED IRON":"Iron", "TOTAL IRON":"Iron", "TOTAL KIELDAHL NITROGEN, T.K.N.":"Kjeldahl nitrogen", "DISSOLVED LEAD":"Lead", "TOTAL LEAD":"Lead", "DISSOLVED MAGNESIUM":"Magnesium", "TOTAL MAGNESIUM":"Magnesium", "DISSOLVED MANGANESE":"Manganese", "TOTAL MANGANESE":"Manganese", "DISSOLVED MERCURY":"Mercury", "TOTAL MERCURY":"Mercury", "DISSOLVED MOLYBDENUM":"Molybdenum", "TOTAL MOLYBDENUM":"Molybdenum", "DISSOLVED NICKEL":"Nickel", "TOTAL NICKEL":"Nickel", "DISSOLVED NITRATE, NO3":"Nitrate", "NITRATE AS N":"Nitrate as N", "DISSOLVED NITRITE, NO2":"Nitrite", "NITRITE AS N":"Nitrogen", "NO2+NO3 AS N":"Nitrogen", "DISSOLVED ORTHO PHOSPH, OPO4":"Orthophosphate", "ORTHO. PHOSPHATE":"Orthophosphate", "PH (FIELD)":"pH", "PH (LAB)":"pH, lab", "TOTAL PHOSPHORUS":"Phosphorus", "DISSOLVED POTASSIUM":"Potassium", "DISSOLVED SELENIUM":"Selenium", "TOTAL SELENIUM":"Selenium", "DISSOLVED SILICA, SIO2":"Silica", "DISSOLVED SILVER":"Silver", "TOTAL SILVER":"Silver", "DISSOLVED SODIUM":"Sodium", "TOTAL SODIUM":"Sodium", "SODIUM ADSORPTION RATIO":"Sodium adsorption ratio", "SULFATE":"Sulfate", "SULFIDE":"Sulfide", "TOTAL ANIONS":"Sum of anions", </v>
      </c>
    </row>
    <row r="76" spans="1:4" x14ac:dyDescent="0.25">
      <c r="A76" t="s">
        <v>299</v>
      </c>
      <c r="B76" s="5" t="s">
        <v>423</v>
      </c>
      <c r="C76" s="5" t="str">
        <f t="shared" si="2"/>
        <v xml:space="preserve">"TOTAL CATIONS":"Sum of cations", </v>
      </c>
      <c r="D76" s="5" t="str">
        <f t="shared" si="3"/>
        <v xml:space="preserve">{"ACIDITY AS CACO3":"Acidity", "TOTAL ALKALINITY AS CACO3":"Alkalinity, total", "DISSOLVED ALUMINUM":"Aluminum", "TOTAL ALUMINUM":"Aluminum", "AMMONIA AS N":"Ammonia-nitrogen as N", "DISSOLVED ARSENIC":"Arsenic", "TOTAL ARSENIC":"Arsenic", "DISSOLVED BARIUM":"Barium", "TOTAL BARIUM":"Barium", "TOTAL BERYLLIUM":"Beryllium", "BICARBONATE AS HCO3":"Bicarbonate", "B.O.D. 5, MG/L":"Biochemical oxygen demand, standard conditions", "DISSOLVED BORON":"Boron", "TOTAL BORON":"Boron", "BROMIDE":"Bromide", "DISSOLVED CADMIUM":"Cadmium", "TOTAL CADMIUM":"Cadmium", "DISSOLVED CALCIUM":"Calcium", "TOTAL CALCIUM":"Calcium", "CARBONATE AS CO3":"Carbonate", "C.O.D., MG/L":"Chemical oxygen demand", "CHLORIDE":"Chloride", "DISSOLVED CHROMIUM":"Chromium", "TOTAL CHROMIUM":"Chromium", "CHROMIUM HEX, CR":"Chromium(VI)", "TOTAL COBALT":"Cobalt", "SP. CONDUCTIVITY (FIELD)":"Conductivity", "SPECIFIC CONDUCTIVITY (LAB)":"Conductivity", "DISSOLVED COPPER":"Copper", "TOTAL COPPER":"Copper", "CYANIDE":"Cyanide", "DEPTH":"Depth", "DISSOLVED OXYGEN (FIELD)":"Dissolved oxygen (DO)", "FLOW":"Flow", "FLUORIDE":"Fluoride", "TOTAL HARDNESS AS CACO3":"Hardness, Ca, Mg", "HYDROXIDE":"Hydroxide", "DISSOLVED IRON":"Iron", "TOTAL IRON":"Iron", "TOTAL KIELDAHL NITROGEN, T.K.N.":"Kjeldahl nitrogen", "DISSOLVED LEAD":"Lead", "TOTAL LEAD":"Lead", "DISSOLVED MAGNESIUM":"Magnesium", "TOTAL MAGNESIUM":"Magnesium", "DISSOLVED MANGANESE":"Manganese", "TOTAL MANGANESE":"Manganese", "DISSOLVED MERCURY":"Mercury", "TOTAL MERCURY":"Mercury", "DISSOLVED MOLYBDENUM":"Molybdenum", "TOTAL MOLYBDENUM":"Molybdenum", "DISSOLVED NICKEL":"Nickel", "TOTAL NICKEL":"Nickel", "DISSOLVED NITRATE, NO3":"Nitrate", "NITRATE AS N":"Nitrate as N", "DISSOLVED NITRITE, NO2":"Nitrite", "NITRITE AS N":"Nitrogen", "NO2+NO3 AS N":"Nitrogen", "DISSOLVED ORTHO PHOSPH, OPO4":"Orthophosphate", "ORTHO. PHOSPHATE":"Orthophosphate", "PH (FIELD)":"pH", "PH (LAB)":"pH, lab", "TOTAL PHOSPHORUS":"Phosphorus", "DISSOLVED POTASSIUM":"Potassium", "DISSOLVED SELENIUM":"Selenium", "TOTAL SELENIUM":"Selenium", "DISSOLVED SILICA, SIO2":"Silica", "DISSOLVED SILVER":"Silver", "TOTAL SILVER":"Silver", "DISSOLVED SODIUM":"Sodium", "TOTAL SODIUM":"Sodium", "SODIUM ADSORPTION RATIO":"Sodium adsorption ratio", "SULFATE":"Sulfate", "SULFIDE":"Sulfide", "TOTAL ANIONS":"Sum of anions", "TOTAL CATIONS":"Sum of cations", </v>
      </c>
    </row>
    <row r="77" spans="1:4" x14ac:dyDescent="0.25">
      <c r="A77" t="s">
        <v>364</v>
      </c>
      <c r="B77" t="s">
        <v>413</v>
      </c>
      <c r="C77" s="5" t="str">
        <f t="shared" si="2"/>
        <v xml:space="preserve">"AIR TEMPERATURE (FIELD)":"Temperature, air", </v>
      </c>
      <c r="D77" s="5" t="str">
        <f t="shared" si="3"/>
        <v xml:space="preserve">{"ACIDITY AS CACO3":"Acidity", "TOTAL ALKALINITY AS CACO3":"Alkalinity, total", "DISSOLVED ALUMINUM":"Aluminum", "TOTAL ALUMINUM":"Aluminum", "AMMONIA AS N":"Ammonia-nitrogen as N", "DISSOLVED ARSENIC":"Arsenic", "TOTAL ARSENIC":"Arsenic", "DISSOLVED BARIUM":"Barium", "TOTAL BARIUM":"Barium", "TOTAL BERYLLIUM":"Beryllium", "BICARBONATE AS HCO3":"Bicarbonate", "B.O.D. 5, MG/L":"Biochemical oxygen demand, standard conditions", "DISSOLVED BORON":"Boron", "TOTAL BORON":"Boron", "BROMIDE":"Bromide", "DISSOLVED CADMIUM":"Cadmium", "TOTAL CADMIUM":"Cadmium", "DISSOLVED CALCIUM":"Calcium", "TOTAL CALCIUM":"Calcium", "CARBONATE AS CO3":"Carbonate", "C.O.D., MG/L":"Chemical oxygen demand", "CHLORIDE":"Chloride", "DISSOLVED CHROMIUM":"Chromium", "TOTAL CHROMIUM":"Chromium", "CHROMIUM HEX, CR":"Chromium(VI)", "TOTAL COBALT":"Cobalt", "SP. CONDUCTIVITY (FIELD)":"Conductivity", "SPECIFIC CONDUCTIVITY (LAB)":"Conductivity", "DISSOLVED COPPER":"Copper", "TOTAL COPPER":"Copper", "CYANIDE":"Cyanide", "DEPTH":"Depth", "DISSOLVED OXYGEN (FIELD)":"Dissolved oxygen (DO)", "FLOW":"Flow", "FLUORIDE":"Fluoride", "TOTAL HARDNESS AS CACO3":"Hardness, Ca, Mg", "HYDROXIDE":"Hydroxide", "DISSOLVED IRON":"Iron", "TOTAL IRON":"Iron", "TOTAL KIELDAHL NITROGEN, T.K.N.":"Kjeldahl nitrogen", "DISSOLVED LEAD":"Lead", "TOTAL LEAD":"Lead", "DISSOLVED MAGNESIUM":"Magnesium", "TOTAL MAGNESIUM":"Magnesium", "DISSOLVED MANGANESE":"Manganese", "TOTAL MANGANESE":"Manganese", "DISSOLVED MERCURY":"Mercury", "TOTAL MERCURY":"Mercury", "DISSOLVED MOLYBDENUM":"Molybdenum", "TOTAL MOLYBDENUM":"Molybdenum", "DISSOLVED NICKEL":"Nickel", "TOTAL NICKEL":"Nickel", "DISSOLVED NITRATE, NO3":"Nitrate", "NITRATE AS N":"Nitrate as N", "DISSOLVED NITRITE, NO2":"Nitrite", "NITRITE AS N":"Nitrogen", "NO2+NO3 AS N":"Nitrogen", "DISSOLVED ORTHO PHOSPH, OPO4":"Orthophosphate", "ORTHO. PHOSPHATE":"Orthophosphate", "PH (FIELD)":"pH", "PH (LAB)":"pH, lab", "TOTAL PHOSPHORUS":"Phosphorus", "DISSOLVED POTASSIUM":"Potassium", "DISSOLVED SELENIUM":"Selenium", "TOTAL SELENIUM":"Selenium", "DISSOLVED SILICA, SIO2":"Silica", "DISSOLVED SILVER":"Silver", "TOTAL SILVER":"Silver", "DISSOLVED SODIUM":"Sodium", "TOTAL SODIUM":"Sodium", "SODIUM ADSORPTION RATIO":"Sodium adsorption ratio", "SULFATE":"Sulfate", "SULFIDE":"Sulfide", "TOTAL ANIONS":"Sum of anions", "TOTAL CATIONS":"Sum of cations", "AIR TEMPERATURE (FIELD)":"Temperature, air", </v>
      </c>
    </row>
    <row r="78" spans="1:4" x14ac:dyDescent="0.25">
      <c r="A78" t="s">
        <v>278</v>
      </c>
      <c r="B78" t="s">
        <v>414</v>
      </c>
      <c r="C78" s="5" t="str">
        <f t="shared" si="2"/>
        <v xml:space="preserve">"FIELD WATER TEMPERATURE":"Temperature, water", </v>
      </c>
      <c r="D78" s="5" t="str">
        <f t="shared" si="3"/>
        <v xml:space="preserve">{"ACIDITY AS CACO3":"Acidity", "TOTAL ALKALINITY AS CACO3":"Alkalinity, total", "DISSOLVED ALUMINUM":"Aluminum", "TOTAL ALUMINUM":"Aluminum", "AMMONIA AS N":"Ammonia-nitrogen as N", "DISSOLVED ARSENIC":"Arsenic", "TOTAL ARSENIC":"Arsenic", "DISSOLVED BARIUM":"Barium", "TOTAL BARIUM":"Barium", "TOTAL BERYLLIUM":"Beryllium", "BICARBONATE AS HCO3":"Bicarbonate", "B.O.D. 5, MG/L":"Biochemical oxygen demand, standard conditions", "DISSOLVED BORON":"Boron", "TOTAL BORON":"Boron", "BROMIDE":"Bromide", "DISSOLVED CADMIUM":"Cadmium", "TOTAL CADMIUM":"Cadmium", "DISSOLVED CALCIUM":"Calcium", "TOTAL CALCIUM":"Calcium", "CARBONATE AS CO3":"Carbonate", "C.O.D., MG/L":"Chemical oxygen demand", "CHLORIDE":"Chloride", "DISSOLVED CHROMIUM":"Chromium", "TOTAL CHROMIUM":"Chromium", "CHROMIUM HEX, CR":"Chromium(VI)", "TOTAL COBALT":"Cobalt", "SP. CONDUCTIVITY (FIELD)":"Conductivity", "SPECIFIC CONDUCTIVITY (LAB)":"Conductivity", "DISSOLVED COPPER":"Copper", "TOTAL COPPER":"Copper", "CYANIDE":"Cyanide", "DEPTH":"Depth", "DISSOLVED OXYGEN (FIELD)":"Dissolved oxygen (DO)", "FLOW":"Flow", "FLUORIDE":"Fluoride", "TOTAL HARDNESS AS CACO3":"Hardness, Ca, Mg", "HYDROXIDE":"Hydroxide", "DISSOLVED IRON":"Iron", "TOTAL IRON":"Iron", "TOTAL KIELDAHL NITROGEN, T.K.N.":"Kjeldahl nitrogen", "DISSOLVED LEAD":"Lead", "TOTAL LEAD":"Lead", "DISSOLVED MAGNESIUM":"Magnesium", "TOTAL MAGNESIUM":"Magnesium", "DISSOLVED MANGANESE":"Manganese", "TOTAL MANGANESE":"Manganese", "DISSOLVED MERCURY":"Mercury", "TOTAL MERCURY":"Mercury", "DISSOLVED MOLYBDENUM":"Molybdenum", "TOTAL MOLYBDENUM":"Molybdenum", "DISSOLVED NICKEL":"Nickel", "TOTAL NICKEL":"Nickel", "DISSOLVED NITRATE, NO3":"Nitrate", "NITRATE AS N":"Nitrate as N", "DISSOLVED NITRITE, NO2":"Nitrite", "NITRITE AS N":"Nitrogen", "NO2+NO3 AS N":"Nitrogen", "DISSOLVED ORTHO PHOSPH, OPO4":"Orthophosphate", "ORTHO. PHOSPHATE":"Orthophosphate", "PH (FIELD)":"pH", "PH (LAB)":"pH, lab", "TOTAL PHOSPHORUS":"Phosphorus", "DISSOLVED POTASSIUM":"Potassium", "DISSOLVED SELENIUM":"Selenium", "TOTAL SELENIUM":"Selenium", "DISSOLVED SILICA, SIO2":"Silica", "DISSOLVED SILVER":"Silver", "TOTAL SILVER":"Silver", "DISSOLVED SODIUM":"Sodium", "TOTAL SODIUM":"Sodium", "SODIUM ADSORPTION RATIO":"Sodium adsorption ratio", "SULFATE":"Sulfate", "SULFIDE":"Sulfide", "TOTAL ANIONS":"Sum of anions", "TOTAL CATIONS":"Sum of cations", "AIR TEMPERATURE (FIELD)":"Temperature, air", "FIELD WATER TEMPERATURE":"Temperature, water", </v>
      </c>
    </row>
    <row r="79" spans="1:4" x14ac:dyDescent="0.25">
      <c r="A79" t="s">
        <v>298</v>
      </c>
      <c r="B79" t="s">
        <v>269</v>
      </c>
      <c r="C79" s="5" t="str">
        <f t="shared" si="2"/>
        <v xml:space="preserve">"TOTAL DISSOLVED SOLIDS, @ 180 C":"Total dissolved solids", </v>
      </c>
      <c r="D79" s="5" t="str">
        <f t="shared" si="3"/>
        <v xml:space="preserve">{"ACIDITY AS CACO3":"Acidity", "TOTAL ALKALINITY AS CACO3":"Alkalinity, total", "DISSOLVED ALUMINUM":"Aluminum", "TOTAL ALUMINUM":"Aluminum", "AMMONIA AS N":"Ammonia-nitrogen as N", "DISSOLVED ARSENIC":"Arsenic", "TOTAL ARSENIC":"Arsenic", "DISSOLVED BARIUM":"Barium", "TOTAL BARIUM":"Barium", "TOTAL BERYLLIUM":"Beryllium", "BICARBONATE AS HCO3":"Bicarbonate", "B.O.D. 5, MG/L":"Biochemical oxygen demand, standard conditions", "DISSOLVED BORON":"Boron", "TOTAL BORON":"Boron", "BROMIDE":"Bromide", "DISSOLVED CADMIUM":"Cadmium", "TOTAL CADMIUM":"Cadmium", "DISSOLVED CALCIUM":"Calcium", "TOTAL CALCIUM":"Calcium", "CARBONATE AS CO3":"Carbonate", "C.O.D., MG/L":"Chemical oxygen demand", "CHLORIDE":"Chloride", "DISSOLVED CHROMIUM":"Chromium", "TOTAL CHROMIUM":"Chromium", "CHROMIUM HEX, CR":"Chromium(VI)", "TOTAL COBALT":"Cobalt", "SP. CONDUCTIVITY (FIELD)":"Conductivity", "SPECIFIC CONDUCTIVITY (LAB)":"Conductivity", "DISSOLVED COPPER":"Copper", "TOTAL COPPER":"Copper", "CYANIDE":"Cyanide", "DEPTH":"Depth", "DISSOLVED OXYGEN (FIELD)":"Dissolved oxygen (DO)", "FLOW":"Flow", "FLUORIDE":"Fluoride", "TOTAL HARDNESS AS CACO3":"Hardness, Ca, Mg", "HYDROXIDE":"Hydroxide", "DISSOLVED IRON":"Iron", "TOTAL IRON":"Iron", "TOTAL KIELDAHL NITROGEN, T.K.N.":"Kjeldahl nitrogen", "DISSOLVED LEAD":"Lead", "TOTAL LEAD":"Lead", "DISSOLVED MAGNESIUM":"Magnesium", "TOTAL MAGNESIUM":"Magnesium", "DISSOLVED MANGANESE":"Manganese", "TOTAL MANGANESE":"Manganese", "DISSOLVED MERCURY":"Mercury", "TOTAL MERCURY":"Mercury", "DISSOLVED MOLYBDENUM":"Molybdenum", "TOTAL MOLYBDENUM":"Molybdenum", "DISSOLVED NICKEL":"Nickel", "TOTAL NICKEL":"Nickel", "DISSOLVED NITRATE, NO3":"Nitrate", "NITRATE AS N":"Nitrate as N", "DISSOLVED NITRITE, NO2":"Nitrite", "NITRITE AS N":"Nitrogen", "NO2+NO3 AS N":"Nitrogen", "DISSOLVED ORTHO PHOSPH, OPO4":"Orthophosphate", "ORTHO. PHOSPHATE":"Orthophosphate", "PH (FIELD)":"pH", "PH (LAB)":"pH, lab", "TOTAL PHOSPHORUS":"Phosphorus", "DISSOLVED POTASSIUM":"Potassium", "DISSOLVED SELENIUM":"Selenium", "TOTAL SELENIUM":"Selenium", "DISSOLVED SILICA, SIO2":"Silica", "DISSOLVED SILVER":"Silver", "TOTAL SILVER":"Silver", "DISSOLVED SODIUM":"Sodium", "TOTAL SODIUM":"Sodium", "SODIUM ADSORPTION RATIO":"Sodium adsorption ratio", "SULFATE":"Sulfate", "SULFIDE":"Sulfide", "TOTAL ANIONS":"Sum of anions", "TOTAL CATIONS":"Sum of cations", "AIR TEMPERATURE (FIELD)":"Temperature, air", "FIELD WATER TEMPERATURE":"Temperature, water", "TOTAL DISSOLVED SOLIDS, @ 180 C":"Total dissolved solids", </v>
      </c>
    </row>
    <row r="80" spans="1:4" x14ac:dyDescent="0.25">
      <c r="A80" t="s">
        <v>283</v>
      </c>
      <c r="B80" t="s">
        <v>233</v>
      </c>
      <c r="C80" s="5" t="str">
        <f t="shared" si="2"/>
        <v xml:space="preserve">"TOTAL SUSPENDED SOLIDS":"Total suspended solids", </v>
      </c>
      <c r="D80" s="5" t="str">
        <f t="shared" si="3"/>
        <v xml:space="preserve">{"ACIDITY AS CACO3":"Acidity", "TOTAL ALKALINITY AS CACO3":"Alkalinity, total", "DISSOLVED ALUMINUM":"Aluminum", "TOTAL ALUMINUM":"Aluminum", "AMMONIA AS N":"Ammonia-nitrogen as N", "DISSOLVED ARSENIC":"Arsenic", "TOTAL ARSENIC":"Arsenic", "DISSOLVED BARIUM":"Barium", "TOTAL BARIUM":"Barium", "TOTAL BERYLLIUM":"Beryllium", "BICARBONATE AS HCO3":"Bicarbonate", "B.O.D. 5, MG/L":"Biochemical oxygen demand, standard conditions", "DISSOLVED BORON":"Boron", "TOTAL BORON":"Boron", "BROMIDE":"Bromide", "DISSOLVED CADMIUM":"Cadmium", "TOTAL CADMIUM":"Cadmium", "DISSOLVED CALCIUM":"Calcium", "TOTAL CALCIUM":"Calcium", "CARBONATE AS CO3":"Carbonate", "C.O.D., MG/L":"Chemical oxygen demand", "CHLORIDE":"Chloride", "DISSOLVED CHROMIUM":"Chromium", "TOTAL CHROMIUM":"Chromium", "CHROMIUM HEX, CR":"Chromium(VI)", "TOTAL COBALT":"Cobalt", "SP. CONDUCTIVITY (FIELD)":"Conductivity", "SPECIFIC CONDUCTIVITY (LAB)":"Conductivity", "DISSOLVED COPPER":"Copper", "TOTAL COPPER":"Copper", "CYANIDE":"Cyanide", "DEPTH":"Depth", "DISSOLVED OXYGEN (FIELD)":"Dissolved oxygen (DO)", "FLOW":"Flow", "FLUORIDE":"Fluoride", "TOTAL HARDNESS AS CACO3":"Hardness, Ca, Mg", "HYDROXIDE":"Hydroxide", "DISSOLVED IRON":"Iron", "TOTAL IRON":"Iron", "TOTAL KIELDAHL NITROGEN, T.K.N.":"Kjeldahl nitrogen", "DISSOLVED LEAD":"Lead", "TOTAL LEAD":"Lead", "DISSOLVED MAGNESIUM":"Magnesium", "TOTAL MAGNESIUM":"Magnesium", "DISSOLVED MANGANESE":"Manganese", "TOTAL MANGANESE":"Manganese", "DISSOLVED MERCURY":"Mercury", "TOTAL MERCURY":"Mercury", "DISSOLVED MOLYBDENUM":"Molybdenum", "TOTAL MOLYBDENUM":"Molybdenum", "DISSOLVED NICKEL":"Nickel", "TOTAL NICKEL":"Nickel", "DISSOLVED NITRATE, NO3":"Nitrate", "NITRATE AS N":"Nitrate as N", "DISSOLVED NITRITE, NO2":"Nitrite", "NITRITE AS N":"Nitrogen", "NO2+NO3 AS N":"Nitrogen", "DISSOLVED ORTHO PHOSPH, OPO4":"Orthophosphate", "ORTHO. PHOSPHATE":"Orthophosphate", "PH (FIELD)":"pH", "PH (LAB)":"pH, lab", "TOTAL PHOSPHORUS":"Phosphorus", "DISSOLVED POTASSIUM":"Potassium", "DISSOLVED SELENIUM":"Selenium", "TOTAL SELENIUM":"Selenium", "DISSOLVED SILICA, SIO2":"Silica", "DISSOLVED SILVER":"Silver", "TOTAL SILVER":"Silver", "DISSOLVED SODIUM":"Sodium", "TOTAL SODIUM":"Sodium", "SODIUM ADSORPTION RATIO":"Sodium adsorption ratio", "SULFATE":"Sulfate", "SULFIDE":"Sulfide", "TOTAL ANIONS":"Sum of anions", "TOTAL CATIONS":"Sum of cations", "AIR TEMPERATURE (FIELD)":"Temperature, air", "FIELD WATER TEMPERATURE":"Temperature, water", "TOTAL DISSOLVED SOLIDS, @ 180 C":"Total dissolved solids", "TOTAL SUSPENDED SOLIDS":"Total suspended solids", </v>
      </c>
    </row>
    <row r="81" spans="1:4" x14ac:dyDescent="0.25">
      <c r="A81" t="s">
        <v>384</v>
      </c>
      <c r="B81" t="s">
        <v>258</v>
      </c>
      <c r="C81" s="5" t="str">
        <f t="shared" si="2"/>
        <v xml:space="preserve">"TURBIDITY (FIELD)":"Turbidity", </v>
      </c>
      <c r="D81" s="5" t="str">
        <f t="shared" si="3"/>
        <v xml:space="preserve">{"ACIDITY AS CACO3":"Acidity", "TOTAL ALKALINITY AS CACO3":"Alkalinity, total", "DISSOLVED ALUMINUM":"Aluminum", "TOTAL ALUMINUM":"Aluminum", "AMMONIA AS N":"Ammonia-nitrogen as N", "DISSOLVED ARSENIC":"Arsenic", "TOTAL ARSENIC":"Arsenic", "DISSOLVED BARIUM":"Barium", "TOTAL BARIUM":"Barium", "TOTAL BERYLLIUM":"Beryllium", "BICARBONATE AS HCO3":"Bicarbonate", "B.O.D. 5, MG/L":"Biochemical oxygen demand, standard conditions", "DISSOLVED BORON":"Boron", "TOTAL BORON":"Boron", "BROMIDE":"Bromide", "DISSOLVED CADMIUM":"Cadmium", "TOTAL CADMIUM":"Cadmium", "DISSOLVED CALCIUM":"Calcium", "TOTAL CALCIUM":"Calcium", "CARBONATE AS CO3":"Carbonate", "C.O.D., MG/L":"Chemical oxygen demand", "CHLORIDE":"Chloride", "DISSOLVED CHROMIUM":"Chromium", "TOTAL CHROMIUM":"Chromium", "CHROMIUM HEX, CR":"Chromium(VI)", "TOTAL COBALT":"Cobalt", "SP. CONDUCTIVITY (FIELD)":"Conductivity", "SPECIFIC CONDUCTIVITY (LAB)":"Conductivity", "DISSOLVED COPPER":"Copper", "TOTAL COPPER":"Copper", "CYANIDE":"Cyanide", "DEPTH":"Depth", "DISSOLVED OXYGEN (FIELD)":"Dissolved oxygen (DO)", "FLOW":"Flow", "FLUORIDE":"Fluoride", "TOTAL HARDNESS AS CACO3":"Hardness, Ca, Mg", "HYDROXIDE":"Hydroxide", "DISSOLVED IRON":"Iron", "TOTAL IRON":"Iron", "TOTAL KIELDAHL NITROGEN, T.K.N.":"Kjeldahl nitrogen", "DISSOLVED LEAD":"Lead", "TOTAL LEAD":"Lead", "DISSOLVED MAGNESIUM":"Magnesium", "TOTAL MAGNESIUM":"Magnesium", "DISSOLVED MANGANESE":"Manganese", "TOTAL MANGANESE":"Manganese", "DISSOLVED MERCURY":"Mercury", "TOTAL MERCURY":"Mercury", "DISSOLVED MOLYBDENUM":"Molybdenum", "TOTAL MOLYBDENUM":"Molybdenum", "DISSOLVED NICKEL":"Nickel", "TOTAL NICKEL":"Nickel", "DISSOLVED NITRATE, NO3":"Nitrate", "NITRATE AS N":"Nitrate as N", "DISSOLVED NITRITE, NO2":"Nitrite", "NITRITE AS N":"Nitrogen", "NO2+NO3 AS N":"Nitrogen", "DISSOLVED ORTHO PHOSPH, OPO4":"Orthophosphate", "ORTHO. PHOSPHATE":"Orthophosphate", "PH (FIELD)":"pH", "PH (LAB)":"pH, lab", "TOTAL PHOSPHORUS":"Phosphorus", "DISSOLVED POTASSIUM":"Potassium", "DISSOLVED SELENIUM":"Selenium", "TOTAL SELENIUM":"Selenium", "DISSOLVED SILICA, SIO2":"Silica", "DISSOLVED SILVER":"Silver", "TOTAL SILVER":"Silver", "DISSOLVED SODIUM":"Sodium", "TOTAL SODIUM":"Sodium", "SODIUM ADSORPTION RATIO":"Sodium adsorption ratio", "SULFATE":"Sulfate", "SULFIDE":"Sulfide", "TOTAL ANIONS":"Sum of anions", "TOTAL CATIONS":"Sum of cations", "AIR TEMPERATURE (FIELD)":"Temperature, air", "FIELD WATER TEMPERATURE":"Temperature, water", "TOTAL DISSOLVED SOLIDS, @ 180 C":"Total dissolved solids", "TOTAL SUSPENDED SOLIDS":"Total suspended solids", "TURBIDITY (FIELD)":"Turbidity", </v>
      </c>
    </row>
    <row r="82" spans="1:4" x14ac:dyDescent="0.25">
      <c r="A82" t="s">
        <v>327</v>
      </c>
      <c r="B82" t="s">
        <v>258</v>
      </c>
      <c r="C82" s="5" t="str">
        <f t="shared" si="2"/>
        <v xml:space="preserve">"TURBIDITY (LAB)":"Turbidity", </v>
      </c>
      <c r="D82" s="5" t="str">
        <f t="shared" si="3"/>
        <v xml:space="preserve">{"ACIDITY AS CACO3":"Acidity", "TOTAL ALKALINITY AS CACO3":"Alkalinity, total", "DISSOLVED ALUMINUM":"Aluminum", "TOTAL ALUMINUM":"Aluminum", "AMMONIA AS N":"Ammonia-nitrogen as N", "DISSOLVED ARSENIC":"Arsenic", "TOTAL ARSENIC":"Arsenic", "DISSOLVED BARIUM":"Barium", "TOTAL BARIUM":"Barium", "TOTAL BERYLLIUM":"Beryllium", "BICARBONATE AS HCO3":"Bicarbonate", "B.O.D. 5, MG/L":"Biochemical oxygen demand, standard conditions", "DISSOLVED BORON":"Boron", "TOTAL BORON":"Boron", "BROMIDE":"Bromide", "DISSOLVED CADMIUM":"Cadmium", "TOTAL CADMIUM":"Cadmium", "DISSOLVED CALCIUM":"Calcium", "TOTAL CALCIUM":"Calcium", "CARBONATE AS CO3":"Carbonate", "C.O.D., MG/L":"Chemical oxygen demand", "CHLORIDE":"Chloride", "DISSOLVED CHROMIUM":"Chromium", "TOTAL CHROMIUM":"Chromium", "CHROMIUM HEX, CR":"Chromium(VI)", "TOTAL COBALT":"Cobalt", "SP. CONDUCTIVITY (FIELD)":"Conductivity", "SPECIFIC CONDUCTIVITY (LAB)":"Conductivity", "DISSOLVED COPPER":"Copper", "TOTAL COPPER":"Copper", "CYANIDE":"Cyanide", "DEPTH":"Depth", "DISSOLVED OXYGEN (FIELD)":"Dissolved oxygen (DO)", "FLOW":"Flow", "FLUORIDE":"Fluoride", "TOTAL HARDNESS AS CACO3":"Hardness, Ca, Mg", "HYDROXIDE":"Hydroxide", "DISSOLVED IRON":"Iron", "TOTAL IRON":"Iron", "TOTAL KIELDAHL NITROGEN, T.K.N.":"Kjeldahl nitrogen", "DISSOLVED LEAD":"Lead", "TOTAL LEAD":"Lead", "DISSOLVED MAGNESIUM":"Magnesium", "TOTAL MAGNESIUM":"Magnesium", "DISSOLVED MANGANESE":"Manganese", "TOTAL MANGANESE":"Manganese", "DISSOLVED MERCURY":"Mercury", "TOTAL MERCURY":"Mercury", "DISSOLVED MOLYBDENUM":"Molybdenum", "TOTAL MOLYBDENUM":"Molybdenum", "DISSOLVED NICKEL":"Nickel", "TOTAL NICKEL":"Nickel", "DISSOLVED NITRATE, NO3":"Nitrate", "NITRATE AS N":"Nitrate as N", "DISSOLVED NITRITE, NO2":"Nitrite", "NITRITE AS N":"Nitrogen", "NO2+NO3 AS N":"Nitrogen", "DISSOLVED ORTHO PHOSPH, OPO4":"Orthophosphate", "ORTHO. PHOSPHATE":"Orthophosphate", "PH (FIELD)":"pH", "PH (LAB)":"pH, lab", "TOTAL PHOSPHORUS":"Phosphorus", "DISSOLVED POTASSIUM":"Potassium", "DISSOLVED SELENIUM":"Selenium", "TOTAL SELENIUM":"Selenium", "DISSOLVED SILICA, SIO2":"Silica", "DISSOLVED SILVER":"Silver", "TOTAL SILVER":"Silver", "DISSOLVED SODIUM":"Sodium", "TOTAL SODIUM":"Sodium", "SODIUM ADSORPTION RATIO":"Sodium adsorption ratio", "SULFATE":"Sulfate", "SULFIDE":"Sulfide", "TOTAL ANIONS":"Sum of anions", "TOTAL CATIONS":"Sum of cations", "AIR TEMPERATURE (FIELD)":"Temperature, air", "FIELD WATER TEMPERATURE":"Temperature, water", "TOTAL DISSOLVED SOLIDS, @ 180 C":"Total dissolved solids", "TOTAL SUSPENDED SOLIDS":"Total suspended solids", "TURBIDITY (FIELD)":"Turbidity", "TURBIDITY (LAB)":"Turbidity", </v>
      </c>
    </row>
    <row r="83" spans="1:4" x14ac:dyDescent="0.25">
      <c r="A83" t="s">
        <v>361</v>
      </c>
      <c r="B83" t="s">
        <v>264</v>
      </c>
      <c r="C83" s="5" t="str">
        <f t="shared" si="2"/>
        <v xml:space="preserve">"TOTAL VANADIUM":"Vanadium", </v>
      </c>
      <c r="D83" s="5" t="str">
        <f t="shared" si="3"/>
        <v xml:space="preserve">{"ACIDITY AS CACO3":"Acidity", "TOTAL ALKALINITY AS CACO3":"Alkalinity, total", "DISSOLVED ALUMINUM":"Aluminum", "TOTAL ALUMINUM":"Aluminum", "AMMONIA AS N":"Ammonia-nitrogen as N", "DISSOLVED ARSENIC":"Arsenic", "TOTAL ARSENIC":"Arsenic", "DISSOLVED BARIUM":"Barium", "TOTAL BARIUM":"Barium", "TOTAL BERYLLIUM":"Beryllium", "BICARBONATE AS HCO3":"Bicarbonate", "B.O.D. 5, MG/L":"Biochemical oxygen demand, standard conditions", "DISSOLVED BORON":"Boron", "TOTAL BORON":"Boron", "BROMIDE":"Bromide", "DISSOLVED CADMIUM":"Cadmium", "TOTAL CADMIUM":"Cadmium", "DISSOLVED CALCIUM":"Calcium", "TOTAL CALCIUM":"Calcium", "CARBONATE AS CO3":"Carbonate", "C.O.D., MG/L":"Chemical oxygen demand", "CHLORIDE":"Chloride", "DISSOLVED CHROMIUM":"Chromium", "TOTAL CHROMIUM":"Chromium", "CHROMIUM HEX, CR":"Chromium(VI)", "TOTAL COBALT":"Cobalt", "SP. CONDUCTIVITY (FIELD)":"Conductivity", "SPECIFIC CONDUCTIVITY (LAB)":"Conductivity", "DISSOLVED COPPER":"Copper", "TOTAL COPPER":"Copper", "CYANIDE":"Cyanide", "DEPTH":"Depth", "DISSOLVED OXYGEN (FIELD)":"Dissolved oxygen (DO)", "FLOW":"Flow", "FLUORIDE":"Fluoride", "TOTAL HARDNESS AS CACO3":"Hardness, Ca, Mg", "HYDROXIDE":"Hydroxide", "DISSOLVED IRON":"Iron", "TOTAL IRON":"Iron", "TOTAL KIELDAHL NITROGEN, T.K.N.":"Kjeldahl nitrogen", "DISSOLVED LEAD":"Lead", "TOTAL LEAD":"Lead", "DISSOLVED MAGNESIUM":"Magnesium", "TOTAL MAGNESIUM":"Magnesium", "DISSOLVED MANGANESE":"Manganese", "TOTAL MANGANESE":"Manganese", "DISSOLVED MERCURY":"Mercury", "TOTAL MERCURY":"Mercury", "DISSOLVED MOLYBDENUM":"Molybdenum", "TOTAL MOLYBDENUM":"Molybdenum", "DISSOLVED NICKEL":"Nickel", "TOTAL NICKEL":"Nickel", "DISSOLVED NITRATE, NO3":"Nitrate", "NITRATE AS N":"Nitrate as N", "DISSOLVED NITRITE, NO2":"Nitrite", "NITRITE AS N":"Nitrogen", "NO2+NO3 AS N":"Nitrogen", "DISSOLVED ORTHO PHOSPH, OPO4":"Orthophosphate", "ORTHO. PHOSPHATE":"Orthophosphate", "PH (FIELD)":"pH", "PH (LAB)":"pH, lab", "TOTAL PHOSPHORUS":"Phosphorus", "DISSOLVED POTASSIUM":"Potassium", "DISSOLVED SELENIUM":"Selenium", "TOTAL SELENIUM":"Selenium", "DISSOLVED SILICA, SIO2":"Silica", "DISSOLVED SILVER":"Silver", "TOTAL SILVER":"Silver", "DISSOLVED SODIUM":"Sodium", "TOTAL SODIUM":"Sodium", "SODIUM ADSORPTION RATIO":"Sodium adsorption ratio", "SULFATE":"Sulfate", "SULFIDE":"Sulfide", "TOTAL ANIONS":"Sum of anions", "TOTAL CATIONS":"Sum of cations", "AIR TEMPERATURE (FIELD)":"Temperature, air", "FIELD WATER TEMPERATURE":"Temperature, water", "TOTAL DISSOLVED SOLIDS, @ 180 C":"Total dissolved solids", "TOTAL SUSPENDED SOLIDS":"Total suspended solids", "TURBIDITY (FIELD)":"Turbidity", "TURBIDITY (LAB)":"Turbidity", "TOTAL VANADIUM":"Vanadium", </v>
      </c>
    </row>
    <row r="84" spans="1:4" x14ac:dyDescent="0.25">
      <c r="A84" t="s">
        <v>332</v>
      </c>
      <c r="B84" s="5" t="s">
        <v>246</v>
      </c>
      <c r="C84" s="5" t="str">
        <f t="shared" si="2"/>
        <v xml:space="preserve">"DISSOLVED ZINC":"Zinc", </v>
      </c>
      <c r="D84" s="5" t="str">
        <f t="shared" si="3"/>
        <v xml:space="preserve">{"ACIDITY AS CACO3":"Acidity", "TOTAL ALKALINITY AS CACO3":"Alkalinity, total", "DISSOLVED ALUMINUM":"Aluminum", "TOTAL ALUMINUM":"Aluminum", "AMMONIA AS N":"Ammonia-nitrogen as N", "DISSOLVED ARSENIC":"Arsenic", "TOTAL ARSENIC":"Arsenic", "DISSOLVED BARIUM":"Barium", "TOTAL BARIUM":"Barium", "TOTAL BERYLLIUM":"Beryllium", "BICARBONATE AS HCO3":"Bicarbonate", "B.O.D. 5, MG/L":"Biochemical oxygen demand, standard conditions", "DISSOLVED BORON":"Boron", "TOTAL BORON":"Boron", "BROMIDE":"Bromide", "DISSOLVED CADMIUM":"Cadmium", "TOTAL CADMIUM":"Cadmium", "DISSOLVED CALCIUM":"Calcium", "TOTAL CALCIUM":"Calcium", "CARBONATE AS CO3":"Carbonate", "C.O.D., MG/L":"Chemical oxygen demand", "CHLORIDE":"Chloride", "DISSOLVED CHROMIUM":"Chromium", "TOTAL CHROMIUM":"Chromium", "CHROMIUM HEX, CR":"Chromium(VI)", "TOTAL COBALT":"Cobalt", "SP. CONDUCTIVITY (FIELD)":"Conductivity", "SPECIFIC CONDUCTIVITY (LAB)":"Conductivity", "DISSOLVED COPPER":"Copper", "TOTAL COPPER":"Copper", "CYANIDE":"Cyanide", "DEPTH":"Depth", "DISSOLVED OXYGEN (FIELD)":"Dissolved oxygen (DO)", "FLOW":"Flow", "FLUORIDE":"Fluoride", "TOTAL HARDNESS AS CACO3":"Hardness, Ca, Mg", "HYDROXIDE":"Hydroxide", "DISSOLVED IRON":"Iron", "TOTAL IRON":"Iron", "TOTAL KIELDAHL NITROGEN, T.K.N.":"Kjeldahl nitrogen", "DISSOLVED LEAD":"Lead", "TOTAL LEAD":"Lead", "DISSOLVED MAGNESIUM":"Magnesium", "TOTAL MAGNESIUM":"Magnesium", "DISSOLVED MANGANESE":"Manganese", "TOTAL MANGANESE":"Manganese", "DISSOLVED MERCURY":"Mercury", "TOTAL MERCURY":"Mercury", "DISSOLVED MOLYBDENUM":"Molybdenum", "TOTAL MOLYBDENUM":"Molybdenum", "DISSOLVED NICKEL":"Nickel", "TOTAL NICKEL":"Nickel", "DISSOLVED NITRATE, NO3":"Nitrate", "NITRATE AS N":"Nitrate as N", "DISSOLVED NITRITE, NO2":"Nitrite", "NITRITE AS N":"Nitrogen", "NO2+NO3 AS N":"Nitrogen", "DISSOLVED ORTHO PHOSPH, OPO4":"Orthophosphate", "ORTHO. PHOSPHATE":"Orthophosphate", "PH (FIELD)":"pH", "PH (LAB)":"pH, lab", "TOTAL PHOSPHORUS":"Phosphorus", "DISSOLVED POTASSIUM":"Potassium", "DISSOLVED SELENIUM":"Selenium", "TOTAL SELENIUM":"Selenium", "DISSOLVED SILICA, SIO2":"Silica", "DISSOLVED SILVER":"Silver", "TOTAL SILVER":"Silver", "DISSOLVED SODIUM":"Sodium", "TOTAL SODIUM":"Sodium", "SODIUM ADSORPTION RATIO":"Sodium adsorption ratio", "SULFATE":"Sulfate", "SULFIDE":"Sulfide", "TOTAL ANIONS":"Sum of anions", "TOTAL CATIONS":"Sum of cations", "AIR TEMPERATURE (FIELD)":"Temperature, air", "FIELD WATER TEMPERATURE":"Temperature, water", "TOTAL DISSOLVED SOLIDS, @ 180 C":"Total dissolved solids", "TOTAL SUSPENDED SOLIDS":"Total suspended solids", "TURBIDITY (FIELD)":"Turbidity", "TURBIDITY (LAB)":"Turbidity", "TOTAL VANADIUM":"Vanadium", "DISSOLVED ZINC":"Zinc", </v>
      </c>
    </row>
    <row r="85" spans="1:4" x14ac:dyDescent="0.25">
      <c r="A85" t="s">
        <v>325</v>
      </c>
      <c r="B85" s="5" t="s">
        <v>246</v>
      </c>
      <c r="C85" s="5" t="str">
        <f>""""&amp;A85&amp;""""&amp;":"&amp;""""&amp;B85&amp;""""&amp;"} "</f>
        <v xml:space="preserve">"TOTAL ZINC":"Zinc"} </v>
      </c>
      <c r="D85" s="5" t="str">
        <f t="shared" si="3"/>
        <v xml:space="preserve">{"ACIDITY AS CACO3":"Acidity", "TOTAL ALKALINITY AS CACO3":"Alkalinity, total", "DISSOLVED ALUMINUM":"Aluminum", "TOTAL ALUMINUM":"Aluminum", "AMMONIA AS N":"Ammonia-nitrogen as N", "DISSOLVED ARSENIC":"Arsenic", "TOTAL ARSENIC":"Arsenic", "DISSOLVED BARIUM":"Barium", "TOTAL BARIUM":"Barium", "TOTAL BERYLLIUM":"Beryllium", "BICARBONATE AS HCO3":"Bicarbonate", "B.O.D. 5, MG/L":"Biochemical oxygen demand, standard conditions", "DISSOLVED BORON":"Boron", "TOTAL BORON":"Boron", "BROMIDE":"Bromide", "DISSOLVED CADMIUM":"Cadmium", "TOTAL CADMIUM":"Cadmium", "DISSOLVED CALCIUM":"Calcium", "TOTAL CALCIUM":"Calcium", "CARBONATE AS CO3":"Carbonate", "C.O.D., MG/L":"Chemical oxygen demand", "CHLORIDE":"Chloride", "DISSOLVED CHROMIUM":"Chromium", "TOTAL CHROMIUM":"Chromium", "CHROMIUM HEX, CR":"Chromium(VI)", "TOTAL COBALT":"Cobalt", "SP. CONDUCTIVITY (FIELD)":"Conductivity", "SPECIFIC CONDUCTIVITY (LAB)":"Conductivity", "DISSOLVED COPPER":"Copper", "TOTAL COPPER":"Copper", "CYANIDE":"Cyanide", "DEPTH":"Depth", "DISSOLVED OXYGEN (FIELD)":"Dissolved oxygen (DO)", "FLOW":"Flow", "FLUORIDE":"Fluoride", "TOTAL HARDNESS AS CACO3":"Hardness, Ca, Mg", "HYDROXIDE":"Hydroxide", "DISSOLVED IRON":"Iron", "TOTAL IRON":"Iron", "TOTAL KIELDAHL NITROGEN, T.K.N.":"Kjeldahl nitrogen", "DISSOLVED LEAD":"Lead", "TOTAL LEAD":"Lead", "DISSOLVED MAGNESIUM":"Magnesium", "TOTAL MAGNESIUM":"Magnesium", "DISSOLVED MANGANESE":"Manganese", "TOTAL MANGANESE":"Manganese", "DISSOLVED MERCURY":"Mercury", "TOTAL MERCURY":"Mercury", "DISSOLVED MOLYBDENUM":"Molybdenum", "TOTAL MOLYBDENUM":"Molybdenum", "DISSOLVED NICKEL":"Nickel", "TOTAL NICKEL":"Nickel", "DISSOLVED NITRATE, NO3":"Nitrate", "NITRATE AS N":"Nitrate as N", "DISSOLVED NITRITE, NO2":"Nitrite", "NITRITE AS N":"Nitrogen", "NO2+NO3 AS N":"Nitrogen", "DISSOLVED ORTHO PHOSPH, OPO4":"Orthophosphate", "ORTHO. PHOSPHATE":"Orthophosphate", "PH (FIELD)":"pH", "PH (LAB)":"pH, lab", "TOTAL PHOSPHORUS":"Phosphorus", "DISSOLVED POTASSIUM":"Potassium", "DISSOLVED SELENIUM":"Selenium", "TOTAL SELENIUM":"Selenium", "DISSOLVED SILICA, SIO2":"Silica", "DISSOLVED SILVER":"Silver", "TOTAL SILVER":"Silver", "DISSOLVED SODIUM":"Sodium", "TOTAL SODIUM":"Sodium", "SODIUM ADSORPTION RATIO":"Sodium adsorption ratio", "SULFATE":"Sulfate", "SULFIDE":"Sulfide", "TOTAL ANIONS":"Sum of anions", "TOTAL CATIONS":"Sum of cations", "AIR TEMPERATURE (FIELD)":"Temperature, air", "FIELD WATER TEMPERATURE":"Temperature, water", "TOTAL DISSOLVED SOLIDS, @ 180 C":"Total dissolved solids", "TOTAL SUSPENDED SOLIDS":"Total suspended solids", "TURBIDITY (FIELD)":"Turbidity", "TURBIDITY (LAB)":"Turbidity", "TOTAL VANADIUM":"Vanadium", "DISSOLVED ZINC":"Zinc", "TOTAL ZINC":"Zinc"} </v>
      </c>
    </row>
    <row r="86" spans="1:4" x14ac:dyDescent="0.25">
      <c r="A86" t="s">
        <v>404</v>
      </c>
      <c r="B86" s="5"/>
    </row>
    <row r="87" spans="1:4" x14ac:dyDescent="0.25">
      <c r="A87" t="s">
        <v>371</v>
      </c>
      <c r="B87" s="5"/>
    </row>
    <row r="88" spans="1:4" x14ac:dyDescent="0.25">
      <c r="A88" t="s">
        <v>407</v>
      </c>
      <c r="B88" s="5"/>
    </row>
    <row r="89" spans="1:4" x14ac:dyDescent="0.25">
      <c r="A89" t="s">
        <v>372</v>
      </c>
    </row>
    <row r="90" spans="1:4" x14ac:dyDescent="0.25">
      <c r="A90" t="s">
        <v>392</v>
      </c>
    </row>
    <row r="91" spans="1:4" x14ac:dyDescent="0.25">
      <c r="A91" t="s">
        <v>390</v>
      </c>
    </row>
    <row r="92" spans="1:4" x14ac:dyDescent="0.25">
      <c r="A92" t="s">
        <v>388</v>
      </c>
    </row>
    <row r="93" spans="1:4" x14ac:dyDescent="0.25">
      <c r="A93" t="s">
        <v>394</v>
      </c>
    </row>
    <row r="94" spans="1:4" x14ac:dyDescent="0.25">
      <c r="A94" t="s">
        <v>389</v>
      </c>
    </row>
    <row r="95" spans="1:4" x14ac:dyDescent="0.25">
      <c r="A95" t="s">
        <v>381</v>
      </c>
      <c r="B95" s="5"/>
    </row>
    <row r="96" spans="1:4" x14ac:dyDescent="0.25">
      <c r="A96" t="s">
        <v>363</v>
      </c>
      <c r="B96" s="5"/>
    </row>
    <row r="97" spans="1:2" x14ac:dyDescent="0.25">
      <c r="A97" t="s">
        <v>406</v>
      </c>
    </row>
    <row r="98" spans="1:2" x14ac:dyDescent="0.25">
      <c r="A98" t="s">
        <v>409</v>
      </c>
      <c r="B98" s="5"/>
    </row>
    <row r="99" spans="1:2" x14ac:dyDescent="0.25">
      <c r="A99" t="s">
        <v>344</v>
      </c>
      <c r="B99" s="5"/>
    </row>
    <row r="100" spans="1:2" x14ac:dyDescent="0.25">
      <c r="A100" t="s">
        <v>348</v>
      </c>
      <c r="B100" s="5"/>
    </row>
    <row r="101" spans="1:2" x14ac:dyDescent="0.25">
      <c r="A101" t="s">
        <v>401</v>
      </c>
      <c r="B101" s="5"/>
    </row>
    <row r="102" spans="1:2" x14ac:dyDescent="0.25">
      <c r="A102" t="s">
        <v>403</v>
      </c>
      <c r="B102" s="5"/>
    </row>
    <row r="103" spans="1:2" x14ac:dyDescent="0.25">
      <c r="A103" t="s">
        <v>387</v>
      </c>
      <c r="B103" s="5"/>
    </row>
    <row r="104" spans="1:2" x14ac:dyDescent="0.25">
      <c r="A104" t="s">
        <v>382</v>
      </c>
    </row>
    <row r="105" spans="1:2" x14ac:dyDescent="0.25">
      <c r="A105" t="s">
        <v>368</v>
      </c>
      <c r="B105" s="5"/>
    </row>
    <row r="106" spans="1:2" x14ac:dyDescent="0.25">
      <c r="A106" t="s">
        <v>374</v>
      </c>
      <c r="B106" s="5"/>
    </row>
    <row r="107" spans="1:2" x14ac:dyDescent="0.25">
      <c r="A107" t="s">
        <v>373</v>
      </c>
      <c r="B107" s="5"/>
    </row>
    <row r="108" spans="1:2" x14ac:dyDescent="0.25">
      <c r="A108" t="s">
        <v>367</v>
      </c>
    </row>
    <row r="109" spans="1:2" x14ac:dyDescent="0.25">
      <c r="A109" t="s">
        <v>412</v>
      </c>
      <c r="B109" s="5"/>
    </row>
    <row r="110" spans="1:2" x14ac:dyDescent="0.25">
      <c r="A110" t="s">
        <v>411</v>
      </c>
      <c r="B110" s="5"/>
    </row>
    <row r="111" spans="1:2" x14ac:dyDescent="0.25">
      <c r="A111" t="s">
        <v>393</v>
      </c>
    </row>
    <row r="112" spans="1:2" x14ac:dyDescent="0.25">
      <c r="A112" t="s">
        <v>351</v>
      </c>
    </row>
    <row r="113" spans="1:2" x14ac:dyDescent="0.25">
      <c r="A113" t="s">
        <v>284</v>
      </c>
      <c r="B113" s="5"/>
    </row>
    <row r="114" spans="1:2" x14ac:dyDescent="0.25">
      <c r="A114" t="s">
        <v>346</v>
      </c>
      <c r="B114" s="5"/>
    </row>
    <row r="115" spans="1:2" x14ac:dyDescent="0.25">
      <c r="A115" t="s">
        <v>345</v>
      </c>
      <c r="B115" s="5"/>
    </row>
    <row r="116" spans="1:2" x14ac:dyDescent="0.25">
      <c r="A116" t="s">
        <v>391</v>
      </c>
      <c r="B116" s="5"/>
    </row>
    <row r="117" spans="1:2" x14ac:dyDescent="0.25">
      <c r="A117" t="s">
        <v>377</v>
      </c>
      <c r="B117" s="5"/>
    </row>
    <row r="118" spans="1:2" x14ac:dyDescent="0.25">
      <c r="A118" t="s">
        <v>410</v>
      </c>
      <c r="B118" s="5"/>
    </row>
    <row r="119" spans="1:2" x14ac:dyDescent="0.25">
      <c r="A119" t="s">
        <v>356</v>
      </c>
      <c r="B119" s="5"/>
    </row>
    <row r="120" spans="1:2" x14ac:dyDescent="0.25">
      <c r="A120" t="s">
        <v>303</v>
      </c>
    </row>
    <row r="121" spans="1:2" x14ac:dyDescent="0.25">
      <c r="A121" t="s">
        <v>398</v>
      </c>
    </row>
    <row r="122" spans="1:2" x14ac:dyDescent="0.25">
      <c r="A122" t="s">
        <v>357</v>
      </c>
      <c r="B122" s="5"/>
    </row>
    <row r="123" spans="1:2" x14ac:dyDescent="0.25">
      <c r="A123" t="s">
        <v>355</v>
      </c>
    </row>
    <row r="124" spans="1:2" x14ac:dyDescent="0.25">
      <c r="A124" t="s">
        <v>358</v>
      </c>
      <c r="B124" s="5"/>
    </row>
    <row r="125" spans="1:2" x14ac:dyDescent="0.25">
      <c r="A125" t="s">
        <v>354</v>
      </c>
      <c r="B125" s="5"/>
    </row>
    <row r="126" spans="1:2" x14ac:dyDescent="0.25">
      <c r="A126" t="s">
        <v>408</v>
      </c>
      <c r="B126" s="5"/>
    </row>
    <row r="127" spans="1:2" x14ac:dyDescent="0.25">
      <c r="A127" t="s">
        <v>352</v>
      </c>
    </row>
    <row r="128" spans="1:2" x14ac:dyDescent="0.25">
      <c r="A128" t="s">
        <v>349</v>
      </c>
    </row>
    <row r="129" spans="1:2" x14ac:dyDescent="0.25">
      <c r="A129" t="s">
        <v>370</v>
      </c>
    </row>
    <row r="130" spans="1:2" x14ac:dyDescent="0.25">
      <c r="A130" t="s">
        <v>402</v>
      </c>
      <c r="B130" s="5"/>
    </row>
    <row r="131" spans="1:2" x14ac:dyDescent="0.25">
      <c r="A131" t="s">
        <v>306</v>
      </c>
    </row>
    <row r="132" spans="1:2" x14ac:dyDescent="0.25">
      <c r="A132" t="s">
        <v>386</v>
      </c>
    </row>
    <row r="133" spans="1:2" x14ac:dyDescent="0.25">
      <c r="A133" t="s">
        <v>395</v>
      </c>
    </row>
    <row r="134" spans="1:2" x14ac:dyDescent="0.25">
      <c r="A134" t="s">
        <v>347</v>
      </c>
    </row>
    <row r="135" spans="1:2" x14ac:dyDescent="0.25">
      <c r="A135" t="s">
        <v>353</v>
      </c>
      <c r="B135" s="5"/>
    </row>
    <row r="136" spans="1:2" x14ac:dyDescent="0.25">
      <c r="A136" t="s">
        <v>350</v>
      </c>
      <c r="B136" s="5"/>
    </row>
    <row r="137" spans="1:2" x14ac:dyDescent="0.25">
      <c r="A137" t="s">
        <v>405</v>
      </c>
    </row>
  </sheetData>
  <sortState ref="A1:B145">
    <sortCondition ref="B1:B145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D17" sqref="D17"/>
    </sheetView>
  </sheetViews>
  <sheetFormatPr defaultRowHeight="15" x14ac:dyDescent="0.25"/>
  <cols>
    <col min="1" max="1" width="16.140625" bestFit="1" customWidth="1"/>
  </cols>
  <sheetData>
    <row r="1" spans="1:4" x14ac:dyDescent="0.25">
      <c r="A1" t="s">
        <v>124</v>
      </c>
      <c r="B1" t="s">
        <v>214</v>
      </c>
    </row>
    <row r="2" spans="1:4" x14ac:dyDescent="0.25">
      <c r="A2" t="s">
        <v>114</v>
      </c>
      <c r="B2" t="s">
        <v>184</v>
      </c>
      <c r="C2" s="6" t="str">
        <f>"{"&amp;""""&amp;A2&amp;""""&amp;":"&amp;""""&amp;B2&amp;""""&amp;", "</f>
        <v xml:space="preserve">{"ANAL_METHD":"AnalytMeth", </v>
      </c>
      <c r="D2" s="6" t="str">
        <f>C2</f>
        <v xml:space="preserve">{"ANAL_METHD":"AnalytMeth", </v>
      </c>
    </row>
    <row r="3" spans="1:4" x14ac:dyDescent="0.25">
      <c r="A3" t="s">
        <v>116</v>
      </c>
      <c r="B3" t="s">
        <v>193</v>
      </c>
      <c r="C3" s="6" t="str">
        <f>""""&amp;A3&amp;""""&amp;":"&amp;""""&amp;B3&amp;""""&amp;", "</f>
        <v xml:space="preserve">"ANAL_NAME":"Param", </v>
      </c>
      <c r="D3" s="6" t="str">
        <f>D2&amp;C3</f>
        <v xml:space="preserve">{"ANAL_METHD":"AnalytMeth", "ANAL_NAME":"Param", </v>
      </c>
    </row>
    <row r="4" spans="1:4" x14ac:dyDescent="0.25">
      <c r="A4" t="s">
        <v>118</v>
      </c>
      <c r="B4" t="s">
        <v>196</v>
      </c>
      <c r="C4" s="6" t="str">
        <f t="shared" ref="C4:C17" si="0">""""&amp;A4&amp;""""&amp;":"&amp;""""&amp;B4&amp;""""&amp;", "</f>
        <v xml:space="preserve">"COMMENTS":"ResultComment", </v>
      </c>
      <c r="D4" s="6" t="str">
        <f t="shared" ref="D4:D17" si="1">D3&amp;C4</f>
        <v xml:space="preserve">{"ANAL_METHD":"AnalytMeth", "ANAL_NAME":"Param", "COMMENTS":"ResultComment", </v>
      </c>
    </row>
    <row r="5" spans="1:4" x14ac:dyDescent="0.25">
      <c r="A5" t="s">
        <v>115</v>
      </c>
      <c r="B5" t="s">
        <v>183</v>
      </c>
      <c r="C5" s="6" t="str">
        <f t="shared" si="0"/>
        <v xml:space="preserve">"DATE_ANAL":"AnalysisDate", </v>
      </c>
      <c r="D5" s="6" t="str">
        <f t="shared" si="1"/>
        <v xml:space="preserve">{"ANAL_METHD":"AnalytMeth", "ANAL_NAME":"Param", "COMMENTS":"ResultComment", "DATE_ANAL":"AnalysisDate", </v>
      </c>
    </row>
    <row r="6" spans="1:4" x14ac:dyDescent="0.25">
      <c r="A6" t="s">
        <v>119</v>
      </c>
      <c r="B6" t="s">
        <v>205</v>
      </c>
      <c r="C6" s="6" t="str">
        <f t="shared" si="0"/>
        <v xml:space="preserve">"DATETIME_SAMP":"SampleDate", </v>
      </c>
      <c r="D6" s="6" t="str">
        <f t="shared" si="1"/>
        <v xml:space="preserve">{"ANAL_METHD":"AnalytMeth", "ANAL_NAME":"Param", "COMMENTS":"ResultComment", "DATE_ANAL":"AnalysisDate", "DATETIME_SAMP":"SampleDate", </v>
      </c>
    </row>
    <row r="7" spans="1:4" x14ac:dyDescent="0.25">
      <c r="A7" t="s">
        <v>110</v>
      </c>
      <c r="B7" t="s">
        <v>186</v>
      </c>
      <c r="C7" s="6" t="str">
        <f t="shared" si="0"/>
        <v xml:space="preserve">"EQUALITY":"DetectCond", </v>
      </c>
      <c r="D7" s="6" t="str">
        <f t="shared" si="1"/>
        <v xml:space="preserve">{"ANAL_METHD":"AnalytMeth", "ANAL_NAME":"Param", "COMMENTS":"ResultComment", "DATE_ANAL":"AnalysisDate", "DATETIME_SAMP":"SampleDate", "EQUALITY":"DetectCond", </v>
      </c>
    </row>
    <row r="8" spans="1:4" x14ac:dyDescent="0.25">
      <c r="A8" t="s">
        <v>109</v>
      </c>
      <c r="B8" t="s">
        <v>187</v>
      </c>
      <c r="C8" s="6" t="str">
        <f t="shared" si="0"/>
        <v xml:space="preserve">"LAB_CODE":"LabComments", </v>
      </c>
      <c r="D8" s="6" t="str">
        <f t="shared" si="1"/>
        <v xml:space="preserve">{"ANAL_METHD":"AnalytMeth", "ANAL_NAME":"Param", "COMMENTS":"ResultComment", "DATE_ANAL":"AnalysisDate", "DATETIME_SAMP":"SampleDate", "EQUALITY":"DetectCond", "LAB_CODE":"LabComments", </v>
      </c>
    </row>
    <row r="9" spans="1:4" x14ac:dyDescent="0.25">
      <c r="A9" t="s">
        <v>122</v>
      </c>
      <c r="B9" t="s">
        <v>188</v>
      </c>
      <c r="C9" s="6" t="str">
        <f t="shared" si="0"/>
        <v xml:space="preserve">"LAB_NAME":"LabName", </v>
      </c>
      <c r="D9" s="6" t="str">
        <f t="shared" si="1"/>
        <v xml:space="preserve">{"ANAL_METHD":"AnalytMeth", "ANAL_NAME":"Param", "COMMENTS":"ResultComment", "DATE_ANAL":"AnalysisDate", "DATETIME_SAMP":"SampleDate", "EQUALITY":"DetectCond", "LAB_CODE":"LabComments", "LAB_NAME":"LabName", </v>
      </c>
    </row>
    <row r="10" spans="1:4" x14ac:dyDescent="0.25">
      <c r="A10" t="s">
        <v>121</v>
      </c>
      <c r="B10" t="s">
        <v>192</v>
      </c>
      <c r="C10" s="6" t="str">
        <f t="shared" si="0"/>
        <v xml:space="preserve">"METH_DESC":"MethodDescript", </v>
      </c>
      <c r="D10" s="6" t="str">
        <f t="shared" si="1"/>
        <v xml:space="preserve">{"ANAL_METHD":"AnalytMeth", "ANAL_NAME":"Param", "COMMENTS":"ResultComment", "DATE_ANAL":"AnalysisDate", "DATETIME_SAMP":"SampleDate", "EQUALITY":"DetectCond", "LAB_CODE":"LabComments", "LAB_NAME":"LabName", "METH_DESC":"MethodDescript", </v>
      </c>
    </row>
    <row r="11" spans="1:4" x14ac:dyDescent="0.25">
      <c r="A11" t="s">
        <v>120</v>
      </c>
      <c r="B11" t="s">
        <v>209</v>
      </c>
      <c r="C11" s="6" t="str">
        <f t="shared" si="0"/>
        <v xml:space="preserve">"METHD":"SampMeth", </v>
      </c>
      <c r="D11" s="6" t="str">
        <f t="shared" si="1"/>
        <v xml:space="preserve">{"ANAL_METHD":"AnalytMeth", "ANAL_NAME":"Param", "COMMENTS":"ResultComment", "DATE_ANAL":"AnalysisDate", "DATETIME_SAMP":"SampleDate", "EQUALITY":"DetectCond", "LAB_CODE":"LabComments", "LAB_NAME":"LabName", "METH_DESC":"MethodDescript", "METHD":"SampMeth", </v>
      </c>
    </row>
    <row r="12" spans="1:4" x14ac:dyDescent="0.25">
      <c r="A12" t="s">
        <v>113</v>
      </c>
      <c r="B12" t="s">
        <v>190</v>
      </c>
      <c r="C12" s="6" t="str">
        <f t="shared" si="0"/>
        <v xml:space="preserve">"MIN_DET":"MDL", </v>
      </c>
      <c r="D12" s="6" t="str">
        <f t="shared" si="1"/>
        <v xml:space="preserve">{"ANAL_METHD":"AnalytMeth", "ANAL_NAME":"Param", "COMMENTS":"ResultComment", "DATE_ANAL":"AnalysisDate", "DATETIME_SAMP":"SampleDate", "EQUALITY":"DetectCond", "LAB_CODE":"LabComments", "LAB_NAME":"LabName", "METH_DESC":"MethodDescript", "METHD":"SampMeth", "MIN_DET":"MDL", </v>
      </c>
    </row>
    <row r="13" spans="1:4" x14ac:dyDescent="0.25">
      <c r="A13" t="s">
        <v>117</v>
      </c>
      <c r="B13" t="s">
        <v>210</v>
      </c>
      <c r="C13" s="6" t="str">
        <f t="shared" si="0"/>
        <v xml:space="preserve">"SAMP_TYPE":"SampMethName", </v>
      </c>
      <c r="D13" s="6" t="str">
        <f t="shared" si="1"/>
        <v xml:space="preserve">{"ANAL_METHD":"AnalytMeth", "ANAL_NAME":"Param", "COMMENTS":"ResultComment", "DATE_ANAL":"AnalysisDate", "DATETIME_SAMP":"SampleDate", "EQUALITY":"DetectCond", "LAB_CODE":"LabComments", "LAB_NAME":"LabName", "METH_DESC":"MethodDescript", "METHD":"SampMeth", "MIN_DET":"MDL", "SAMP_TYPE":"SampMethName", </v>
      </c>
    </row>
    <row r="14" spans="1:4" x14ac:dyDescent="0.25">
      <c r="A14" t="s">
        <v>429</v>
      </c>
      <c r="B14" t="s">
        <v>206</v>
      </c>
      <c r="C14" s="6" t="str">
        <f t="shared" si="0"/>
        <v xml:space="preserve">"SAMPLE_ID":"SampleId", </v>
      </c>
      <c r="D14" s="6" t="str">
        <f t="shared" si="1"/>
        <v xml:space="preserve">{"ANAL_METHD":"AnalytMeth", "ANAL_NAME":"Param", "COMMENTS":"ResultComment", "DATE_ANAL":"AnalysisDate", "DATETIME_SAMP":"SampleDate", "EQUALITY":"DetectCond", "LAB_CODE":"LabComments", "LAB_NAME":"LabName", "METH_DESC":"MethodDescript", "METHD":"SampMeth", "MIN_DET":"MDL", "SAMP_TYPE":"SampMethName", "SAMPLE_ID":"SampleId", </v>
      </c>
    </row>
    <row r="15" spans="1:4" x14ac:dyDescent="0.25">
      <c r="A15" t="s">
        <v>430</v>
      </c>
      <c r="B15" t="s">
        <v>152</v>
      </c>
      <c r="C15" s="6" t="str">
        <f t="shared" si="0"/>
        <v xml:space="preserve">"STATION_ID":"StationId", </v>
      </c>
      <c r="D15" s="6" t="str">
        <f t="shared" si="1"/>
        <v xml:space="preserve">{"ANAL_METHD":"AnalytMeth", "ANAL_NAME":"Param", "COMMENTS":"ResultComment", "DATE_ANAL":"AnalysisDate", "DATETIME_SAMP":"SampleDate", "EQUALITY":"DetectCond", "LAB_CODE":"LabComments", "LAB_NAME":"LabName", "METH_DESC":"MethodDescript", "METHD":"SampMeth", "MIN_DET":"MDL", "SAMP_TYPE":"SampMethName", "SAMPLE_ID":"SampleId", "STATION_ID":"StationId", </v>
      </c>
    </row>
    <row r="16" spans="1:4" x14ac:dyDescent="0.25">
      <c r="A16" t="s">
        <v>112</v>
      </c>
      <c r="B16" t="s">
        <v>212</v>
      </c>
      <c r="C16" s="6" t="str">
        <f t="shared" si="0"/>
        <v xml:space="preserve">"UNITS":"Unit", </v>
      </c>
      <c r="D16" s="6" t="str">
        <f t="shared" si="1"/>
        <v xml:space="preserve">{"ANAL_METHD":"AnalytMeth", "ANAL_NAME":"Param", "COMMENTS":"ResultComment", "DATE_ANAL":"AnalysisDate", "DATETIME_SAMP":"SampleDate", "EQUALITY":"DetectCond", "LAB_CODE":"LabComments", "LAB_NAME":"LabName", "METH_DESC":"MethodDescript", "METHD":"SampMeth", "MIN_DET":"MDL", "SAMP_TYPE":"SampMethName", "SAMPLE_ID":"SampleId", "STATION_ID":"StationId", "UNITS":"Unit", </v>
      </c>
    </row>
    <row r="17" spans="1:4" x14ac:dyDescent="0.25">
      <c r="A17" t="s">
        <v>111</v>
      </c>
      <c r="B17" t="s">
        <v>198</v>
      </c>
      <c r="C17" s="6" t="str">
        <f>""""&amp;A17&amp;""""&amp;":"&amp;""""&amp;B17&amp;""""&amp;"} "</f>
        <v xml:space="preserve">"VALUE":"ResultValue"} </v>
      </c>
      <c r="D17" s="6" t="str">
        <f t="shared" si="1"/>
        <v xml:space="preserve">{"ANAL_METHD":"AnalytMeth", "ANAL_NAME":"Param", "COMMENTS":"ResultComment", "DATE_ANAL":"AnalysisDate", "DATETIME_SAMP":"SampleDate", "EQUALITY":"DetectCond", "LAB_CODE":"LabComments", "LAB_NAME":"LabName", "METH_DESC":"MethodDescript", "METHD":"SampMeth", "MIN_DET":"MDL", "SAMP_TYPE":"SampMethName", "SAMPLE_ID":"SampleId", "STATION_ID":"StationId", "UNITS":"Unit", "VALUE":"ResultValue"} </v>
      </c>
    </row>
  </sheetData>
  <sortState ref="A2:B64">
    <sortCondition ref="A2:A6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stations</vt:lpstr>
      <vt:lpstr>results</vt:lpstr>
      <vt:lpstr>Sheet3</vt:lpstr>
      <vt:lpstr>Sheet4</vt:lpstr>
      <vt:lpstr>Sheet5</vt:lpstr>
      <vt:lpstr>Sheet6</vt:lpstr>
      <vt:lpstr>Sheet7</vt:lpstr>
      <vt:lpstr>Sheet8</vt:lpstr>
    </vt:vector>
  </TitlesOfParts>
  <Company>Utah Geological Survey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Inkenbrandt</dc:creator>
  <cp:lastModifiedBy>Paul Inkenbrandt</cp:lastModifiedBy>
  <dcterms:created xsi:type="dcterms:W3CDTF">2015-07-22T19:32:41Z</dcterms:created>
  <dcterms:modified xsi:type="dcterms:W3CDTF">2015-07-22T23:24:06Z</dcterms:modified>
</cp:coreProperties>
</file>