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nky.son/Desktop/Columbia_Bootcamp/Module 1/Crowdfunding_Project/"/>
    </mc:Choice>
  </mc:AlternateContent>
  <xr:revisionPtr revIDLastSave="0" documentId="13_ncr:1_{2EF813EB-B096-AE4B-BDDF-D8FD93921404}" xr6:coauthVersionLast="45" xr6:coauthVersionMax="45" xr10:uidLastSave="{00000000-0000-0000-0000-000000000000}"/>
  <bookViews>
    <workbookView xWindow="1640" yWindow="1200" windowWidth="32580" windowHeight="1990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.S. Kickstarters" sheetId="7" r:id="rId6"/>
    <sheet name="Failed U.S. Kickstarters" sheetId="8" r:id="rId7"/>
    <sheet name="Descriptive Statistics" sheetId="9" r:id="rId8"/>
    <sheet name="GB Musicals Goal &amp; Pledged" sheetId="10" r:id="rId9"/>
  </sheets>
  <definedNames>
    <definedName name="_xlnm._FilterDatabase" localSheetId="0" hidden="1">Kickstarter!$A$1:$T$4115</definedName>
    <definedName name="_xlnm._FilterDatabase" localSheetId="5" hidden="1">'Successful U.S. Kickstarters'!$A$1:$T$413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9" r:id="rId10"/>
    <pivotCache cacheId="1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4" i="9"/>
  <c r="B13" i="9"/>
  <c r="B12" i="9"/>
  <c r="B11" i="9"/>
  <c r="C7" i="9"/>
  <c r="C6" i="9"/>
  <c r="C5" i="9"/>
  <c r="C4" i="9"/>
  <c r="B7" i="9"/>
  <c r="B6" i="9"/>
  <c r="B5" i="9"/>
  <c r="B4" i="9"/>
  <c r="C10" i="9"/>
  <c r="B10" i="9"/>
  <c r="C9" i="9"/>
  <c r="B9" i="9"/>
  <c r="C3" i="9"/>
  <c r="B3" i="9"/>
  <c r="C2" i="9"/>
  <c r="B2" i="9"/>
  <c r="F6" i="5"/>
  <c r="F5" i="5"/>
  <c r="F4" i="5"/>
  <c r="F3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<sst xmlns="http://schemas.openxmlformats.org/spreadsheetml/2006/main" count="38341" uniqueCount="8397">
  <si>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</si>
  <si>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</si>
  <si>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</si>
  <si>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</si>
  <si>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</si>
  <si>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</si>
  <si>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</si>
  <si>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</si>
  <si>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</si>
  <si>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</si>
  <si>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</si>
  <si>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</si>
  <si>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</si>
  <si>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</si>
  <si>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</si>
  <si>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</si>
  <si>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</si>
  <si>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</si>
  <si>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</si>
  <si>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</si>
  <si>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</si>
  <si>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</si>
  <si>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</si>
  <si>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</si>
  <si>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</si>
  <si>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</si>
  <si>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</si>
  <si>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</si>
  <si>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</si>
  <si>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</si>
  <si>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</si>
  <si>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</si>
  <si>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</si>
  <si>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</si>
  <si>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</si>
  <si>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</si>
  <si>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</si>
  <si>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</si>
  <si>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</si>
  <si>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</si>
  <si>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</si>
  <si>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</si>
  <si>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</si>
  <si>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</si>
  <si>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</si>
  <si>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</si>
  <si>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</si>
  <si>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</si>
  <si>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</si>
  <si>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</si>
  <si>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</si>
  <si>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</si>
  <si>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</si>
  <si>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</si>
  <si>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</si>
  <si>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</si>
  <si>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</si>
  <si>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</si>
  <si>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</si>
  <si>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</si>
  <si>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</si>
  <si>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</si>
  <si>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</si>
  <si>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</si>
  <si>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</si>
  <si>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</si>
  <si>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</si>
  <si>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</si>
  <si>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</si>
  <si>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</si>
  <si>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</si>
  <si>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</si>
  <si>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</si>
  <si>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</si>
  <si>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</si>
  <si>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</si>
  <si>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</si>
  <si>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</si>
  <si>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</si>
  <si>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</si>
  <si>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</si>
  <si>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</si>
  <si>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</si>
  <si>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</si>
  <si>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</si>
  <si>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</si>
  <si>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</si>
  <si>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</si>
  <si>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</si>
  <si>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</si>
  <si>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</si>
  <si>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</si>
  <si>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</si>
  <si>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</si>
  <si>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</si>
  <si>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</si>
  <si>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</si>
  <si>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</si>
  <si>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</si>
  <si>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</si>
  <si>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</si>
  <si>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</si>
  <si>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</si>
  <si>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</si>
  <si>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</si>
  <si>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</si>
  <si>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</si>
  <si>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</si>
  <si>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</si>
  <si>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</si>
  <si>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</si>
  <si>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</si>
  <si>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</si>
  <si>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</si>
  <si>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</si>
  <si>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</si>
  <si>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</si>
  <si>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</si>
  <si>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</si>
  <si>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</si>
  <si>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</si>
  <si>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</si>
  <si>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</si>
  <si>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</si>
  <si>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</si>
  <si>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</si>
  <si>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</si>
  <si>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</si>
  <si>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</si>
  <si>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</si>
  <si>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</si>
  <si>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</si>
  <si>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</si>
  <si>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</si>
  <si>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</si>
  <si>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</si>
  <si>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</si>
  <si>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</si>
  <si>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</si>
  <si>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</si>
  <si>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</si>
  <si>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</si>
  <si>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</si>
  <si>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</si>
  <si>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</si>
  <si>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</si>
  <si>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</si>
  <si>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</si>
  <si>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</si>
  <si>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</si>
  <si>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</si>
  <si>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</si>
  <si>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</si>
  <si>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</si>
  <si>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</si>
  <si>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</si>
  <si>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</si>
  <si>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</si>
  <si>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</si>
  <si>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</si>
  <si>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</si>
  <si>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</si>
  <si>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</si>
  <si>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</si>
  <si>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</si>
  <si>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</si>
  <si>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</si>
  <si>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</si>
  <si>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</si>
  <si>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</si>
  <si>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</si>
  <si>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</si>
  <si>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</si>
  <si>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</si>
  <si>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</si>
  <si>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</si>
  <si>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</si>
  <si>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</si>
  <si>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</si>
  <si>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</si>
  <si>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</si>
  <si>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</si>
  <si>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</si>
  <si>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</si>
  <si>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</si>
  <si>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</si>
  <si>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</si>
  <si>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</si>
  <si>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</si>
  <si>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</si>
  <si>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</si>
  <si>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</si>
  <si>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</si>
  <si>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</si>
  <si>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</si>
  <si>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</si>
  <si>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</si>
  <si>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</si>
  <si>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</si>
  <si>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</si>
  <si>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</si>
  <si>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</si>
  <si>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</si>
  <si>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</si>
  <si>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</si>
  <si>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</si>
  <si>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</si>
  <si>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</si>
  <si>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</si>
  <si>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</si>
  <si>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</si>
  <si>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</si>
  <si>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</si>
  <si>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</si>
  <si>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</si>
  <si>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</si>
  <si>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</si>
  <si>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</si>
  <si>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</si>
  <si>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</si>
  <si>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</si>
  <si>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</si>
  <si>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</si>
  <si>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</si>
  <si>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</si>
  <si>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</si>
  <si>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</si>
  <si>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</si>
  <si>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</si>
  <si>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</si>
  <si>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</si>
  <si>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</si>
  <si>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</si>
  <si>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</si>
  <si>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</si>
  <si>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</si>
  <si>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</si>
  <si>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</si>
  <si>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</si>
  <si>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</si>
  <si>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</si>
  <si>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</si>
  <si>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</si>
  <si>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</si>
  <si>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</si>
  <si>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</si>
  <si>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</si>
  <si>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</si>
  <si>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</si>
  <si>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</si>
  <si>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</si>
  <si>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</si>
  <si>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</si>
  <si>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</si>
  <si>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</si>
  <si>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</si>
  <si>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</si>
  <si>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</si>
  <si>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</si>
  <si>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</si>
  <si>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</si>
  <si>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</si>
  <si>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</si>
  <si>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</si>
  <si>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</si>
  <si>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</si>
  <si>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</si>
  <si>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</si>
  <si>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</si>
  <si>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</si>
  <si>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</si>
  <si>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</si>
  <si>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</si>
  <si>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</si>
  <si>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</si>
  <si>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</si>
  <si>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</si>
  <si>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</si>
  <si>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</si>
  <si>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</si>
  <si>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</si>
  <si>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</si>
  <si>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</si>
  <si>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</si>
  <si>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</si>
  <si>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</si>
  <si>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</si>
  <si>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</si>
  <si>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</si>
  <si>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</si>
  <si>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</si>
  <si>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</si>
  <si>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</si>
  <si>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</si>
  <si>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</si>
  <si>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</si>
  <si>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</si>
  <si>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</si>
  <si>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</si>
  <si>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</si>
  <si>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</si>
  <si>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</si>
  <si>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</si>
  <si>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</si>
  <si>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</si>
  <si>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</si>
  <si>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</si>
  <si>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</si>
  <si>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</si>
  <si>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</si>
  <si>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</si>
  <si>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</si>
  <si>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</si>
  <si>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</si>
  <si>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</si>
  <si>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</si>
  <si>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</si>
  <si>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</si>
  <si>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</si>
  <si>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</si>
  <si>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</si>
  <si>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</si>
  <si>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</si>
  <si>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</si>
  <si>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</si>
  <si>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</si>
  <si>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</si>
  <si>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</si>
  <si>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</si>
  <si>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</si>
  <si>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</si>
  <si>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</si>
  <si>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</si>
  <si>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</si>
  <si>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</si>
  <si>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</si>
  <si>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</si>
  <si>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</si>
  <si>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</si>
  <si>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</si>
  <si>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</si>
  <si>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</si>
  <si>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</si>
  <si>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</si>
  <si>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</si>
  <si>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</si>
  <si>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</si>
  <si>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</si>
  <si>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</si>
  <si>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</si>
  <si>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</si>
  <si>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</si>
  <si>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</si>
  <si>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</si>
  <si>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</si>
  <si>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</si>
  <si>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</si>
  <si>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</si>
  <si>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</si>
  <si>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</si>
  <si>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</si>
  <si>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</si>
  <si>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</si>
  <si>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</si>
  <si>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</si>
  <si>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</si>
  <si>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</si>
  <si>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</si>
  <si>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</si>
  <si>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</si>
  <si>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</si>
  <si>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</si>
  <si>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</si>
  <si>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</si>
  <si>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</si>
  <si>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</si>
  <si>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</si>
  <si>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</si>
  <si>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</si>
  <si>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</si>
  <si>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</si>
  <si>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</si>
  <si>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</si>
  <si>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</si>
  <si>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</si>
  <si>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</si>
  <si>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</si>
  <si>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</si>
  <si>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</si>
  <si>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</si>
  <si>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</si>
  <si>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</si>
  <si>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</si>
  <si>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</si>
  <si>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</si>
  <si>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</si>
  <si>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</si>
  <si>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</si>
  <si>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</si>
  <si>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</si>
  <si>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</si>
  <si>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</si>
  <si>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</si>
  <si>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</si>
  <si>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</si>
  <si>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</si>
  <si>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</si>
  <si>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</si>
  <si>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</si>
  <si>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</si>
  <si>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</si>
  <si>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</si>
  <si>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</si>
  <si>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</si>
  <si>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</si>
  <si>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</si>
  <si>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</si>
  <si>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</si>
  <si>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</si>
  <si>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</si>
  <si>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</si>
  <si>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</si>
  <si>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</si>
  <si>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</si>
  <si>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</si>
  <si>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</si>
  <si>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</si>
  <si>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</si>
  <si>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</si>
  <si>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</si>
  <si>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</si>
  <si>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</si>
  <si>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</si>
  <si>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</si>
  <si>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</si>
  <si>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</si>
  <si>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</si>
  <si>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</si>
  <si>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</si>
  <si>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</si>
  <si>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</si>
  <si>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</si>
  <si>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</si>
  <si>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</si>
  <si>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</si>
  <si>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</si>
  <si>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</si>
  <si>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</si>
  <si>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</si>
  <si>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</si>
  <si>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</si>
  <si>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</si>
  <si>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</si>
  <si>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</si>
  <si>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</si>
  <si>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</si>
  <si>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</si>
  <si>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</si>
  <si>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</si>
  <si>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</si>
  <si>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</si>
  <si>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</si>
  <si>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</si>
  <si>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</si>
  <si>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</si>
  <si>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</si>
  <si>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</si>
  <si>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</si>
  <si>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</si>
  <si>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</si>
  <si>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</si>
  <si>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</si>
  <si>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</si>
  <si>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</si>
  <si>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</si>
  <si>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</si>
  <si>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</si>
  <si>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</si>
  <si>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</si>
  <si>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</si>
  <si>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</si>
  <si>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</si>
  <si>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</si>
  <si>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</si>
  <si>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</si>
  <si>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</si>
  <si>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</si>
  <si>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</si>
  <si>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</si>
  <si>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</si>
  <si>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</si>
  <si>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</si>
  <si>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</si>
  <si>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</si>
  <si>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</si>
  <si>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</si>
  <si>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</si>
  <si>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</si>
  <si>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</si>
  <si>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</si>
  <si>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</si>
  <si>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</si>
  <si>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</si>
  <si>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</si>
  <si>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</si>
  <si>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</si>
  <si>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</si>
  <si>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</si>
  <si>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</si>
  <si>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</si>
  <si>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</si>
  <si>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</si>
  <si>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</si>
  <si>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</si>
  <si>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</si>
  <si>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</si>
  <si>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</si>
  <si>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</si>
  <si>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</si>
  <si>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</si>
  <si>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</si>
  <si>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</si>
  <si>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</si>
  <si>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</si>
  <si>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</si>
  <si>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</si>
  <si>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</si>
  <si>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</si>
  <si>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</si>
  <si>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</si>
  <si>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</si>
  <si>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</si>
  <si>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</si>
  <si>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</si>
  <si>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</si>
  <si>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</si>
  <si>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</si>
  <si>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</si>
  <si>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</si>
  <si>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</si>
  <si>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</si>
  <si>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</si>
  <si>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</si>
  <si>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</si>
  <si>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</si>
  <si>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</si>
  <si>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</si>
  <si>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</si>
  <si>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</si>
  <si>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</si>
  <si>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</si>
  <si>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</si>
  <si>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</si>
  <si>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</si>
  <si>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</si>
  <si>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</si>
  <si>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</si>
  <si>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</si>
  <si>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</si>
  <si>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</si>
  <si>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</si>
  <si>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</si>
  <si>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</si>
  <si>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</si>
  <si>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</si>
  <si>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</si>
  <si>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</si>
  <si>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</si>
  <si>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</si>
  <si>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</si>
  <si>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</si>
  <si>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</si>
  <si>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</si>
  <si>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</si>
  <si>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</si>
  <si>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</si>
  <si>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</si>
  <si>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</si>
  <si>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</si>
  <si>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</si>
  <si>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</si>
  <si>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</si>
  <si>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</si>
  <si>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</si>
  <si>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</si>
  <si>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</si>
  <si>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</si>
  <si>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</si>
  <si>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</si>
  <si>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</si>
  <si>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</si>
  <si>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</si>
  <si>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</si>
  <si>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</si>
  <si>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</si>
  <si>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</si>
  <si>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</si>
  <si>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</si>
  <si>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</si>
  <si>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</si>
  <si>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</si>
  <si>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</si>
  <si>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</si>
  <si>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</si>
  <si>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</si>
  <si>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</si>
  <si>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</si>
  <si>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</si>
  <si>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</si>
  <si>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</si>
  <si>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</si>
  <si>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</si>
  <si>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</si>
  <si>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</si>
  <si>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</si>
  <si>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</si>
  <si>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</si>
  <si>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</si>
  <si>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</si>
  <si>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</si>
  <si>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</si>
  <si>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</si>
  <si>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</si>
  <si>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</si>
  <si>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</si>
  <si>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</si>
  <si>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</si>
  <si>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</si>
  <si>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</si>
  <si>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</si>
  <si>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</si>
  <si>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</si>
  <si>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</si>
  <si>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</si>
  <si>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</si>
  <si>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</si>
  <si>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</si>
  <si>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</si>
  <si>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</si>
  <si>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</si>
  <si>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</si>
  <si>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</si>
  <si>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</si>
  <si>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</si>
  <si>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</si>
  <si>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</si>
  <si>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</si>
  <si>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</si>
  <si>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</si>
  <si>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</si>
  <si>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</si>
  <si>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</si>
  <si>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</si>
  <si>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</si>
  <si>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</si>
  <si>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</si>
  <si>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</si>
  <si>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</si>
  <si>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</si>
  <si>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</si>
  <si>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</si>
  <si>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</si>
  <si>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</si>
  <si>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</si>
  <si>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</si>
  <si>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</si>
  <si>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</si>
  <si>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</si>
  <si>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</si>
  <si>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</si>
  <si>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</si>
  <si>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</si>
  <si>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</si>
  <si>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</si>
  <si>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</si>
  <si>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</si>
  <si>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</si>
  <si>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</si>
  <si>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</si>
  <si>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</si>
  <si>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</si>
  <si>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</si>
  <si>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</si>
  <si>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</si>
  <si>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</si>
  <si>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</si>
  <si>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</si>
  <si>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</si>
  <si>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</si>
  <si>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</si>
  <si>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</si>
  <si>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</si>
  <si>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</si>
  <si>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</si>
  <si>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</si>
  <si>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</si>
  <si>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</si>
  <si>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</si>
  <si>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</si>
  <si>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</si>
  <si>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</si>
  <si>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</si>
  <si>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</si>
  <si>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</si>
  <si>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</si>
  <si>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</si>
  <si>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</si>
  <si>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</si>
  <si>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</si>
  <si>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</si>
  <si>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</si>
  <si>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</si>
  <si>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</si>
  <si>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</si>
  <si>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</si>
  <si>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</si>
  <si>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</si>
  <si>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</si>
  <si>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</si>
  <si>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</si>
  <si>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</si>
  <si>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</si>
  <si>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</si>
  <si>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</si>
  <si>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</si>
  <si>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</si>
  <si>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</si>
  <si>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</si>
  <si>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</si>
  <si>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</si>
  <si>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</si>
  <si>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</si>
  <si>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</si>
  <si>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</si>
  <si>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</si>
  <si>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</si>
  <si>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</si>
  <si>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</si>
  <si>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</si>
  <si>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</si>
  <si>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</si>
  <si>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</si>
  <si>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</si>
  <si>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</si>
  <si>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</si>
  <si>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</si>
  <si>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</si>
  <si>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</si>
  <si>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</si>
  <si>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</si>
  <si>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</si>
  <si>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</si>
  <si>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</si>
  <si>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</si>
  <si>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</si>
  <si>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</si>
  <si>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</si>
  <si>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</si>
  <si>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</si>
  <si>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</si>
  <si>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</si>
  <si>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</si>
  <si>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</si>
  <si>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</si>
  <si>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</si>
  <si>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</si>
  <si>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</si>
  <si>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</si>
  <si>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</si>
  <si>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</si>
  <si>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</si>
  <si>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</si>
  <si>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</si>
  <si>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</si>
  <si>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</si>
  <si>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</si>
  <si>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</si>
  <si>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</si>
  <si>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</si>
  <si>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</si>
  <si>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</si>
  <si>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</si>
  <si>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</si>
  <si>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</si>
  <si>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</si>
  <si>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</si>
  <si>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</si>
  <si>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</si>
  <si>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</si>
  <si>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</si>
  <si>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</si>
  <si>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</si>
  <si>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</si>
  <si>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</si>
  <si>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</si>
  <si>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</si>
  <si>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</si>
  <si>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</si>
  <si>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</si>
  <si>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</si>
  <si>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</si>
  <si>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</si>
  <si>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</si>
  <si>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</si>
  <si>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</si>
  <si>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</si>
  <si>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</si>
  <si>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</si>
  <si>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</si>
  <si>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</si>
  <si>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</si>
  <si>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</si>
  <si>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</si>
  <si>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</si>
  <si>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</si>
  <si>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</si>
  <si>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</si>
  <si>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</si>
  <si>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</si>
  <si>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</si>
  <si>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</si>
  <si>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</si>
  <si>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</si>
  <si>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</si>
  <si>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</si>
  <si>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</si>
  <si>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</si>
  <si>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</si>
  <si>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</si>
  <si>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</si>
  <si>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</si>
  <si>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</si>
  <si>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</si>
  <si>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</si>
  <si>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</si>
  <si>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</si>
  <si>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</si>
  <si>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</si>
  <si>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</si>
  <si>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</si>
  <si>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</si>
  <si>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</si>
  <si>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</si>
  <si>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</si>
  <si>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</si>
  <si>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</si>
  <si>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</si>
  <si>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</si>
  <si>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</si>
  <si>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</si>
  <si>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</si>
  <si>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</si>
  <si>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</si>
  <si>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</si>
  <si>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</si>
  <si>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</si>
  <si>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</si>
  <si>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</si>
  <si>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</si>
  <si>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</si>
  <si>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</si>
  <si>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</si>
  <si>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</si>
  <si>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</si>
  <si>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</si>
  <si>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</si>
  <si>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</si>
  <si>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</si>
  <si>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</si>
  <si>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</si>
  <si>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</si>
  <si>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</si>
  <si>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</si>
  <si>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</si>
  <si>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</si>
  <si>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</si>
  <si>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</si>
  <si>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</si>
  <si>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</si>
  <si>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</si>
  <si>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</si>
  <si>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</si>
  <si>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</si>
  <si>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</si>
  <si>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</si>
  <si>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</si>
  <si>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</si>
  <si>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</si>
  <si>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</si>
  <si>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</si>
  <si>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</si>
  <si>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</si>
  <si>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</si>
  <si>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</si>
  <si>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</si>
  <si>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</si>
  <si>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</si>
  <si>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</si>
  <si>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</si>
  <si>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</si>
  <si>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</si>
  <si>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</si>
  <si>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</si>
  <si>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</si>
  <si>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</si>
  <si>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</si>
  <si>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</si>
  <si>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</si>
  <si>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</si>
  <si>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</si>
  <si>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</si>
  <si>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</si>
  <si>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</si>
  <si>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</si>
  <si>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</si>
  <si>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</si>
  <si>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</si>
  <si>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</si>
  <si>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</si>
  <si>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</si>
  <si>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</si>
  <si>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</si>
  <si>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</si>
  <si>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</si>
  <si>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</si>
  <si>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</si>
  <si>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</si>
  <si>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</si>
  <si>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</si>
  <si>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</si>
  <si>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</si>
  <si>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</si>
  <si>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</si>
  <si>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</si>
  <si>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</si>
  <si>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</si>
  <si>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</si>
  <si>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</si>
  <si>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</si>
  <si>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</si>
  <si>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</si>
  <si>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</si>
  <si>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</si>
  <si>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</si>
  <si>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</si>
  <si>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</si>
  <si>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</si>
  <si>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</si>
  <si>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</si>
  <si>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</si>
  <si>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</si>
  <si>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</si>
  <si>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</si>
  <si>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</si>
  <si>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</si>
  <si>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</si>
  <si>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</si>
  <si>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</si>
  <si>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</si>
  <si>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</si>
  <si>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</si>
  <si>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</si>
  <si>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</si>
  <si>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</si>
  <si>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</si>
  <si>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</si>
  <si>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</si>
  <si>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</si>
  <si>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</si>
  <si>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</si>
  <si>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</si>
  <si>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</si>
  <si>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</si>
  <si>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</si>
  <si>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</si>
  <si>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</si>
  <si>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</si>
  <si>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</si>
  <si>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</si>
  <si>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</si>
  <si>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</si>
  <si>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</si>
  <si>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</si>
  <si>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</si>
  <si>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</si>
  <si>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</si>
  <si>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</si>
  <si>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</si>
  <si>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</si>
  <si>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</si>
  <si>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</si>
  <si>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</si>
  <si>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</si>
  <si>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</si>
  <si>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</si>
  <si>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</si>
  <si>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</si>
  <si>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</si>
  <si>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</si>
  <si>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</si>
  <si>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</si>
  <si>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</si>
  <si>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</si>
  <si>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</si>
  <si>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</si>
  <si>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</si>
  <si>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</si>
  <si>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</si>
  <si>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</si>
  <si>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</si>
  <si>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</si>
  <si>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</si>
  <si>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</si>
  <si>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</si>
  <si>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</si>
  <si>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</si>
  <si>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</si>
  <si>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</si>
  <si>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</si>
  <si>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</si>
  <si>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</si>
  <si>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</si>
  <si>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</si>
  <si>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</si>
  <si>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</si>
  <si>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</si>
  <si>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</si>
  <si>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</si>
  <si>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</si>
  <si>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</si>
  <si>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</si>
  <si>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</si>
  <si>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</si>
  <si>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</si>
  <si>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</si>
  <si>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</si>
  <si>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</si>
  <si>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</si>
  <si>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</si>
  <si>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</si>
  <si>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</si>
  <si>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</si>
  <si>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</si>
  <si>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</si>
  <si>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</si>
  <si>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</si>
  <si>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</si>
  <si>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</si>
  <si>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</si>
  <si>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</si>
  <si>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</si>
  <si>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</si>
  <si>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</si>
  <si>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</si>
  <si>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</si>
  <si>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</si>
  <si>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</si>
  <si>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</si>
  <si>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</si>
  <si>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</si>
  <si>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</si>
  <si>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</si>
  <si>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</si>
  <si>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</si>
  <si>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</si>
  <si>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</si>
  <si>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</si>
  <si>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</si>
  <si>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</si>
  <si>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</si>
  <si>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</si>
  <si>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</si>
  <si>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</si>
  <si>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</si>
  <si>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</si>
  <si>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</si>
  <si>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</si>
  <si>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</si>
  <si>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</si>
  <si>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</si>
  <si>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</si>
  <si>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</si>
  <si>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</si>
  <si>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</si>
  <si>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</si>
  <si>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</si>
  <si>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</si>
  <si>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</si>
  <si>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</si>
  <si>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</si>
  <si>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</si>
  <si>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</si>
  <si>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</si>
  <si>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</si>
  <si>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</si>
  <si>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</si>
  <si>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</si>
  <si>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</si>
  <si>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</si>
  <si>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</si>
  <si>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</si>
  <si>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</si>
  <si>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</si>
  <si>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</si>
  <si>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</si>
  <si>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</si>
  <si>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</si>
  <si>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</si>
  <si>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</si>
  <si>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</si>
  <si>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</si>
  <si>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</si>
  <si>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</si>
  <si>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</si>
  <si>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</si>
  <si>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</si>
  <si>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</si>
  <si>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</si>
  <si>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</si>
  <si>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</si>
  <si>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</si>
  <si>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</si>
  <si>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</si>
  <si>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</si>
  <si>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</si>
  <si>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</si>
  <si>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</si>
  <si>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</si>
  <si>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</si>
  <si>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</si>
  <si>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</si>
  <si>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</si>
  <si>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</si>
  <si>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</si>
  <si>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</si>
  <si>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</si>
  <si>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</si>
  <si>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</si>
  <si>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</si>
  <si>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</si>
  <si>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</si>
  <si>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</si>
  <si>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</si>
  <si>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</si>
  <si>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</si>
  <si>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</si>
  <si>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</si>
  <si>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</si>
  <si>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</si>
  <si>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</si>
  <si>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</si>
  <si>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</si>
  <si>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</si>
  <si>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</si>
  <si>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</si>
  <si>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</si>
  <si>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</si>
  <si>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</si>
  <si>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</si>
  <si>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</si>
  <si>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</si>
  <si>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</si>
  <si>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</si>
  <si>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</si>
  <si>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</si>
  <si>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</si>
  <si>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</si>
  <si>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</si>
  <si>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</si>
  <si>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</si>
  <si>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</si>
  <si>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</si>
  <si>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</si>
  <si>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</si>
  <si>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</si>
  <si>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</si>
  <si>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</si>
  <si>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</si>
  <si>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</si>
  <si>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</si>
  <si>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</si>
  <si>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</si>
  <si>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</si>
  <si>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</si>
  <si>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</si>
  <si>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</si>
  <si>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</si>
  <si>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</si>
  <si>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</si>
  <si>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</si>
  <si>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</si>
  <si>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</si>
  <si>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</si>
  <si>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</si>
  <si>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</si>
  <si>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</si>
  <si>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</si>
  <si>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</si>
  <si>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</si>
  <si>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</si>
  <si>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</si>
  <si>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</si>
  <si>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</si>
  <si>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</si>
  <si>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</si>
  <si>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</si>
  <si>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</si>
  <si>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</si>
  <si>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</si>
  <si>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</si>
  <si>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</si>
  <si>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</si>
  <si>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</si>
  <si>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</si>
  <si>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</si>
  <si>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</si>
  <si>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</si>
  <si>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</si>
  <si>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</si>
  <si>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</si>
  <si>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</si>
  <si>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</si>
  <si>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</si>
  <si>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</si>
  <si>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</si>
  <si>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</si>
  <si>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</si>
  <si>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</si>
  <si>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</si>
  <si>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</si>
  <si>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</si>
  <si>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</si>
  <si>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</si>
  <si>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</si>
  <si>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</si>
  <si>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</si>
  <si>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</si>
  <si>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</si>
  <si>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</si>
  <si>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</si>
  <si>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</si>
  <si>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</si>
  <si>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</si>
  <si>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</si>
  <si>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</si>
  <si>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</si>
  <si>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</si>
  <si>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</si>
  <si>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</si>
  <si>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</si>
  <si>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</si>
  <si>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</si>
  <si>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</si>
  <si>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</si>
  <si>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</si>
  <si>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</si>
  <si>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</si>
  <si>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</si>
  <si>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</si>
  <si>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</si>
  <si>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</si>
  <si>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</si>
  <si>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</si>
  <si>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</si>
  <si>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</si>
  <si>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</si>
  <si>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</si>
  <si>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</si>
  <si>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</si>
  <si>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</si>
  <si>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</si>
  <si>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</si>
  <si>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</si>
  <si>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</si>
  <si>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</si>
  <si>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</si>
  <si>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</si>
  <si>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</si>
  <si>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</si>
  <si>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</si>
  <si>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</si>
  <si>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</si>
  <si>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</si>
  <si>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</si>
  <si>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</si>
  <si>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</si>
  <si>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</si>
  <si>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</si>
  <si>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</si>
  <si>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</si>
  <si>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</si>
  <si>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</si>
  <si>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</si>
  <si>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</si>
  <si>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</si>
  <si>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</si>
  <si>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</si>
  <si>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</si>
  <si>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</si>
  <si>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</si>
  <si>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</si>
  <si>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</si>
  <si>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</si>
  <si>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</si>
  <si>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</si>
  <si>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</si>
  <si>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</si>
  <si>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</si>
  <si>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</si>
  <si>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</si>
  <si>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</si>
  <si>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</si>
  <si>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</si>
  <si>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</si>
  <si>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</si>
  <si>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</si>
  <si>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</si>
  <si>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</si>
  <si>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</si>
  <si>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</si>
  <si>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</si>
  <si>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</si>
  <si>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</si>
  <si>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</si>
  <si>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</si>
  <si>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</si>
  <si>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</si>
  <si>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</si>
  <si>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</si>
  <si>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</si>
  <si>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</si>
  <si>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</si>
  <si>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</si>
  <si>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</si>
  <si>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</si>
  <si>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</si>
  <si>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</si>
  <si>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</si>
  <si>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</si>
  <si>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</si>
  <si>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</si>
  <si>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</si>
  <si>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</si>
  <si>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</si>
  <si>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</si>
  <si>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</si>
  <si>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</si>
  <si>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</si>
  <si>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</si>
  <si>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</si>
  <si>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</si>
  <si>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</si>
  <si>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</si>
  <si>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</si>
  <si>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</si>
  <si>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</si>
  <si>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</si>
  <si>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</si>
  <si>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</si>
  <si>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</si>
  <si>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</si>
  <si>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</si>
  <si>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</si>
  <si>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</si>
  <si>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</si>
  <si>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</si>
  <si>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</si>
  <si>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</si>
  <si>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</si>
  <si>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</si>
  <si>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</si>
  <si>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</si>
  <si>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</si>
  <si>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</si>
  <si>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</si>
  <si>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</si>
  <si>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</si>
  <si>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</si>
  <si>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</si>
  <si>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</si>
  <si>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</si>
  <si>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</si>
  <si>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</si>
  <si>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</si>
  <si>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</si>
  <si>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</si>
  <si>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</si>
  <si>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</si>
  <si>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</si>
  <si>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</si>
  <si>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</si>
  <si>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</si>
  <si>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</si>
  <si>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</si>
  <si>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</si>
  <si>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</si>
  <si>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</si>
  <si>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</si>
  <si>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</si>
  <si>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</si>
  <si>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</si>
  <si>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</si>
  <si>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</si>
  <si>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</si>
  <si>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</si>
  <si>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</si>
  <si>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</si>
  <si>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</si>
  <si>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</si>
  <si>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</si>
  <si>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</si>
  <si>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</si>
  <si>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</si>
  <si>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</si>
  <si>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</si>
  <si>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</si>
  <si>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</si>
  <si>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</si>
  <si>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</si>
  <si>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</si>
  <si>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</si>
  <si>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</si>
  <si>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</si>
  <si>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</si>
  <si>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</si>
  <si>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</si>
  <si>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</si>
  <si>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</si>
  <si>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</si>
  <si>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</si>
  <si>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</si>
  <si>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</si>
  <si>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</si>
  <si>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</si>
  <si>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</si>
  <si>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</si>
  <si>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</si>
  <si>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</si>
  <si>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</si>
  <si>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</si>
  <si>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</si>
  <si>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</si>
  <si>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</si>
  <si>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</si>
  <si>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</si>
  <si>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</si>
  <si>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</si>
  <si>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</si>
  <si>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</si>
  <si>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</si>
  <si>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</si>
  <si>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</si>
  <si>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</si>
  <si>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</si>
  <si>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</si>
  <si>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</si>
  <si>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</si>
  <si>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</si>
  <si>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</si>
  <si>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</si>
  <si>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</si>
  <si>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</si>
  <si>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</si>
  <si>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</si>
  <si>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</si>
  <si>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</si>
  <si>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</si>
  <si>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</si>
  <si>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</si>
  <si>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</si>
  <si>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</si>
  <si>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</si>
  <si>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</si>
  <si>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</si>
  <si>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</si>
  <si>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</si>
  <si>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</si>
  <si>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</si>
  <si>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</si>
  <si>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</si>
  <si>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</si>
  <si>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</si>
  <si>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</si>
  <si>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</si>
  <si>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</si>
  <si>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</si>
  <si>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</si>
  <si>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</si>
  <si>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</si>
  <si>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</si>
  <si>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</si>
  <si>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</si>
  <si>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</si>
  <si>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</si>
  <si>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</si>
  <si>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</si>
  <si>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</si>
  <si>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</si>
  <si>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</si>
  <si>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</si>
  <si>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</si>
  <si>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</si>
  <si>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</si>
  <si>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</si>
  <si>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</si>
  <si>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</si>
  <si>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</si>
  <si>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</si>
  <si>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</si>
  <si>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</si>
  <si>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</si>
  <si>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</si>
  <si>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</si>
  <si>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</si>
  <si>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</si>
  <si>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</si>
  <si>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</si>
  <si>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</si>
  <si>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</si>
  <si>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</si>
  <si>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</si>
  <si>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</si>
  <si>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</si>
  <si>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</si>
  <si>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</si>
  <si>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</si>
  <si>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</si>
  <si>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</si>
  <si>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</si>
  <si>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</si>
  <si>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</si>
  <si>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</si>
  <si>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</si>
  <si>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</si>
  <si>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</si>
  <si>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</si>
  <si>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</si>
  <si>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</si>
  <si>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</si>
  <si>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</si>
  <si>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</si>
  <si>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</si>
  <si>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</si>
  <si>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</si>
  <si>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</si>
  <si>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</si>
  <si>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</si>
  <si>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</si>
  <si>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</si>
  <si>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</si>
  <si>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</si>
  <si>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</si>
  <si>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</si>
  <si>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</si>
  <si>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</si>
  <si>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</si>
  <si>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</si>
  <si>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</si>
  <si>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</si>
  <si>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</si>
  <si>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</si>
  <si>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</si>
  <si>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</si>
  <si>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</si>
  <si>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</si>
  <si>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</si>
  <si>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</si>
  <si>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</si>
  <si>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</si>
  <si>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</si>
  <si>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</si>
  <si>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</si>
  <si>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</si>
  <si>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</si>
  <si>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</si>
  <si>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</si>
  <si>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</si>
  <si>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</si>
  <si>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</si>
  <si>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</si>
  <si>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</si>
  <si>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</si>
  <si>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</si>
  <si>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</si>
  <si>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</si>
  <si>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</si>
  <si>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</si>
  <si>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</si>
  <si>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</si>
  <si>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</si>
  <si>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</si>
  <si>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</si>
  <si>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</si>
  <si>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</si>
  <si>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</si>
  <si>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</si>
  <si>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</si>
  <si>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</si>
  <si>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</si>
  <si>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</si>
  <si>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</si>
  <si>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</si>
  <si>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</si>
  <si>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</si>
  <si>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</si>
  <si>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</si>
  <si>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</si>
  <si>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</si>
  <si>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</si>
  <si>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</si>
  <si>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</si>
  <si>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</si>
  <si>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</si>
  <si>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</si>
  <si>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</si>
  <si>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</si>
  <si>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</si>
  <si>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</si>
  <si>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</si>
  <si>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</si>
  <si>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</si>
  <si>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</si>
  <si>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</si>
  <si>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</si>
  <si>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</si>
  <si>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</si>
  <si>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</si>
  <si>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</si>
  <si>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</si>
  <si>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</si>
  <si>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</si>
  <si>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</si>
  <si>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</si>
  <si>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</si>
  <si>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</si>
  <si>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</si>
  <si>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</si>
  <si>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</si>
  <si>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</si>
  <si>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</si>
  <si>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</si>
  <si>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</si>
  <si>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</si>
  <si>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</si>
  <si>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</si>
  <si>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</si>
  <si>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</si>
  <si>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</si>
  <si>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</si>
  <si>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</si>
  <si>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</si>
  <si>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</si>
  <si>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</si>
  <si>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</si>
  <si>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</si>
  <si>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</si>
  <si>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</si>
  <si>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</si>
  <si>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</si>
  <si>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</si>
  <si>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</si>
  <si>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</si>
  <si>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</si>
  <si>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</si>
  <si>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</si>
  <si>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</si>
  <si>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</si>
  <si>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</si>
  <si>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</si>
  <si>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</si>
  <si>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</si>
  <si>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</si>
  <si>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</si>
  <si>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</si>
  <si>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</si>
  <si>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</si>
  <si>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</si>
  <si>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</si>
  <si>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</si>
  <si>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</si>
  <si>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</si>
  <si>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</si>
  <si>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</si>
  <si>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</si>
  <si>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</si>
  <si>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</si>
  <si>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</si>
  <si>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</si>
  <si>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</si>
  <si>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</si>
  <si>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</si>
  <si>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</si>
  <si>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</si>
  <si>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</si>
  <si>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</si>
  <si>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</si>
  <si>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</si>
  <si>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</si>
  <si>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</si>
  <si>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</si>
  <si>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</si>
  <si>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</si>
  <si>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</si>
  <si>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</si>
  <si>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</si>
  <si>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</si>
  <si>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</si>
  <si>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</si>
  <si>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</si>
  <si>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</si>
  <si>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</si>
  <si>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</si>
  <si>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</si>
  <si>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</si>
  <si>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</si>
  <si>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</si>
  <si>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</si>
  <si>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</si>
  <si>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</si>
  <si>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</si>
  <si>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</si>
  <si>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</si>
  <si>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</si>
  <si>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</si>
  <si>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</si>
  <si>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</si>
  <si>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</si>
  <si>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</si>
  <si>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</si>
  <si>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</si>
  <si>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</si>
  <si>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</si>
  <si>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</si>
  <si>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</si>
  <si>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</si>
  <si>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</si>
  <si>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</si>
  <si>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</si>
  <si>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</si>
  <si>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</si>
  <si>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</si>
  <si>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</si>
  <si>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</si>
  <si>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</si>
  <si>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</si>
  <si>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</si>
  <si>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</si>
  <si>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</si>
  <si>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</si>
  <si>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</si>
  <si>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</si>
  <si>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</si>
  <si>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</si>
  <si>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</si>
  <si>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</si>
  <si>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</si>
  <si>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</si>
  <si>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</si>
  <si>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</si>
  <si>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</si>
  <si>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</si>
  <si>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</si>
  <si>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</si>
  <si>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</si>
  <si>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</si>
  <si>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</si>
  <si>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</si>
  <si>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</si>
  <si>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</si>
  <si>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</si>
  <si>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</si>
  <si>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</si>
  <si>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</si>
  <si>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</si>
  <si>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</si>
  <si>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</si>
  <si>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</si>
  <si>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</si>
  <si>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</si>
  <si>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</si>
  <si>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</si>
  <si>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</si>
  <si>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</si>
  <si>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</si>
  <si>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</si>
  <si>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</si>
  <si>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</si>
  <si>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</si>
  <si>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</si>
  <si>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</si>
  <si>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</si>
  <si>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</si>
  <si>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</si>
  <si>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</si>
  <si>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</si>
  <si>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</si>
  <si>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</si>
  <si>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</si>
  <si>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</si>
  <si>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</si>
  <si>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</si>
  <si>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</si>
  <si>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</si>
  <si>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</si>
  <si>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</si>
  <si>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</si>
  <si>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</si>
  <si>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</si>
  <si>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</si>
  <si>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</si>
  <si>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</si>
  <si>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</si>
  <si>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</si>
  <si>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</si>
  <si>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</si>
  <si>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</si>
  <si>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</si>
  <si>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</si>
  <si>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</si>
  <si>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</si>
  <si>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</si>
  <si>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</si>
  <si>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</si>
  <si>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</si>
  <si>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</si>
  <si>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</si>
  <si>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</si>
  <si>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</si>
  <si>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</si>
  <si>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</si>
  <si>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</si>
  <si>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</si>
  <si>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</si>
  <si>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</si>
  <si>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</si>
  <si>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</si>
  <si>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</si>
  <si>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</si>
  <si>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</si>
  <si>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</si>
  <si>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</si>
  <si>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</si>
  <si>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</si>
  <si>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</si>
  <si>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</si>
  <si>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</si>
  <si>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</si>
  <si>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</si>
  <si>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</si>
  <si>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</si>
  <si>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</si>
  <si>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</si>
  <si>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</si>
  <si>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</si>
  <si>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</si>
  <si>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</si>
  <si>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</si>
  <si>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</si>
  <si>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</si>
  <si>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</si>
  <si>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</si>
  <si>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</si>
  <si>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</si>
  <si>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</si>
  <si>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</si>
  <si>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</si>
  <si>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</si>
  <si>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</si>
  <si>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</si>
  <si>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</si>
  <si>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</si>
  <si>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</si>
  <si>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</si>
  <si>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</si>
  <si>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</si>
  <si>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</si>
  <si>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</si>
  <si>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</si>
  <si>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</si>
  <si>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</si>
  <si>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</si>
  <si>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</si>
  <si>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</si>
  <si>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</si>
  <si>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</si>
  <si>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</si>
  <si>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</si>
  <si>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</si>
  <si>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</si>
  <si>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</si>
  <si>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</si>
  <si>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</si>
  <si>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</si>
  <si>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</si>
  <si>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</si>
  <si>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</si>
  <si>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</si>
  <si>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</si>
  <si>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</si>
  <si>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</si>
  <si>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</si>
  <si>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</si>
  <si>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</si>
  <si>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</si>
  <si>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</si>
  <si>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</si>
  <si>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</si>
  <si>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</si>
  <si>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</si>
  <si>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</si>
  <si>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</si>
  <si>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</si>
  <si>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</si>
  <si>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</si>
  <si>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</si>
  <si>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</si>
  <si>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</si>
  <si>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</si>
  <si>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</si>
  <si>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</si>
  <si>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</si>
  <si>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</si>
  <si>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</si>
  <si>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</si>
  <si>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</si>
  <si>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</si>
  <si>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</si>
  <si>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</si>
  <si>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</si>
  <si>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</si>
  <si>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</si>
  <si>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</si>
  <si>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</si>
  <si>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</si>
  <si>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</si>
  <si>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</si>
  <si>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</si>
  <si>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</si>
  <si>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</si>
  <si>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</si>
  <si>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</si>
  <si>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</si>
  <si>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</si>
  <si>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</si>
  <si>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</si>
  <si>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</si>
  <si>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</si>
  <si>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</si>
  <si>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</si>
  <si>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</si>
  <si>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</si>
  <si>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</si>
  <si>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</si>
  <si>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</si>
  <si>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</si>
  <si>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</si>
  <si>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</si>
  <si>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</si>
  <si>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</si>
  <si>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</si>
  <si>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</si>
  <si>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</si>
  <si>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</si>
  <si>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</si>
  <si>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</si>
  <si>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</si>
  <si>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</si>
  <si>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</si>
  <si>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</si>
  <si>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</si>
  <si>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</si>
  <si>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</si>
  <si>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</si>
  <si>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</si>
  <si>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</si>
  <si>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</si>
  <si>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</si>
  <si>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</si>
  <si>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</si>
  <si>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</si>
  <si>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</si>
  <si>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</si>
  <si>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</si>
  <si>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</si>
  <si>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</si>
  <si>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</si>
  <si>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</si>
  <si>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</si>
  <si>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</si>
  <si>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</si>
  <si>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</si>
  <si>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</si>
  <si>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</si>
  <si>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</si>
  <si>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</si>
  <si>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</si>
  <si>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</si>
  <si>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</si>
  <si>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</si>
  <si>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</si>
  <si>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</si>
  <si>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</si>
  <si>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</si>
  <si>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</si>
  <si>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</si>
  <si>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</si>
  <si>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</si>
  <si>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</si>
  <si>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</si>
  <si>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</si>
  <si>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</si>
  <si>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</si>
  <si>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</si>
  <si>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</si>
  <si>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</si>
  <si>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</si>
  <si>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</si>
  <si>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</si>
  <si>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</si>
  <si>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</si>
  <si>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</si>
  <si>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</si>
  <si>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</si>
  <si>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</si>
  <si>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</si>
  <si>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</si>
  <si>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</si>
  <si>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</si>
  <si>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</si>
  <si>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</si>
  <si>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</si>
  <si>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</si>
  <si>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</si>
  <si>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</si>
  <si>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</si>
  <si>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</si>
  <si>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</si>
  <si>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</si>
  <si>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</si>
  <si>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</si>
  <si>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</si>
  <si>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</si>
  <si>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</si>
  <si>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</si>
  <si>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</si>
  <si>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</si>
  <si>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</si>
  <si>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</si>
  <si>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</si>
  <si>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</si>
  <si>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</si>
  <si>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</si>
  <si>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</si>
  <si>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</si>
  <si>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</si>
  <si>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</si>
  <si>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</si>
  <si>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</si>
  <si>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</si>
  <si>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</si>
  <si>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</si>
  <si>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</si>
  <si>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</si>
  <si>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</si>
  <si>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</si>
  <si>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</si>
  <si>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</si>
  <si>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</si>
  <si>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</si>
  <si>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</si>
  <si>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</si>
  <si>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</si>
  <si>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</si>
  <si>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</si>
  <si>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</si>
  <si>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</si>
  <si>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</si>
  <si>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</si>
  <si>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</si>
  <si>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</si>
  <si>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</si>
  <si>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</si>
  <si>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</si>
  <si>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</si>
  <si>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</si>
  <si>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</si>
  <si>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</si>
  <si>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</si>
  <si>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</si>
  <si>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</si>
  <si>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</si>
  <si>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</si>
  <si>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</si>
  <si>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</si>
  <si>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</si>
  <si>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</si>
  <si>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</si>
  <si>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</si>
  <si>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</si>
  <si>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</si>
  <si>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</si>
  <si>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</si>
  <si>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</si>
  <si>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</si>
  <si>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</si>
  <si>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</si>
  <si>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</si>
  <si>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</si>
  <si>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</si>
  <si>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</si>
  <si>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</si>
  <si>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</si>
  <si>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</si>
  <si>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</si>
  <si>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</si>
  <si>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</si>
  <si>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</si>
  <si>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</si>
  <si>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</si>
  <si>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</si>
  <si>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</si>
  <si>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</si>
  <si>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</si>
  <si>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</si>
  <si>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</si>
  <si>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</si>
  <si>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</si>
  <si>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</si>
  <si>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</si>
  <si>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</si>
  <si>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</si>
  <si>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</si>
  <si>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</si>
  <si>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</si>
  <si>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</si>
  <si>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</si>
  <si>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</si>
  <si>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</si>
  <si>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</si>
  <si>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</si>
  <si>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</si>
  <si>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</si>
  <si>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</si>
  <si>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</si>
  <si>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</si>
  <si>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</si>
  <si>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</si>
  <si>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</si>
  <si>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</si>
  <si>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</si>
  <si>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</si>
  <si>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</si>
  <si>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</si>
  <si>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</si>
  <si>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</si>
  <si>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</si>
  <si>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</si>
  <si>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</si>
  <si>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</si>
  <si>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</si>
  <si>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</si>
  <si>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</si>
  <si>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</si>
  <si>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</si>
  <si>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</si>
  <si>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</si>
  <si>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</si>
  <si>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</si>
  <si>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</si>
  <si>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</si>
  <si>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</si>
  <si>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</si>
  <si>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</si>
  <si>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</si>
  <si>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</si>
  <si>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</si>
  <si>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</si>
  <si>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</si>
  <si>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</si>
  <si>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</si>
  <si>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</si>
  <si>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</si>
  <si>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</si>
  <si>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</si>
  <si>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</si>
  <si>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</si>
  <si>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</si>
  <si>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</si>
  <si>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</si>
  <si>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</si>
  <si>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</si>
  <si>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</si>
  <si>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</si>
  <si>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</si>
  <si>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</si>
  <si>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</si>
  <si>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</si>
  <si>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</si>
  <si>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</si>
  <si>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</si>
  <si>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</si>
  <si>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</si>
  <si>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</si>
  <si>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</si>
  <si>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</si>
  <si>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</si>
  <si>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</si>
  <si>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</si>
  <si>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</si>
  <si>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</si>
  <si>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</si>
  <si>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</si>
  <si>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</si>
  <si>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</si>
  <si>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</si>
  <si>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</si>
  <si>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</si>
  <si>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</si>
  <si>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</si>
  <si>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</si>
  <si>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</si>
  <si>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</si>
  <si>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</si>
  <si>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</si>
  <si>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</si>
  <si>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</si>
  <si>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</si>
  <si>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</si>
  <si>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</si>
  <si>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</si>
  <si>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</si>
  <si>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</si>
  <si>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</si>
  <si>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</si>
  <si>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</si>
  <si>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</si>
  <si>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</si>
  <si>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</si>
  <si>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</si>
  <si>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</si>
  <si>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</si>
  <si>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</si>
  <si>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</si>
  <si>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</si>
  <si>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</si>
  <si>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</si>
  <si>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</si>
  <si>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</si>
  <si>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</si>
  <si>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</si>
  <si>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</si>
  <si>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</si>
  <si>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</si>
  <si>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</si>
  <si>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</si>
  <si>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</si>
  <si>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</si>
  <si>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</si>
  <si>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</si>
  <si>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</si>
  <si>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</si>
  <si>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</si>
  <si>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</si>
  <si>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</si>
  <si>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</si>
  <si>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</si>
  <si>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</si>
  <si>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</si>
  <si>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</si>
  <si>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</si>
  <si>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</si>
  <si>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</si>
  <si>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</si>
  <si>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</si>
  <si>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</si>
  <si>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</si>
  <si>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</si>
  <si>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</si>
  <si>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</si>
  <si>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</si>
  <si>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</si>
  <si>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</si>
  <si>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</si>
  <si>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</si>
  <si>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</si>
  <si>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</si>
  <si>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</si>
  <si>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</si>
  <si>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</si>
  <si>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</si>
  <si>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</si>
  <si>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</si>
  <si>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</si>
  <si>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</si>
  <si>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</si>
  <si>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</si>
  <si>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</si>
  <si>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</si>
  <si>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</si>
  <si>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</si>
  <si>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</si>
  <si>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</si>
  <si>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</si>
  <si>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</si>
  <si>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</si>
  <si>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</si>
  <si>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</si>
  <si>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</si>
  <si>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</si>
  <si>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</si>
  <si>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</si>
  <si>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</si>
  <si>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</si>
  <si>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</si>
  <si>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</si>
  <si>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</si>
  <si>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</si>
  <si>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</si>
  <si>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</si>
  <si>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</si>
  <si>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</si>
  <si>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</si>
  <si>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</si>
  <si>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</si>
  <si>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</si>
  <si>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</si>
  <si>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</si>
  <si>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</si>
  <si>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</si>
  <si>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</si>
  <si>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</si>
  <si>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</si>
  <si>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</si>
  <si>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</si>
  <si>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</si>
  <si>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</si>
  <si>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</si>
  <si>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</si>
  <si>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</si>
  <si>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</si>
  <si>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</si>
  <si>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</si>
  <si>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</si>
  <si>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</si>
  <si>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</si>
  <si>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</si>
  <si>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</si>
  <si>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</si>
  <si>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</si>
  <si>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</si>
  <si>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</si>
  <si>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</si>
  <si>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</si>
  <si>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</si>
  <si>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</si>
  <si>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</si>
  <si>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</si>
  <si>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</si>
  <si>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</si>
  <si>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</si>
  <si>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</si>
  <si>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</si>
  <si>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</si>
  <si>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</si>
  <si>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</si>
  <si>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</si>
  <si>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</si>
  <si>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</si>
  <si>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</si>
  <si>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</si>
  <si>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</si>
  <si>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</si>
  <si>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</si>
  <si>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</si>
  <si>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</si>
  <si>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</si>
  <si>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</si>
  <si>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</si>
  <si>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</si>
  <si>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</si>
  <si>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</si>
  <si>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</si>
  <si>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</si>
  <si>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</si>
  <si>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</si>
  <si>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</si>
  <si>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</si>
  <si>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</si>
  <si>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</si>
  <si>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</si>
  <si>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</si>
  <si>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</si>
  <si>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</si>
  <si>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</si>
  <si>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</si>
  <si>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</si>
  <si>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</si>
  <si>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</si>
  <si>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</si>
  <si>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</si>
  <si>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</si>
  <si>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</si>
  <si>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</si>
  <si>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</si>
  <si>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</si>
  <si>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</si>
  <si>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</si>
  <si>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</si>
  <si>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</si>
  <si>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</si>
  <si>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</si>
  <si>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</si>
  <si>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</si>
  <si>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</si>
  <si>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</si>
  <si>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</si>
  <si>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</si>
  <si>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</si>
  <si>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</si>
  <si>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</si>
  <si>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</si>
  <si>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</si>
  <si>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</si>
  <si>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</si>
  <si>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</si>
  <si>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</si>
  <si>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</si>
  <si>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</si>
  <si>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</si>
  <si>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</si>
  <si>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</si>
  <si>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</si>
  <si>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</si>
  <si>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</si>
  <si>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</si>
  <si>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</si>
  <si>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</si>
  <si>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</si>
  <si>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</si>
  <si>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</si>
  <si>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</si>
  <si>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</si>
  <si>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</si>
  <si>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</si>
  <si>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</si>
  <si>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</si>
  <si>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</si>
  <si>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</si>
  <si>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</si>
  <si>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</si>
  <si>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</si>
  <si>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</si>
  <si>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</si>
  <si>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</si>
  <si>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</si>
  <si>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</si>
  <si>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</si>
  <si>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</si>
  <si>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</si>
  <si>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</si>
  <si>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</si>
  <si>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</si>
  <si>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</si>
  <si>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</si>
  <si>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</si>
  <si>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</si>
  <si>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</si>
  <si>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</si>
  <si>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</si>
  <si>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</si>
  <si>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</si>
  <si>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</si>
  <si>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</si>
  <si>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</si>
  <si>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</si>
  <si>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</si>
  <si>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</si>
  <si>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</si>
  <si>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</si>
  <si>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</si>
  <si>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</si>
  <si>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</si>
  <si>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</si>
  <si>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</si>
  <si>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</si>
  <si>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</si>
  <si>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</si>
  <si>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</si>
  <si>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</si>
  <si>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</si>
  <si>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</si>
  <si>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</si>
  <si>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</si>
  <si>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</si>
  <si>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</si>
  <si>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</si>
  <si>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</si>
  <si>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</si>
  <si>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</si>
  <si>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</si>
  <si>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</si>
  <si>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</si>
  <si>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</si>
  <si>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</si>
  <si>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</si>
  <si>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</si>
  <si>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</si>
  <si>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</si>
  <si>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</si>
  <si>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</si>
  <si>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</si>
  <si>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</si>
  <si>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</si>
  <si>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</si>
  <si>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</si>
  <si>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</si>
  <si>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</si>
  <si>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</si>
  <si>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</si>
  <si>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</si>
  <si>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</si>
  <si>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</si>
  <si>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</si>
  <si>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</si>
  <si>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</si>
  <si>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</si>
  <si>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</si>
  <si>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</si>
  <si>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</si>
  <si>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</si>
  <si>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</si>
  <si>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</si>
  <si>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</si>
  <si>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</si>
  <si>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</si>
  <si>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</si>
  <si>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</si>
  <si>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</si>
  <si>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</si>
  <si>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</si>
  <si>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</si>
  <si>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</si>
  <si>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</si>
  <si>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</si>
  <si>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</si>
  <si>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</si>
  <si>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</si>
  <si>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</si>
  <si>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</si>
  <si>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</si>
  <si>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</si>
  <si>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</si>
  <si>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</si>
  <si>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</si>
  <si>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</si>
  <si>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</si>
  <si>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</si>
  <si>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</si>
  <si>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</si>
  <si>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</si>
  <si>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</si>
  <si>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</si>
  <si>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</si>
  <si>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</si>
  <si>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</si>
  <si>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</si>
  <si>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</si>
  <si>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</si>
  <si>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</si>
  <si>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</si>
  <si>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</si>
  <si>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</si>
  <si>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</si>
  <si>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</si>
  <si>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</si>
  <si>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</si>
  <si>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</si>
  <si>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</si>
  <si>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</si>
  <si>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</si>
  <si>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</si>
  <si>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</si>
  <si>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</si>
  <si>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</si>
  <si>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</si>
  <si>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</si>
  <si>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</si>
  <si>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</si>
  <si>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</si>
  <si>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</si>
  <si>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</si>
  <si>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</si>
  <si>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</si>
  <si>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</si>
  <si>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</si>
  <si>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</si>
  <si>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</si>
  <si>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</si>
  <si>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</si>
  <si>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</si>
  <si>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</si>
  <si>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</si>
  <si>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</si>
  <si>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</si>
  <si>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</si>
  <si>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</si>
  <si>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</si>
  <si>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</si>
  <si>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</si>
  <si>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</si>
  <si>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</si>
  <si>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</si>
  <si>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</si>
  <si>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</si>
  <si>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</si>
  <si>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</si>
  <si>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</si>
  <si>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</si>
  <si>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</si>
  <si>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</si>
  <si>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</si>
  <si>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</si>
  <si>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</si>
  <si>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</si>
  <si>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</si>
  <si>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</si>
  <si>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</si>
  <si>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</si>
  <si>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</si>
  <si>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</si>
  <si>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</si>
  <si>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</si>
  <si>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</si>
  <si>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</si>
  <si>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</si>
  <si>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</si>
  <si>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</si>
  <si>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</si>
  <si>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</si>
  <si>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</si>
  <si>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</si>
  <si>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</si>
  <si>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</si>
  <si>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</si>
  <si>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</si>
  <si>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</si>
  <si>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</si>
  <si>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</si>
  <si>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</si>
  <si>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</si>
  <si>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</si>
  <si>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</si>
  <si>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</si>
  <si>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</si>
  <si>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</si>
  <si>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</si>
  <si>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</si>
  <si>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</si>
  <si>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</si>
  <si>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</si>
  <si>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</si>
  <si>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</si>
  <si>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</si>
  <si>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</si>
  <si>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</si>
  <si>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</si>
  <si>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</si>
  <si>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</si>
  <si>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</si>
  <si>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</si>
  <si>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</si>
  <si>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</si>
  <si>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</si>
  <si>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</si>
  <si>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</si>
  <si>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</si>
  <si>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</si>
  <si>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</si>
  <si>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</si>
  <si>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</si>
  <si>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</si>
  <si>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</si>
  <si>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</si>
  <si>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</si>
  <si>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</si>
  <si>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</si>
  <si>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</si>
  <si>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</si>
  <si>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</si>
  <si>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</si>
  <si>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</si>
  <si>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</si>
  <si>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</si>
  <si>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</si>
  <si>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</si>
  <si>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</si>
  <si>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</si>
  <si>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</si>
  <si>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</si>
  <si>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</si>
  <si>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</si>
  <si>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</si>
  <si>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</si>
  <si>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</si>
  <si>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</si>
  <si>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</si>
  <si>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</si>
  <si>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</si>
  <si>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</si>
  <si>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</si>
  <si>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</si>
  <si>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</si>
  <si>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</si>
  <si>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</si>
  <si>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</si>
  <si>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</si>
  <si>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</si>
  <si>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</si>
  <si>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</si>
  <si>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</si>
  <si>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</si>
  <si>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</si>
  <si>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</si>
  <si>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</si>
  <si>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</si>
  <si>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</si>
  <si>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</si>
  <si>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</si>
  <si>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</si>
  <si>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</si>
  <si>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</si>
  <si>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</si>
  <si>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</si>
  <si>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</si>
  <si>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</si>
  <si>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</si>
  <si>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</si>
  <si>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</si>
  <si>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</si>
  <si>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</si>
  <si>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</si>
  <si>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</si>
  <si>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</si>
  <si>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</si>
  <si>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</si>
  <si>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</si>
  <si>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</si>
  <si>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</si>
  <si>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</si>
  <si>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</si>
  <si>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</si>
  <si>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</si>
  <si>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</si>
  <si>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</si>
  <si>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</si>
  <si>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</si>
  <si>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</si>
  <si>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</si>
  <si>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</si>
  <si>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</si>
  <si>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</si>
  <si>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</si>
  <si>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</si>
  <si>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</si>
  <si>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</si>
  <si>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</si>
  <si>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</si>
  <si>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</si>
  <si>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</si>
  <si>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</si>
  <si>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</si>
  <si>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</si>
  <si>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</si>
  <si>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</si>
  <si>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</si>
  <si>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</si>
  <si>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</si>
  <si>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</si>
  <si>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</si>
  <si>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</si>
  <si>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</si>
  <si>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</si>
  <si>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</si>
  <si>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</si>
  <si>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</si>
  <si>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</si>
  <si>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</si>
  <si>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</si>
  <si>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</si>
  <si>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</si>
  <si>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</si>
  <si>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</si>
  <si>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</si>
  <si>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</si>
  <si>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</si>
  <si>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</si>
  <si>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</si>
  <si>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</si>
  <si>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</si>
  <si>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</si>
  <si>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</si>
  <si>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</si>
  <si>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</si>
  <si>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</si>
  <si>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</si>
  <si>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</si>
  <si>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</si>
  <si>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</si>
  <si>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</si>
  <si>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</si>
  <si>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</si>
  <si>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</si>
  <si>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</si>
  <si>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</si>
  <si>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</si>
  <si>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</si>
  <si>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</si>
  <si>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</si>
  <si>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</si>
  <si>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</si>
  <si>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</si>
  <si>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</si>
  <si>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</si>
  <si>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</si>
  <si>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</si>
  <si>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</si>
  <si>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</si>
  <si>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</si>
  <si>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</si>
  <si>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</si>
  <si>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</si>
  <si>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</si>
  <si>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</si>
  <si>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</si>
  <si>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</si>
  <si>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</si>
  <si>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</si>
  <si>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</si>
  <si>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</si>
  <si>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</si>
  <si>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</si>
  <si>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</si>
  <si>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</si>
  <si>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</si>
  <si>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</si>
  <si>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</si>
  <si>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</si>
  <si>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</si>
  <si>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</si>
  <si>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</si>
  <si>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</si>
  <si>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</si>
  <si>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</si>
  <si>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</si>
  <si>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</si>
  <si>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</si>
  <si>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</si>
  <si>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</si>
  <si>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</si>
  <si>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</si>
  <si>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</si>
  <si>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</si>
  <si>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</si>
  <si>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</si>
  <si>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</si>
  <si>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</si>
  <si>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</si>
  <si>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</si>
  <si>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</si>
  <si>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</si>
  <si>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</si>
  <si>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</si>
  <si>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</si>
  <si>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</si>
  <si>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</si>
  <si>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</si>
  <si>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</si>
  <si>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</si>
  <si>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</si>
  <si>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</si>
  <si>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</si>
  <si>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</si>
  <si>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</si>
  <si>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</si>
  <si>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</si>
  <si>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</si>
  <si>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</si>
  <si>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</si>
  <si>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</si>
  <si>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</si>
  <si>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</si>
  <si>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</si>
  <si>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</si>
  <si>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</si>
  <si>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</si>
  <si>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</si>
  <si>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</si>
  <si>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</si>
  <si>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</si>
  <si>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</si>
  <si>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</si>
  <si>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</si>
  <si>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</si>
  <si>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</si>
  <si>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</si>
  <si>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</si>
  <si>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</si>
  <si>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</si>
  <si>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</si>
  <si>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</si>
  <si>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</si>
  <si>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</si>
  <si>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</si>
  <si>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</si>
  <si>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</si>
  <si>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</si>
  <si>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</si>
  <si>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</si>
  <si>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</si>
  <si>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</si>
  <si>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</si>
  <si>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</si>
  <si>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</si>
  <si>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</si>
  <si>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</si>
  <si>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</si>
  <si>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</si>
  <si>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</si>
  <si>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</si>
  <si>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</si>
  <si>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</si>
  <si>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</si>
  <si>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</si>
  <si>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</si>
  <si>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</si>
  <si>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</si>
  <si>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</si>
  <si>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</si>
  <si>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</si>
  <si>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</si>
  <si>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</si>
  <si>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</si>
  <si>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</si>
  <si>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</si>
  <si>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</si>
  <si>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</si>
  <si>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</si>
  <si>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</si>
  <si>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</si>
  <si>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</si>
  <si>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</si>
  <si>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</si>
  <si>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</si>
  <si>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</si>
  <si>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</si>
  <si>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</si>
  <si>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</si>
  <si>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</si>
  <si>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</si>
  <si>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</si>
  <si>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</si>
  <si>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</si>
  <si>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</si>
  <si>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</si>
  <si>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</si>
  <si>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</si>
  <si>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</si>
  <si>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</si>
  <si>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</si>
  <si>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</si>
  <si>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</si>
  <si>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</si>
  <si>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</si>
  <si>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</si>
  <si>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</si>
  <si>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</si>
  <si>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</si>
  <si>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</si>
  <si>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</si>
  <si>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</si>
  <si>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</si>
  <si>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</si>
  <si>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</si>
  <si>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</si>
  <si>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</si>
  <si>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</si>
  <si>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</si>
  <si>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</si>
  <si>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</si>
  <si>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</si>
  <si>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</si>
  <si>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</si>
  <si>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</si>
  <si>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</si>
  <si>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</si>
  <si>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</si>
  <si>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</si>
  <si>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</si>
  <si>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</si>
  <si>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</si>
  <si>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</si>
  <si>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</si>
  <si>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</si>
  <si>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</si>
  <si>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</si>
  <si>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</si>
  <si>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</si>
  <si>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</si>
  <si>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</si>
  <si>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</si>
  <si>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</si>
  <si>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</si>
  <si>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</si>
  <si>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</si>
  <si>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</si>
  <si>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</si>
  <si>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</si>
  <si>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</si>
  <si>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</si>
  <si>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</si>
  <si>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</si>
  <si>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</si>
  <si>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</si>
  <si>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</si>
  <si>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</si>
  <si>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</si>
  <si>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</si>
  <si>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</si>
  <si>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</si>
  <si>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</si>
  <si>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</si>
  <si>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</si>
  <si>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</si>
  <si>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</si>
  <si>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</si>
  <si>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</si>
  <si>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</si>
  <si>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</si>
  <si>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</si>
  <si>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</si>
  <si>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</si>
  <si>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</si>
  <si>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</si>
  <si>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</si>
  <si>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</si>
  <si>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</si>
  <si>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</si>
  <si>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</si>
  <si>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</si>
  <si>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</si>
  <si>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</si>
  <si>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</si>
  <si>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</si>
  <si>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</si>
  <si>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</si>
  <si>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</si>
  <si>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</si>
  <si>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</si>
  <si>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</si>
  <si>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</si>
  <si>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</si>
  <si>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</si>
  <si>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</si>
  <si>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</si>
  <si>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</si>
  <si>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</si>
  <si>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</si>
  <si>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</si>
  <si>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</si>
  <si>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</si>
  <si>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</si>
  <si>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</si>
  <si>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</si>
  <si>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</si>
  <si>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</si>
  <si>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</si>
  <si>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</si>
  <si>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</si>
  <si>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</si>
  <si>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</si>
  <si>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</si>
  <si>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</si>
  <si>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</si>
  <si>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</si>
  <si>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</si>
  <si>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</si>
  <si>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</si>
  <si>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</si>
  <si>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</si>
  <si>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</si>
  <si>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</si>
  <si>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</si>
  <si>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</si>
  <si>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</si>
  <si>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</si>
  <si>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</si>
  <si>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</si>
  <si>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</si>
  <si>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</si>
  <si>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</si>
  <si>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</si>
  <si>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</si>
  <si>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</si>
  <si>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</si>
  <si>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</si>
  <si>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</si>
  <si>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</si>
  <si>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</si>
  <si>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</si>
  <si>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</si>
  <si>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</si>
  <si>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</si>
  <si>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</si>
  <si>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</si>
  <si>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</si>
  <si>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</si>
  <si>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</si>
  <si>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</si>
  <si>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</si>
  <si>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</si>
  <si>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</si>
  <si>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</si>
  <si>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</si>
  <si>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</si>
  <si>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</si>
  <si>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</si>
  <si>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</si>
  <si>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</si>
  <si>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</si>
  <si>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</si>
  <si>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</si>
  <si>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</si>
  <si>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</si>
  <si>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</si>
  <si>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</si>
  <si>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</si>
  <si>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</si>
  <si>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</si>
  <si>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</si>
  <si>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</si>
  <si>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</si>
  <si>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</si>
  <si>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</si>
  <si>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</si>
  <si>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</si>
  <si>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</si>
  <si>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</si>
  <si>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</si>
  <si>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</si>
  <si>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</si>
  <si>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</si>
  <si>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</si>
  <si>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</si>
  <si>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</si>
  <si>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</si>
  <si>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</si>
  <si>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</si>
  <si>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</si>
  <si>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</si>
  <si>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</si>
  <si>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</si>
  <si>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</si>
  <si>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</si>
  <si>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</si>
  <si>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</si>
  <si>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</si>
  <si>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</si>
  <si>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</si>
  <si>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</si>
  <si>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</si>
  <si>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</si>
  <si>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</si>
  <si>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</si>
  <si>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</si>
  <si>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</si>
  <si>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</si>
  <si>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</si>
  <si>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</si>
  <si>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</si>
  <si>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</si>
  <si>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</si>
  <si>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</si>
  <si>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</si>
  <si>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</si>
  <si>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</si>
  <si>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</si>
  <si>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</si>
  <si>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</si>
  <si>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</si>
  <si>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</si>
  <si>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</si>
  <si>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</si>
  <si>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</si>
  <si>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</si>
  <si>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</si>
  <si>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</si>
  <si>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</si>
  <si>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</si>
  <si>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</si>
  <si>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</si>
  <si>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</si>
  <si>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</si>
  <si>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</si>
  <si>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</si>
  <si>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</si>
  <si>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</si>
  <si>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</si>
  <si>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</si>
  <si>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</si>
  <si>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</si>
  <si>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</si>
  <si>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</si>
  <si>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</si>
  <si>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</si>
  <si>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</si>
  <si>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</si>
  <si>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</si>
  <si>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</si>
  <si>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</si>
  <si>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</si>
  <si>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</si>
  <si>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</si>
  <si>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</si>
  <si>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</si>
  <si>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</si>
  <si>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</si>
  <si>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</si>
  <si>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</si>
  <si>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</si>
  <si>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</si>
  <si>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</si>
  <si>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</si>
  <si>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</si>
  <si>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</si>
  <si>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</si>
  <si>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</si>
  <si>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</si>
  <si>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</si>
  <si>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</si>
  <si>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</si>
  <si>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</si>
  <si>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</si>
  <si>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</si>
  <si>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</si>
  <si>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</si>
  <si>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</si>
  <si>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</si>
  <si>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</si>
  <si>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</si>
  <si>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</si>
  <si>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</si>
  <si>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</si>
  <si>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</si>
  <si>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</si>
  <si>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</si>
  <si>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</si>
  <si>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</si>
  <si>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</si>
  <si>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</si>
  <si>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</si>
  <si>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</si>
  <si>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</si>
  <si>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</si>
  <si>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</si>
  <si>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</si>
  <si>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</si>
  <si>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</si>
  <si>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</si>
  <si>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</si>
  <si>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</si>
  <si>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</si>
  <si>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</si>
  <si>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</si>
  <si>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</si>
  <si>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</si>
  <si>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</si>
  <si>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</si>
  <si>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</si>
  <si>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</si>
  <si>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</si>
  <si>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</si>
  <si>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</si>
  <si>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</si>
  <si>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</si>
  <si>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</si>
  <si>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</si>
  <si>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</si>
  <si>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</si>
  <si>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</si>
  <si>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</si>
  <si>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</si>
  <si>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</si>
  <si>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</si>
  <si>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</si>
  <si>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</si>
  <si>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</si>
  <si>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</si>
  <si>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</si>
  <si>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</si>
  <si>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</si>
  <si>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</si>
  <si>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</si>
  <si>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</si>
  <si>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</si>
  <si>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</si>
  <si>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</si>
  <si>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</si>
  <si>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</si>
  <si>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</si>
  <si>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</si>
  <si>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</si>
  <si>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</si>
  <si>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</si>
  <si>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</si>
  <si>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</si>
  <si>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</si>
  <si>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</si>
  <si>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</si>
  <si>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</si>
  <si>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</si>
  <si>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</si>
  <si>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</si>
  <si>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</si>
  <si>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</si>
  <si>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</si>
  <si>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</si>
  <si>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</si>
  <si>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</si>
  <si>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</si>
  <si>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</si>
  <si>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</si>
  <si>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</si>
  <si>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</si>
  <si>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</si>
  <si>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</si>
  <si>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</si>
  <si>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</si>
  <si>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</si>
  <si>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</si>
  <si>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</si>
  <si>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</si>
  <si>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</si>
  <si>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</si>
  <si>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</si>
  <si>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</si>
  <si>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</si>
  <si>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</si>
  <si>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</si>
  <si>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</si>
  <si>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</si>
  <si>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</si>
  <si>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</si>
  <si>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</si>
  <si>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</si>
  <si>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</si>
  <si>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</si>
  <si>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</si>
  <si>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</si>
  <si>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</si>
  <si>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</si>
  <si>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</si>
  <si>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</si>
  <si>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</si>
  <si>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</si>
  <si>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</si>
  <si>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</si>
  <si>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</si>
  <si>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</si>
  <si>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</si>
  <si>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</si>
  <si>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</si>
  <si>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</si>
  <si>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</si>
  <si>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</si>
  <si>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</si>
  <si>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</si>
  <si>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</si>
  <si>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</si>
  <si>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</si>
  <si>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</si>
  <si>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</si>
  <si>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</si>
  <si>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</si>
  <si>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</si>
  <si>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</si>
  <si>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</si>
  <si>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</si>
  <si>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</si>
  <si>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</si>
  <si>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</si>
  <si>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</si>
  <si>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</si>
  <si>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</si>
  <si>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</si>
  <si>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</si>
  <si>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</si>
  <si>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</si>
  <si>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</si>
  <si>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</si>
  <si>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</si>
  <si>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</si>
  <si>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</si>
  <si>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</si>
  <si>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</si>
  <si>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</si>
  <si>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</si>
  <si>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</si>
  <si>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</si>
  <si>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</si>
  <si>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</si>
  <si>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</si>
  <si>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</si>
  <si>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</si>
  <si>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</si>
  <si>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</si>
  <si>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</si>
  <si>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</si>
  <si>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</si>
  <si>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</si>
  <si>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</si>
  <si>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</si>
  <si>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</si>
  <si>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</si>
  <si>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</si>
  <si>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</si>
  <si>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</si>
  <si>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</si>
  <si>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</si>
  <si>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</si>
  <si>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</si>
  <si>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</si>
  <si>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</si>
  <si>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</si>
  <si>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</si>
  <si>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</si>
  <si>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</si>
  <si>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</si>
  <si>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</si>
  <si>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</si>
  <si>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</si>
  <si>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</si>
  <si>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</si>
  <si>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</si>
  <si>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</si>
  <si>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</si>
  <si>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</si>
  <si>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</si>
  <si>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</si>
  <si>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</si>
  <si>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</si>
  <si>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</si>
  <si>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</si>
  <si>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</si>
  <si>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</si>
  <si>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</si>
  <si>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</si>
  <si>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</si>
  <si>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</si>
  <si>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</si>
  <si>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</si>
  <si>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</si>
  <si>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</si>
  <si>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</si>
  <si>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</si>
  <si>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</si>
  <si>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</si>
  <si>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</si>
  <si>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</si>
  <si>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</si>
  <si>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</si>
  <si>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</si>
  <si>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</si>
  <si>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</si>
  <si>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</si>
  <si>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</si>
  <si>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</si>
  <si>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</si>
  <si>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</si>
  <si>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</si>
  <si>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</si>
  <si>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</si>
  <si>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</si>
  <si>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</si>
  <si>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</si>
  <si>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</si>
  <si>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</si>
  <si>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</si>
  <si>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</si>
  <si>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</si>
  <si>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</si>
  <si>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</si>
  <si>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</si>
  <si>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</si>
  <si>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</si>
  <si>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</si>
  <si>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</si>
  <si>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</si>
  <si>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</si>
  <si>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</si>
  <si>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</si>
  <si>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</si>
  <si>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</si>
  <si>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</si>
  <si>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</si>
  <si>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</si>
  <si>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</si>
  <si>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</si>
  <si>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</si>
  <si>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</si>
  <si>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</si>
  <si>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</si>
  <si>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</si>
  <si>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</si>
  <si>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</si>
  <si>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</si>
  <si>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</si>
  <si>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</si>
  <si>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</si>
  <si>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</si>
  <si>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</si>
  <si>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</si>
  <si>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</si>
  <si>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</si>
  <si>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</si>
  <si>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</si>
  <si>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</si>
  <si>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</si>
  <si>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</si>
  <si>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</si>
  <si>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</si>
  <si>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</si>
  <si>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</si>
  <si>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</si>
  <si>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</si>
  <si>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</si>
  <si>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</si>
  <si>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</si>
  <si>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</si>
  <si>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</si>
  <si>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</si>
  <si>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</si>
  <si>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</si>
  <si>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</si>
  <si>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</si>
  <si>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</si>
  <si>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</si>
  <si>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</si>
  <si>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</si>
  <si>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</si>
  <si>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</si>
  <si>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</si>
  <si>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</si>
  <si>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</si>
  <si>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</si>
  <si>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</si>
  <si>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</si>
  <si>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</si>
  <si>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</si>
  <si>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</si>
  <si>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</si>
  <si>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</si>
  <si>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</si>
  <si>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</si>
  <si>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</si>
  <si>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</si>
  <si>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</si>
  <si>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</si>
  <si>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</si>
  <si>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</si>
  <si>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</si>
  <si>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</si>
  <si>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</si>
  <si>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</si>
  <si>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</si>
  <si>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</si>
  <si>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</si>
  <si>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</si>
  <si>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</si>
  <si>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</si>
  <si>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</si>
  <si>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</si>
  <si>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</si>
  <si>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</si>
  <si>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</si>
  <si>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</si>
  <si>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</si>
  <si>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</si>
  <si>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</si>
  <si>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</si>
  <si>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</si>
  <si>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</si>
  <si>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</si>
  <si>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</si>
  <si>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</si>
  <si>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</si>
  <si>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</si>
  <si>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</si>
  <si>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</si>
  <si>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</si>
  <si>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</si>
  <si>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</si>
  <si>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</si>
  <si>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</si>
  <si>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</si>
  <si>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</si>
  <si>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</si>
  <si>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</si>
  <si>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</si>
  <si>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</si>
  <si>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</si>
  <si>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</si>
  <si>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</si>
  <si>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</si>
  <si>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</si>
  <si>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</si>
  <si>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</si>
  <si>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</si>
  <si>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</si>
  <si>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</si>
  <si>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</si>
  <si>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</si>
  <si>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</si>
  <si>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</si>
  <si>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</si>
  <si>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</si>
  <si>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</si>
  <si>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</si>
  <si>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</si>
  <si>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</si>
  <si>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</si>
  <si>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</si>
  <si>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</si>
  <si>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</si>
  <si>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</si>
  <si>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</si>
  <si>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</si>
  <si>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</si>
  <si>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</si>
  <si>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</si>
  <si>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</si>
  <si>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</si>
  <si>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</si>
  <si>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</si>
  <si>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</si>
  <si>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</si>
  <si>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</si>
  <si>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</si>
  <si>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</si>
  <si>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</si>
  <si>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</si>
  <si>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</si>
  <si>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</si>
  <si>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</si>
  <si>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</si>
  <si>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</si>
  <si>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</si>
  <si>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</si>
  <si>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</si>
  <si>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</si>
  <si>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</si>
  <si>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</si>
  <si>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</si>
  <si>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</si>
  <si>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</si>
  <si>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</si>
  <si>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</si>
  <si>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</si>
  <si>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</si>
  <si>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</si>
  <si>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</si>
  <si>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</si>
  <si>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</si>
  <si>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</si>
  <si>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</si>
  <si>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</si>
  <si>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</si>
  <si>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</si>
  <si>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</si>
  <si>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</si>
  <si>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</si>
  <si>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</si>
  <si>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</si>
  <si>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</si>
  <si>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</si>
  <si>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</si>
  <si>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</si>
  <si>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</si>
  <si>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</si>
  <si>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</si>
  <si>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</si>
  <si>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</si>
  <si>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</si>
  <si>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</si>
  <si>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</si>
  <si>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</si>
  <si>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</si>
  <si>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</si>
  <si>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</si>
  <si>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</si>
  <si>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</si>
  <si>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</si>
  <si>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</si>
  <si>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</si>
  <si>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</si>
  <si>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</si>
  <si>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</si>
  <si>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</si>
  <si>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</si>
  <si>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</si>
  <si>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</si>
  <si>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</si>
  <si>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</si>
  <si>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</si>
  <si>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</si>
  <si>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</si>
  <si>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</si>
  <si>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</si>
  <si>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</si>
  <si>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</si>
  <si>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</si>
  <si>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</si>
  <si>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</si>
  <si>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</si>
  <si>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</si>
  <si>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</si>
  <si>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</si>
  <si>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</si>
  <si>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</si>
  <si>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</si>
  <si>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</si>
  <si>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</si>
  <si>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</si>
  <si>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</si>
  <si>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</si>
  <si>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</si>
  <si>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</si>
  <si>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</si>
  <si>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</si>
  <si>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</si>
  <si>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</si>
  <si>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</si>
  <si>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</si>
  <si>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</si>
  <si>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</si>
  <si>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</si>
  <si>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</si>
  <si>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</si>
  <si>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</si>
  <si>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</si>
  <si>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</si>
  <si>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</si>
  <si>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</si>
  <si>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</si>
  <si>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</si>
  <si>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</si>
  <si>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</si>
  <si>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</si>
  <si>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</si>
  <si>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</si>
  <si>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</si>
  <si>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</si>
  <si>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</si>
  <si>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</si>
  <si>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</si>
  <si>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</si>
  <si>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</si>
  <si>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</si>
  <si>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</si>
  <si>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</si>
  <si>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</si>
  <si>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</si>
  <si>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</si>
  <si>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</si>
  <si>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</si>
  <si>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</si>
  <si>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</si>
  <si>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</si>
  <si>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</si>
  <si>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</si>
  <si>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</si>
  <si>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</si>
  <si>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</si>
  <si>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</si>
  <si>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</si>
  <si>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</si>
  <si>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</si>
  <si>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</si>
  <si>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</si>
  <si>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</si>
  <si>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</si>
  <si>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</si>
  <si>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</si>
  <si>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</si>
  <si>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</si>
  <si>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</si>
  <si>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</si>
  <si>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</si>
  <si>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</si>
  <si>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</si>
  <si>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</si>
  <si>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</si>
  <si>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</si>
  <si>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</si>
  <si>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</si>
  <si>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</si>
  <si>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</si>
  <si>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</si>
  <si>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</si>
  <si>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</si>
  <si>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</si>
  <si>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</si>
  <si>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</si>
  <si>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</si>
  <si>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</si>
  <si>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</si>
  <si>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</si>
  <si>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</si>
  <si>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</si>
  <si>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</si>
  <si>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</si>
  <si>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</si>
  <si>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</si>
  <si>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</si>
  <si>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</si>
  <si>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</si>
  <si>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</si>
  <si>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</si>
  <si>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</si>
  <si>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</si>
  <si>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</si>
  <si>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</si>
  <si>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</si>
  <si>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</si>
  <si>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</si>
  <si>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</si>
  <si>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</si>
  <si>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</si>
  <si>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</si>
  <si>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</si>
  <si>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</si>
  <si>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</si>
  <si>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</si>
  <si>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</si>
  <si>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</si>
  <si>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</si>
  <si>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</si>
  <si>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</si>
  <si>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</si>
  <si>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</si>
  <si>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</si>
  <si>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</si>
  <si>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</si>
  <si>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</si>
  <si>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</si>
  <si>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</si>
  <si>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</si>
  <si>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</si>
  <si>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</si>
  <si>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</si>
  <si>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</si>
  <si>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</si>
  <si>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</si>
  <si>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</si>
  <si>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</si>
  <si>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</si>
  <si>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</si>
  <si>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</si>
  <si>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</si>
  <si>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</si>
  <si>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</si>
  <si>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</si>
  <si>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</si>
  <si>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</si>
  <si>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</si>
  <si>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</si>
  <si>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</si>
  <si>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</si>
  <si>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</si>
  <si>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</si>
  <si>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</si>
  <si>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</si>
  <si>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</si>
  <si>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</si>
  <si>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</si>
  <si>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</si>
  <si>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</si>
  <si>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</si>
  <si>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</si>
  <si>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</si>
  <si>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</si>
  <si>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</si>
  <si>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</si>
  <si>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</si>
  <si>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</si>
  <si>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</si>
  <si>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</si>
  <si>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</si>
  <si>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</si>
  <si>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</si>
  <si>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</si>
  <si>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</si>
  <si>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</si>
  <si>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</si>
  <si>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</si>
  <si>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</si>
  <si>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</si>
  <si>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</si>
  <si>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</si>
  <si>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</si>
  <si>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</si>
  <si>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</si>
  <si>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</si>
  <si>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</si>
  <si>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</si>
  <si>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</si>
  <si>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</si>
  <si>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</si>
  <si>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</si>
  <si>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</si>
  <si>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</si>
  <si>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</si>
  <si>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</si>
  <si>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</si>
  <si>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</si>
  <si>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</si>
  <si>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</si>
  <si>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</si>
  <si>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</si>
  <si>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</si>
  <si>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</si>
  <si>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</si>
  <si>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</si>
  <si>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</si>
  <si>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</si>
  <si>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</si>
  <si>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</si>
  <si>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</si>
  <si>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</si>
  <si>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</si>
  <si>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</si>
  <si>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</si>
  <si>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</si>
  <si>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</si>
  <si>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</si>
  <si>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</si>
  <si>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</si>
  <si>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</si>
  <si>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</si>
  <si>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</si>
  <si>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</si>
  <si>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</si>
  <si>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</si>
  <si>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</si>
  <si>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</si>
  <si>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</si>
  <si>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</si>
  <si>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</si>
  <si>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</si>
  <si>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</si>
  <si>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</si>
  <si>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</si>
  <si>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</si>
  <si>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</si>
  <si>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</si>
  <si>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</si>
  <si>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</si>
  <si>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</si>
  <si>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</si>
  <si>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</si>
  <si>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</si>
  <si>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</si>
  <si>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</si>
  <si>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</si>
  <si>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</si>
  <si>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</si>
  <si>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</si>
  <si>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</si>
  <si>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</si>
  <si>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</si>
  <si>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</si>
  <si>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</si>
  <si>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</si>
  <si>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</si>
  <si>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</si>
  <si>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</si>
  <si>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</si>
  <si>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</si>
  <si>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</si>
  <si>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</si>
  <si>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</si>
  <si>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</si>
  <si>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</si>
  <si>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</si>
  <si>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</si>
  <si>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</si>
  <si>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</si>
  <si>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</si>
  <si>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</si>
  <si>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</si>
  <si>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</si>
  <si>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</si>
  <si>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</si>
  <si>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</si>
  <si>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</si>
  <si>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</si>
  <si>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</si>
  <si>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</si>
  <si>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</si>
  <si>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</si>
  <si>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</si>
  <si>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</si>
  <si>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</si>
  <si>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</si>
  <si>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</si>
  <si>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</si>
  <si>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</si>
  <si>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</si>
  <si>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</si>
  <si>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</si>
  <si>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</si>
  <si>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</si>
  <si>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</si>
  <si>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</si>
  <si>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</si>
  <si>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</si>
  <si>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</si>
  <si>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</si>
  <si>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</si>
  <si>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</si>
  <si>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</si>
  <si>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</si>
  <si>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</si>
  <si>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</si>
  <si>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</si>
  <si>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</si>
  <si>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</si>
  <si>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</si>
  <si>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</si>
  <si>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</si>
  <si>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</si>
  <si>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</si>
  <si>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</si>
  <si>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</si>
  <si>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</si>
  <si>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</si>
  <si>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</si>
  <si>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</si>
  <si>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</si>
  <si>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</si>
  <si>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</si>
  <si>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</si>
  <si>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</si>
  <si>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</si>
  <si>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</si>
  <si>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</si>
  <si>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</si>
  <si>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</si>
  <si>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</si>
  <si>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</si>
  <si>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</si>
  <si>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</si>
  <si>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</si>
  <si>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</si>
  <si>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</si>
  <si>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</si>
  <si>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</si>
  <si>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</si>
  <si>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</si>
  <si>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</si>
  <si>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</si>
  <si>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</si>
  <si>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</si>
  <si>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</si>
  <si>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</si>
  <si>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</si>
  <si>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</si>
  <si>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</si>
  <si>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</si>
  <si>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</si>
  <si>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</si>
  <si>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</si>
  <si>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</si>
  <si>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</si>
  <si>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</si>
  <si>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</si>
  <si>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</si>
  <si>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</si>
  <si>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</si>
  <si>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</si>
  <si>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</si>
  <si>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</si>
  <si>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</si>
  <si>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</si>
  <si>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</si>
  <si>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</si>
  <si>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</si>
  <si>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</si>
  <si>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</si>
  <si>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</si>
  <si>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</si>
  <si>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</si>
  <si>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</si>
  <si>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</si>
  <si>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</si>
  <si>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</si>
  <si>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</si>
  <si>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</si>
  <si>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</si>
  <si>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</si>
  <si>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</si>
  <si>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</si>
  <si>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</si>
  <si>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</si>
  <si>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</si>
  <si>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</si>
  <si>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</si>
  <si>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</si>
  <si>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</si>
  <si>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</si>
  <si>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</si>
  <si>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</si>
  <si>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</si>
  <si>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</si>
  <si>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</si>
  <si>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</si>
  <si>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</si>
  <si>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</si>
  <si>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</si>
  <si>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</si>
  <si>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</si>
  <si>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</si>
  <si>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</si>
  <si>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</si>
  <si>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</si>
  <si>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</si>
  <si>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</si>
  <si>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</si>
  <si>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</si>
  <si>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</si>
  <si>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</si>
  <si>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</si>
  <si>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</si>
  <si>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</si>
  <si>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</si>
  <si>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</si>
  <si>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</si>
  <si>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</si>
  <si>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</si>
  <si>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</si>
  <si>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</si>
  <si>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</si>
  <si>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</si>
  <si>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</si>
  <si>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</si>
  <si>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</si>
  <si>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</si>
  <si>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</si>
  <si>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</si>
  <si>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</si>
  <si>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</si>
  <si>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</si>
  <si>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</si>
  <si>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</si>
  <si>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</si>
  <si>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</si>
  <si>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</si>
  <si>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</si>
  <si>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</si>
  <si>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</si>
  <si>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</si>
  <si>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</si>
  <si>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</si>
  <si>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</si>
  <si>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</si>
  <si>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</si>
  <si>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</si>
  <si>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</si>
  <si>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</si>
  <si>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</si>
  <si>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</si>
  <si>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</si>
  <si>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</si>
  <si>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</si>
  <si>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</si>
  <si>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</si>
  <si>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</si>
  <si>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</si>
  <si>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</si>
  <si>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</si>
  <si>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</si>
  <si>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</si>
  <si>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</si>
  <si>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</si>
  <si>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</si>
  <si>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</si>
  <si>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</si>
  <si>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</si>
  <si>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</si>
  <si>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</si>
  <si>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</si>
  <si>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</si>
  <si>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</si>
  <si>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</si>
  <si>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</si>
  <si>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</si>
  <si>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</si>
  <si>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</si>
  <si>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</si>
  <si>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</si>
  <si>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</si>
  <si>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</si>
  <si>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</si>
  <si>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</si>
  <si>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</si>
  <si>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</si>
  <si>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</si>
  <si>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</si>
  <si>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</si>
  <si>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</si>
  <si>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</si>
  <si>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</si>
  <si>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</si>
  <si>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</si>
  <si>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</si>
  <si>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</si>
  <si>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</si>
  <si>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</si>
  <si>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</si>
  <si>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</si>
  <si>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</si>
  <si>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</si>
  <si>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</si>
  <si>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</si>
  <si>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</si>
  <si>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</si>
  <si>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</si>
  <si>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</si>
  <si>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</si>
  <si>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</si>
  <si>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</si>
  <si>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</si>
  <si>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</si>
  <si>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</si>
  <si>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</si>
  <si>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</si>
  <si>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</si>
  <si>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</si>
  <si>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</si>
  <si>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</si>
  <si>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</si>
  <si>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</si>
  <si>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</si>
  <si>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</si>
  <si>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</si>
  <si>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</si>
  <si>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</si>
  <si>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</si>
  <si>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</si>
  <si>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</si>
  <si>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</si>
  <si>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</si>
  <si>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</si>
  <si>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</si>
  <si>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</si>
  <si>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</si>
  <si>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</si>
  <si>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</si>
  <si>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</si>
  <si>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</si>
  <si>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</si>
  <si>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</si>
  <si>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</si>
  <si>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</si>
  <si>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</si>
  <si>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</si>
  <si>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</si>
  <si>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</si>
  <si>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</si>
  <si>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</si>
  <si>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</si>
  <si>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</si>
  <si>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</si>
  <si>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</si>
  <si>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</si>
  <si>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</si>
  <si>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</si>
  <si>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</si>
  <si>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</si>
  <si>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</si>
  <si>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</si>
  <si>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</si>
  <si>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</si>
  <si>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</si>
  <si>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</si>
  <si>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</si>
  <si>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</si>
  <si>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</si>
  <si>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</si>
  <si>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</si>
  <si>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</si>
  <si>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</si>
  <si>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</si>
  <si>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</si>
  <si>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</si>
  <si>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</si>
  <si>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</si>
  <si>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</si>
  <si>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</si>
  <si>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</si>
  <si>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</si>
  <si>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</si>
  <si>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</si>
  <si>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</si>
  <si>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</si>
  <si>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</si>
  <si>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</si>
  <si>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</si>
  <si>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</si>
  <si>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</si>
  <si>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</si>
  <si>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</si>
  <si>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</si>
  <si>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</si>
  <si>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</si>
  <si>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</si>
  <si>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</si>
  <si>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</si>
  <si>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</si>
  <si>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</si>
  <si>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</si>
  <si>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</si>
  <si>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</si>
  <si>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</si>
  <si>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</si>
  <si>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</si>
  <si>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</si>
  <si>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</si>
  <si>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</si>
  <si>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</si>
  <si>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</si>
  <si>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</si>
  <si>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</si>
  <si>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</si>
  <si>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</si>
  <si>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</si>
  <si>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</si>
  <si>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</si>
  <si>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</si>
  <si>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</si>
  <si>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</si>
  <si>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</si>
  <si>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</si>
  <si>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</si>
  <si>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</si>
  <si>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</si>
  <si>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</si>
  <si>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</si>
  <si>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</si>
  <si>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</si>
  <si>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</si>
  <si>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</si>
  <si>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</si>
  <si>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</si>
  <si>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</si>
  <si>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</si>
  <si>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</si>
  <si>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</si>
  <si>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</si>
  <si>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</si>
  <si>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</si>
  <si>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</si>
  <si>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</si>
  <si>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</si>
  <si>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</si>
  <si>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</si>
  <si>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</si>
  <si>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</si>
  <si>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</si>
  <si>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</si>
  <si>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</si>
  <si>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</si>
  <si>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</si>
  <si>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</si>
  <si>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</si>
  <si>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</si>
  <si>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</si>
  <si>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</si>
  <si>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</si>
  <si>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</si>
  <si>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</si>
  <si>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</si>
  <si>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</si>
  <si>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</si>
  <si>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</si>
  <si>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</si>
  <si>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</si>
  <si>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</si>
  <si>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</si>
  <si>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</si>
  <si>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</si>
  <si>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</si>
  <si>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</si>
  <si>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</si>
  <si>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</si>
  <si>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</si>
  <si>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</si>
  <si>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</si>
  <si>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</si>
  <si>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</si>
  <si>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</si>
  <si>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</si>
  <si>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</si>
  <si>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</si>
  <si>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</si>
  <si>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</si>
  <si>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</si>
  <si>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</si>
  <si>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</si>
  <si>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</si>
  <si>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</si>
  <si>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</si>
  <si>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</si>
  <si>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</si>
  <si>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</si>
  <si>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</si>
  <si>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</si>
  <si>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</si>
  <si>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</si>
  <si>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</si>
  <si>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</si>
  <si>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</si>
  <si>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</si>
  <si>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</si>
  <si>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</si>
  <si>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</si>
  <si>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</si>
  <si>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</si>
  <si>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</si>
  <si>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</si>
  <si>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</si>
  <si>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</si>
  <si>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</si>
  <si>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</si>
  <si>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</si>
  <si>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</si>
  <si>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</si>
  <si>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</si>
  <si>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</si>
  <si>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</si>
  <si>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</si>
  <si>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</si>
  <si>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</si>
  <si>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</si>
  <si>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</si>
  <si>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</si>
  <si>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</si>
  <si>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</si>
  <si>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</si>
  <si>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</si>
  <si>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</si>
  <si>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</si>
  <si>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</si>
  <si>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</si>
  <si>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</si>
  <si>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</si>
  <si>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</si>
  <si>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</si>
  <si>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</si>
  <si>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</si>
  <si>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</si>
  <si>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</si>
  <si>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</si>
  <si>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</si>
  <si>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</si>
  <si>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</si>
  <si>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</si>
  <si>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</si>
  <si>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</si>
  <si>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</si>
  <si>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</si>
  <si>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</si>
  <si>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</si>
  <si>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</si>
  <si>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</si>
  <si>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</si>
  <si>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</si>
  <si>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</si>
  <si>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</si>
  <si>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</si>
  <si>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</si>
  <si>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</si>
  <si>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</si>
  <si>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</si>
  <si>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</si>
  <si>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</si>
  <si>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</si>
  <si>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</si>
  <si>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</si>
  <si>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</si>
  <si>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</si>
  <si>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</si>
  <si>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</si>
  <si>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</si>
  <si>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</si>
  <si>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</si>
  <si>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</si>
  <si>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</si>
  <si>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</si>
  <si>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</si>
  <si>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</si>
  <si>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</si>
  <si>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</si>
  <si>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</si>
  <si>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</si>
  <si>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</si>
  <si>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</si>
  <si>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</si>
  <si>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</si>
  <si>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</si>
  <si>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</si>
  <si>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</si>
  <si>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</si>
  <si>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</si>
  <si>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</si>
  <si>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</si>
  <si>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</si>
  <si>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</si>
  <si>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</si>
  <si>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</si>
  <si>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</si>
  <si>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</si>
  <si>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</si>
  <si>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</si>
  <si>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</si>
  <si>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</si>
  <si>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</si>
  <si>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</si>
  <si>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</si>
  <si>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</si>
  <si>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</si>
  <si>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</si>
  <si>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</si>
  <si>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</si>
  <si>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</si>
  <si>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</si>
  <si>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</si>
  <si>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</si>
  <si>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</si>
  <si>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</si>
  <si>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</si>
  <si>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</si>
  <si>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</si>
  <si>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</si>
  <si>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</si>
  <si>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</si>
  <si>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</si>
  <si>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</si>
  <si>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</si>
  <si>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</si>
  <si>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</si>
  <si>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</si>
  <si>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</si>
  <si>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</si>
  <si>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</si>
  <si>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</si>
  <si>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</si>
  <si>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</si>
  <si>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</si>
  <si>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</si>
  <si>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</si>
  <si>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</si>
  <si>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</si>
  <si>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</si>
  <si>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</si>
  <si>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</si>
  <si>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</si>
  <si>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</si>
  <si>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</si>
  <si>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</si>
  <si>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</si>
  <si>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</si>
  <si>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</si>
  <si>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</si>
  <si>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</si>
  <si>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</si>
  <si>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</si>
  <si>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</si>
  <si>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</si>
  <si>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</si>
  <si>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</si>
  <si>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</si>
  <si>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</si>
  <si>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</si>
  <si>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</si>
  <si>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</si>
  <si>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</si>
  <si>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</si>
  <si>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</si>
  <si>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</si>
  <si>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</si>
  <si>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</si>
  <si>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</si>
  <si>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</si>
  <si>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</si>
  <si>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</si>
  <si>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</si>
  <si>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</si>
  <si>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</si>
  <si>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</si>
  <si>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</si>
  <si>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</si>
  <si>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</si>
  <si>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</si>
  <si>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</si>
  <si>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</si>
  <si>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</si>
  <si>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</si>
  <si>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</si>
  <si>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</si>
  <si>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</si>
  <si>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</si>
  <si>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</si>
  <si>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</si>
  <si>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</si>
  <si>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</si>
  <si>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</si>
  <si>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</si>
  <si>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</si>
  <si>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</si>
  <si>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</si>
  <si>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</si>
  <si>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</si>
  <si>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</si>
  <si>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</si>
  <si>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</si>
  <si>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</si>
  <si>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</si>
  <si>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</si>
  <si>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</si>
  <si>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</si>
  <si>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</si>
  <si>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</si>
  <si>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</si>
  <si>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</si>
  <si>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</si>
  <si>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</si>
  <si>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</si>
  <si>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</si>
  <si>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</si>
  <si>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</si>
  <si>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</si>
  <si>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</si>
  <si>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</si>
  <si>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</si>
  <si>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</si>
  <si>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</si>
  <si>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</si>
  <si>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</si>
  <si>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</si>
  <si>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</si>
  <si>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</si>
  <si>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</si>
  <si>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</si>
  <si>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</si>
  <si>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</si>
  <si>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</si>
  <si>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</si>
  <si>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</si>
  <si>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</si>
  <si>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</si>
  <si>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</si>
  <si>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</si>
  <si>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</si>
  <si>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</si>
  <si>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</si>
  <si>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</si>
  <si>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</si>
  <si>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</si>
  <si>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</si>
  <si>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</si>
  <si>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</si>
  <si>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</si>
  <si>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</si>
  <si>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</si>
  <si>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</si>
  <si>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</si>
  <si>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</si>
  <si>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</si>
  <si>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</si>
  <si>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</si>
  <si>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</si>
  <si>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</si>
  <si>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</si>
  <si>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</si>
  <si>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</si>
  <si>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</si>
  <si>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</si>
  <si>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</si>
  <si>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</si>
  <si>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</si>
  <si>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</si>
  <si>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</si>
  <si>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</si>
  <si>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</si>
  <si>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</si>
  <si>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</si>
  <si>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</si>
  <si>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</si>
  <si>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</si>
  <si>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</si>
  <si>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</si>
  <si>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</si>
  <si>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</si>
  <si>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</si>
  <si>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</si>
  <si>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</si>
  <si>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</si>
  <si>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</si>
  <si>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</si>
  <si>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</si>
  <si>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</si>
  <si>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</si>
  <si>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</si>
  <si>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</si>
  <si>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</si>
  <si>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</si>
  <si>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</si>
  <si>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</si>
  <si>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</si>
  <si>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</si>
  <si>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</si>
  <si>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</si>
  <si>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</si>
  <si>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</si>
  <si>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</si>
  <si>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</si>
  <si>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</si>
  <si>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</si>
  <si>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</si>
  <si>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</si>
  <si>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</si>
  <si>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</si>
  <si>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</si>
  <si>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</si>
  <si>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</si>
  <si>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</si>
  <si>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</si>
  <si>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</si>
  <si>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</si>
  <si>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</si>
  <si>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</si>
  <si>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</si>
  <si>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</si>
  <si>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</si>
  <si>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</si>
  <si>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</si>
  <si>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</si>
  <si>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</si>
  <si>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</si>
  <si>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</si>
  <si>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</si>
  <si>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</si>
  <si>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</si>
  <si>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</si>
  <si>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</si>
  <si>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</si>
  <si>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</si>
  <si>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</si>
  <si>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</si>
  <si>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</si>
  <si>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</si>
  <si>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</si>
  <si>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</si>
  <si>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</si>
  <si>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</si>
  <si>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</si>
  <si>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</si>
  <si>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</si>
  <si>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</si>
  <si>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</si>
  <si>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</si>
  <si>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</si>
  <si>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</si>
  <si>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</si>
  <si>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</si>
  <si>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</si>
  <si>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</si>
  <si>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</si>
  <si>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</si>
  <si>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</si>
  <si>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</si>
  <si>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</si>
  <si>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</si>
  <si>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</si>
  <si>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</si>
  <si>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</si>
  <si>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</si>
  <si>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</si>
  <si>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</si>
  <si>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</si>
  <si>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</si>
  <si>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</si>
  <si>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</si>
  <si>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</si>
  <si>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</si>
  <si>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</si>
  <si>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</si>
  <si>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</si>
  <si>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</si>
  <si>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</si>
  <si>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</si>
  <si>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</si>
  <si>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</si>
  <si>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</si>
  <si>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</si>
  <si>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</si>
  <si>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</si>
  <si>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</si>
  <si>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</si>
  <si>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</si>
  <si>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</si>
  <si>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</si>
  <si>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</si>
  <si>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</si>
  <si>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</si>
  <si>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</si>
  <si>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</si>
  <si>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</si>
  <si>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</si>
  <si>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</si>
  <si>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</si>
  <si>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</si>
  <si>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</si>
  <si>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</si>
  <si>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</si>
  <si>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</si>
  <si>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</si>
  <si>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</si>
  <si>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</si>
  <si>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</si>
  <si>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</si>
  <si>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</si>
  <si>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</si>
  <si>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</si>
  <si>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</si>
  <si>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</si>
  <si>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</si>
  <si>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</si>
  <si>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</si>
  <si>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</si>
  <si>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</si>
  <si>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</si>
  <si>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</si>
  <si>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</si>
  <si>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</si>
  <si>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</si>
  <si>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</si>
  <si>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</si>
  <si>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</si>
  <si>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</si>
  <si>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</si>
  <si>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</si>
  <si>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</si>
  <si>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</si>
  <si>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</si>
  <si>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</si>
  <si>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</si>
  <si>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</si>
  <si>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</si>
  <si>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</si>
  <si>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</si>
  <si>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</si>
  <si>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</si>
  <si>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</si>
  <si>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</si>
  <si>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</si>
  <si>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</si>
  <si>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</si>
  <si>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</si>
  <si>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</si>
  <si>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</si>
  <si>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</si>
  <si>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</si>
  <si>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</si>
  <si>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</si>
  <si>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</si>
  <si>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</si>
  <si>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</si>
  <si>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</si>
  <si>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</si>
  <si>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</si>
  <si>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</si>
  <si>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</si>
  <si>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</si>
  <si>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</si>
  <si>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</si>
  <si>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</si>
  <si>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</si>
  <si>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</si>
  <si>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</si>
  <si>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</si>
  <si>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</si>
  <si>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</si>
  <si>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</si>
  <si>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</si>
  <si>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</si>
  <si>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</si>
  <si>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</si>
  <si>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</si>
  <si>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</si>
  <si>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</si>
  <si>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</si>
  <si>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</si>
  <si>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</si>
  <si>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</si>
  <si>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</si>
  <si>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</si>
  <si>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</si>
  <si>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</si>
  <si>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</si>
  <si>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</si>
  <si>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</si>
  <si>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</si>
  <si>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</si>
  <si>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</si>
  <si>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</si>
  <si>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</si>
  <si>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</si>
  <si>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</si>
  <si>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</si>
  <si>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</si>
  <si>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</si>
  <si>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</si>
  <si>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</si>
  <si>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</si>
  <si>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</si>
  <si>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</si>
  <si>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</si>
  <si>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</si>
  <si>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</si>
  <si>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</si>
  <si>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</si>
  <si>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</si>
  <si>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</si>
  <si>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</si>
  <si>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</si>
  <si>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</si>
  <si>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</si>
  <si>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</si>
  <si>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</si>
  <si>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</si>
  <si>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</si>
  <si>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</si>
  <si>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</si>
  <si>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</si>
  <si>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</si>
  <si>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</si>
  <si>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</si>
  <si>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</si>
  <si>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</si>
  <si>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</si>
  <si>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</si>
  <si>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</si>
  <si>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</si>
  <si>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</si>
  <si>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</si>
  <si>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</si>
  <si>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</si>
  <si>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</si>
  <si>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</si>
  <si>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</si>
  <si>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</si>
  <si>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</si>
  <si>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</si>
  <si>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</si>
  <si>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</si>
  <si>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</si>
  <si>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</si>
  <si>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</si>
  <si>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</si>
  <si>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</si>
  <si>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</si>
  <si>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</si>
  <si>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</si>
  <si>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</si>
  <si>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</si>
  <si>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</si>
  <si>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</si>
  <si>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</si>
  <si>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</si>
  <si>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</si>
  <si>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</si>
  <si>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</si>
  <si>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</si>
  <si>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</si>
  <si>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</si>
  <si>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</si>
  <si>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</si>
  <si>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</si>
  <si>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</si>
  <si>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</si>
  <si>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</si>
  <si>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</si>
  <si>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</si>
  <si>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</si>
  <si>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</si>
  <si>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</si>
  <si>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</si>
  <si>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</si>
  <si>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</si>
  <si>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</si>
  <si>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</si>
  <si>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</si>
  <si>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</si>
  <si>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</si>
  <si>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</si>
  <si>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</si>
  <si>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</si>
  <si>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</si>
  <si>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</si>
  <si>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</si>
  <si>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</si>
  <si>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</si>
  <si>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</si>
  <si>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</si>
  <si>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</si>
  <si>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</si>
  <si>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</si>
  <si>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</si>
  <si>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</si>
  <si>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</si>
  <si>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</si>
  <si>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</si>
  <si>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</si>
  <si>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</si>
  <si>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</si>
  <si>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</si>
  <si>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</si>
  <si>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</si>
  <si>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</si>
  <si>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</si>
  <si>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</si>
  <si>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</si>
  <si>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</si>
  <si>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</si>
  <si>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</si>
  <si>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</si>
  <si>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</si>
  <si>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</si>
  <si>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</si>
  <si>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</si>
  <si>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</si>
  <si>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</si>
  <si>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</si>
  <si>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</si>
  <si>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</si>
  <si>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</si>
  <si>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</si>
  <si>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</si>
  <si>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</si>
  <si>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</si>
  <si>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</si>
  <si>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</si>
  <si>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</si>
  <si>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</si>
  <si>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</si>
  <si>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</si>
  <si>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</si>
  <si>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</si>
  <si>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</si>
  <si>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</si>
  <si>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</si>
  <si>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</si>
  <si>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</si>
  <si>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</si>
  <si>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</si>
  <si>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</si>
  <si>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</si>
  <si>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</si>
  <si>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</si>
  <si>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</si>
  <si>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</si>
  <si>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</si>
  <si>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</si>
  <si>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</si>
  <si>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</si>
  <si>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</si>
  <si>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</si>
  <si>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</si>
  <si>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</si>
  <si>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</si>
  <si>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</si>
  <si>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</si>
  <si>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</si>
  <si>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</si>
  <si>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</si>
  <si>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</si>
  <si>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</si>
  <si>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</si>
  <si>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</si>
  <si>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</si>
  <si>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</si>
  <si>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</si>
  <si>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</si>
  <si>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</si>
  <si>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</si>
  <si>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</si>
  <si>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</si>
  <si>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</si>
  <si>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</si>
  <si>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</si>
  <si>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</si>
  <si>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</si>
  <si>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</si>
  <si>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</si>
  <si>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</si>
  <si>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</si>
  <si>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</si>
  <si>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</si>
  <si>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</si>
  <si>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</si>
  <si>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</si>
  <si>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</si>
  <si>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</si>
  <si>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</si>
  <si>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</si>
  <si>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</si>
  <si>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</si>
  <si>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</si>
  <si>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</si>
  <si>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</si>
  <si>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</si>
  <si>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</si>
  <si>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</si>
  <si>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</si>
  <si>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</si>
  <si>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</si>
  <si>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</si>
  <si>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</si>
  <si>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</si>
  <si>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</si>
  <si>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</si>
  <si>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</si>
  <si>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</si>
  <si>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</si>
  <si>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</si>
  <si>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</si>
  <si>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</si>
  <si>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</si>
  <si>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</si>
  <si>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</si>
  <si>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</si>
  <si>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</si>
  <si>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</si>
  <si>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</si>
  <si>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</si>
  <si>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</si>
  <si>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</si>
  <si>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</si>
  <si>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</si>
  <si>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</si>
  <si>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</si>
  <si>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</si>
  <si>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</si>
  <si>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</si>
  <si>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</si>
  <si>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</si>
  <si>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</si>
  <si>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</si>
  <si>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</si>
  <si>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</si>
  <si>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</si>
  <si>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</si>
  <si>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</si>
  <si>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</si>
  <si>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</si>
  <si>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</si>
  <si>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</si>
  <si>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</si>
  <si>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</si>
  <si>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</si>
  <si>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</si>
  <si>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</si>
  <si>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</si>
  <si>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</si>
  <si>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</si>
  <si>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</si>
  <si>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</si>
  <si>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</si>
  <si>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</si>
  <si>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</si>
  <si>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</si>
  <si>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</si>
  <si>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</si>
  <si>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</si>
  <si>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</si>
  <si>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</si>
  <si>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</si>
  <si>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</si>
  <si>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</si>
  <si>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</si>
  <si>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</si>
  <si>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</si>
  <si>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</si>
  <si>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</si>
  <si>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</si>
  <si>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</si>
  <si>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</si>
  <si>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</si>
  <si>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</si>
  <si>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</si>
  <si>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</si>
  <si>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</si>
  <si>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</si>
  <si>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</si>
  <si>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</si>
  <si>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</si>
  <si>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</si>
  <si>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</si>
  <si>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</si>
  <si>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</si>
  <si>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</si>
  <si>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</si>
  <si>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</si>
  <si>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</si>
  <si>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</si>
  <si>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</si>
  <si>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</si>
  <si>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</si>
  <si>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</si>
  <si>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</si>
  <si>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</si>
  <si>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</si>
  <si>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</si>
  <si>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</si>
  <si>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</si>
  <si>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</si>
  <si>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</si>
  <si>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</si>
  <si>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</si>
  <si>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</si>
  <si>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</si>
  <si>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</si>
  <si>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</si>
  <si>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</si>
  <si>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</si>
  <si>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</si>
  <si>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</si>
  <si>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</si>
  <si>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</si>
  <si>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</si>
  <si>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</si>
  <si>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</si>
  <si>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</si>
  <si>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</si>
  <si>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</si>
  <si>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</si>
  <si>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</si>
  <si>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</si>
  <si>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</si>
  <si>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</si>
  <si>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</si>
  <si>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</si>
  <si>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</si>
  <si>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</si>
  <si>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</si>
  <si>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</si>
  <si>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</si>
  <si>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</si>
  <si>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</si>
  <si>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</si>
  <si>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</si>
  <si>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</si>
  <si>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</si>
  <si>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</si>
  <si>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</si>
  <si>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</si>
  <si>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</si>
  <si>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</si>
  <si>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</si>
  <si>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</si>
  <si>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</si>
  <si>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</si>
  <si>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</si>
  <si>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</si>
  <si>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</si>
  <si>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</si>
  <si>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</si>
  <si>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</si>
  <si>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</si>
  <si>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</si>
  <si>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</si>
  <si>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</si>
  <si>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</si>
  <si>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</si>
  <si>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</si>
  <si>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</si>
  <si>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</si>
  <si>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</si>
  <si>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</si>
  <si>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</si>
  <si>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</si>
  <si>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</si>
  <si>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</si>
  <si>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</si>
  <si>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</si>
  <si>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</si>
  <si>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</si>
  <si>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</si>
  <si>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</si>
  <si>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</si>
  <si>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</si>
  <si>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</si>
  <si>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</si>
  <si>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</si>
  <si>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</si>
  <si>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</si>
  <si>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</si>
  <si>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</si>
  <si>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</si>
  <si>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</si>
  <si>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</si>
  <si>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</si>
  <si>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</si>
  <si>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</si>
  <si>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</si>
  <si>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</si>
  <si>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</si>
  <si>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</si>
  <si>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</si>
  <si>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</si>
  <si>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</si>
  <si>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</si>
  <si>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</si>
  <si>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</si>
  <si>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</si>
  <si>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</si>
  <si>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</si>
  <si>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</si>
  <si>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</si>
  <si>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</si>
  <si>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</si>
  <si>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</si>
  <si>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</si>
  <si>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</si>
  <si>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</si>
  <si>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</si>
  <si>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</si>
  <si>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</si>
  <si>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</si>
  <si>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</si>
  <si>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</si>
  <si>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</si>
  <si>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</si>
  <si>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</si>
  <si>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</si>
  <si>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</si>
  <si>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</si>
  <si>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</si>
  <si>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</si>
  <si>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</si>
  <si>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</si>
  <si>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</si>
  <si>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</si>
  <si>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</si>
  <si>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</si>
  <si>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</si>
  <si>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</si>
  <si>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</si>
  <si>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</si>
  <si>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</si>
  <si>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</si>
  <si>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</si>
  <si>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</si>
  <si>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</si>
  <si>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</si>
  <si>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</si>
  <si>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</si>
  <si>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</si>
  <si>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</si>
  <si>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</si>
  <si>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</si>
  <si>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</si>
  <si>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</si>
  <si>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</si>
  <si>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</si>
  <si>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</si>
  <si>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</si>
  <si>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</si>
  <si>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</si>
  <si>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</si>
  <si>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</si>
  <si>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</si>
  <si>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</si>
  <si>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</si>
  <si>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</si>
  <si>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</si>
  <si>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</si>
  <si>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</si>
  <si>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</si>
  <si>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</si>
  <si>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</si>
  <si>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</si>
  <si>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</si>
  <si>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</si>
  <si>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</si>
  <si>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</si>
  <si>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</si>
  <si>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</si>
  <si>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</si>
  <si>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</si>
  <si>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</si>
  <si>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</si>
  <si>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</si>
  <si>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</si>
  <si>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</si>
  <si>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</si>
  <si>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</si>
  <si>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</si>
  <si>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</si>
  <si>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</si>
  <si>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</si>
  <si>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</si>
  <si>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</si>
  <si>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</si>
  <si>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</si>
  <si>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</si>
  <si>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</si>
  <si>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</si>
  <si>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</si>
  <si>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</si>
  <si>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</si>
  <si>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</si>
  <si>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</si>
  <si>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</si>
  <si>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</si>
  <si>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</si>
  <si>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</si>
  <si>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</si>
  <si>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</si>
  <si>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</si>
  <si>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</si>
  <si>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</si>
  <si>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</si>
  <si>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</si>
  <si>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</si>
  <si>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</si>
  <si>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</si>
  <si>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</si>
  <si>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</si>
  <si>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</si>
  <si>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</si>
  <si>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</si>
  <si>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</si>
  <si>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</si>
  <si>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</si>
  <si>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</si>
  <si>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</si>
  <si>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</si>
  <si>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</si>
  <si>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</si>
  <si>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</si>
  <si>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</si>
  <si>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</si>
  <si>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</si>
  <si>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</si>
  <si>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</si>
  <si>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</si>
  <si>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</si>
  <si>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</si>
  <si>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</si>
  <si>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</si>
  <si>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</si>
  <si>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</si>
  <si>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</si>
  <si>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</si>
  <si>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</si>
  <si>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</si>
  <si>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</si>
  <si>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</si>
  <si>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</si>
  <si>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</si>
  <si>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</si>
  <si>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</si>
  <si>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</si>
  <si>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</si>
  <si>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</si>
  <si>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</si>
  <si>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</si>
  <si>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</si>
  <si>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</si>
  <si>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</si>
  <si>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</si>
  <si>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</si>
  <si>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</si>
  <si>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</si>
  <si>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</si>
  <si>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</si>
  <si>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</si>
  <si>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</si>
  <si>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</si>
  <si>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</si>
  <si>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</si>
  <si>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</si>
  <si>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</si>
  <si>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</si>
  <si>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</si>
  <si>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</si>
  <si>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</si>
  <si>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</si>
  <si>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</si>
  <si>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</si>
  <si>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</si>
  <si>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</si>
  <si>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</si>
  <si>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</si>
  <si>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</si>
  <si>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</si>
  <si>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</si>
  <si>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</si>
  <si>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</si>
  <si>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</si>
  <si>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</si>
  <si>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</si>
  <si>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</si>
  <si>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</si>
  <si>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</si>
  <si>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</si>
  <si>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</si>
  <si>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</si>
  <si>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</si>
  <si>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</si>
  <si>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</si>
  <si>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</si>
  <si>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</si>
  <si>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</si>
  <si>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</si>
  <si>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</si>
  <si>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</si>
  <si>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</si>
  <si>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</si>
  <si>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</si>
  <si>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</si>
  <si>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</si>
  <si>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</si>
  <si>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</si>
  <si>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</si>
  <si>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</si>
  <si>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</si>
  <si>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</si>
  <si>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</si>
  <si>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</si>
  <si>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</si>
  <si>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</si>
  <si>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</si>
  <si>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</si>
  <si>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</si>
  <si>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</si>
  <si>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</si>
  <si>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</si>
  <si>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</si>
  <si>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</si>
  <si>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</si>
  <si>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</si>
  <si>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</si>
  <si>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</si>
  <si>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</si>
  <si>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</si>
  <si>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</si>
  <si>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</si>
  <si>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</si>
  <si>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</si>
  <si>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</si>
  <si>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</si>
  <si>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</si>
  <si>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</si>
  <si>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</si>
  <si>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</si>
  <si>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</si>
  <si>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</si>
  <si>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</si>
  <si>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</si>
  <si>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</si>
  <si>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</si>
  <si>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</si>
  <si>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</si>
  <si>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</si>
  <si>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</si>
  <si>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</si>
  <si>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</si>
  <si>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</si>
  <si>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</si>
  <si>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</si>
  <si>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</si>
  <si>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</si>
  <si>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</si>
  <si>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</si>
  <si>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</si>
  <si>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</si>
  <si>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</si>
  <si>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</si>
  <si>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</si>
  <si>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</si>
  <si>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</si>
  <si>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</si>
  <si>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</si>
  <si>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</si>
  <si>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</si>
  <si>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</si>
  <si>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</si>
  <si>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</si>
  <si>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</si>
  <si>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</si>
  <si>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</si>
  <si>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</si>
  <si>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</si>
  <si>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</si>
  <si>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</si>
  <si>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</si>
  <si>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</si>
  <si>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</si>
  <si>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</si>
  <si>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</si>
  <si>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</si>
  <si>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</si>
  <si>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</si>
  <si>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</si>
  <si>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</si>
  <si>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</si>
  <si>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</si>
  <si>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</si>
  <si>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</si>
  <si>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</si>
  <si>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</si>
  <si>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</si>
  <si>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</si>
  <si>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</si>
  <si>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</si>
  <si>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</si>
  <si>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</si>
  <si>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</si>
  <si>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</si>
  <si>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</si>
  <si>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</si>
  <si>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</si>
  <si>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</si>
  <si>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</si>
  <si>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</si>
  <si>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</si>
  <si>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</si>
  <si>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</si>
  <si>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</si>
  <si>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</si>
  <si>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</si>
  <si>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</si>
  <si>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</si>
  <si>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</si>
  <si>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</si>
  <si>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</si>
  <si>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</si>
  <si>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</si>
  <si>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</si>
  <si>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</si>
  <si>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</si>
  <si>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</si>
  <si>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</si>
  <si>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</si>
  <si>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</si>
  <si>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</si>
  <si>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</si>
  <si>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</si>
  <si>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</si>
  <si>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</si>
  <si>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</si>
  <si>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</si>
  <si>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</si>
  <si>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</si>
  <si>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</si>
  <si>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</si>
  <si>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</si>
  <si>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</si>
  <si>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</si>
  <si>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</si>
  <si>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</si>
  <si>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</si>
  <si>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</si>
  <si>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</si>
  <si>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</si>
  <si>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</si>
  <si>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</si>
  <si>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</si>
  <si>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</si>
  <si>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</si>
  <si>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</si>
  <si>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</si>
  <si>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</si>
  <si>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</si>
  <si>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</si>
  <si>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</si>
  <si>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</si>
  <si>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</si>
  <si>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</si>
  <si>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</si>
  <si>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</si>
  <si>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</si>
  <si>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</si>
  <si>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</si>
  <si>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</si>
  <si>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</si>
  <si>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</si>
  <si>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</si>
  <si>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</si>
  <si>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</si>
  <si>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</si>
  <si>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</si>
  <si>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</si>
  <si>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</si>
  <si>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</si>
  <si>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</si>
  <si>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</si>
  <si>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</si>
  <si>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</si>
  <si>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</si>
  <si>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</si>
  <si>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</si>
  <si>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</si>
  <si>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</si>
  <si>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</si>
  <si>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</si>
  <si>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</si>
  <si>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</si>
  <si>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</si>
  <si>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</si>
  <si>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</si>
  <si>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</si>
  <si>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</si>
  <si>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</si>
  <si>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</si>
  <si>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</si>
  <si>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</si>
  <si>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</si>
  <si>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</si>
  <si>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</si>
  <si>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</si>
  <si>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</si>
  <si>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</si>
  <si>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</si>
  <si>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</si>
  <si>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</si>
  <si>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</si>
  <si>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</si>
  <si>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</si>
  <si>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</si>
  <si>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</si>
  <si>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</si>
  <si>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</si>
  <si>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</si>
  <si>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</si>
  <si>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</si>
  <si>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</si>
  <si>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</si>
  <si>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</si>
  <si>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</si>
  <si>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</si>
  <si>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</si>
  <si>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</si>
  <si>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</si>
  <si>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</si>
  <si>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</si>
  <si>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</si>
  <si>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</si>
  <si>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</si>
  <si>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</si>
  <si>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</si>
  <si>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</si>
  <si>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</si>
  <si>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</si>
  <si>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</si>
  <si>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</si>
  <si>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</si>
  <si>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</si>
  <si>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</si>
  <si>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</si>
  <si>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</si>
  <si>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</si>
  <si>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</si>
  <si>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</si>
  <si>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</si>
  <si>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</si>
  <si>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</si>
  <si>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</si>
  <si>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</si>
  <si>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</si>
  <si>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</si>
  <si>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</si>
  <si>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</si>
  <si>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</si>
  <si>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</si>
  <si>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</si>
  <si>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</si>
  <si>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</si>
  <si>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</si>
  <si>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</si>
  <si>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</si>
  <si>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</si>
  <si>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</si>
  <si>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</si>
  <si>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</si>
  <si>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</si>
  <si>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</si>
  <si>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</si>
  <si>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</si>
  <si>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</si>
  <si>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</si>
  <si>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</si>
  <si>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</si>
  <si>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</si>
  <si>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</si>
  <si>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</si>
  <si>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</si>
  <si>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</si>
  <si>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</si>
  <si>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</si>
  <si>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</si>
  <si>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</si>
  <si>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</si>
  <si>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</si>
  <si>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</si>
  <si>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</si>
  <si>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</si>
  <si>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</si>
  <si>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</si>
  <si>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</si>
  <si>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</si>
  <si>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</si>
  <si>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</si>
  <si>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</si>
  <si>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</si>
  <si>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</si>
  <si>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</si>
  <si>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</si>
  <si>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</si>
  <si>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</si>
  <si>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</si>
  <si>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</si>
  <si>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</si>
  <si>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</si>
  <si>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</si>
  <si>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</si>
  <si>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</si>
  <si>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</si>
  <si>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</si>
  <si>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</si>
  <si>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</si>
  <si>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</si>
  <si>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</si>
  <si>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</si>
  <si>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</si>
  <si>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</si>
  <si>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</si>
  <si>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</si>
  <si>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</si>
  <si>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</si>
  <si>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</si>
  <si>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</si>
  <si>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</si>
  <si>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</si>
  <si>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</si>
  <si>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</si>
  <si>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</si>
  <si>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</si>
  <si>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</si>
  <si>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</si>
  <si>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</si>
  <si>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</si>
  <si>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</si>
  <si>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</si>
  <si>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</si>
  <si>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</si>
  <si>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</si>
  <si>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</si>
  <si>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</si>
  <si>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</si>
  <si>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</si>
  <si>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</si>
  <si>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</si>
  <si>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</si>
  <si>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</si>
  <si>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</si>
  <si>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</si>
  <si>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</si>
  <si>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</si>
  <si>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</si>
  <si>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</si>
  <si>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</si>
  <si>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</si>
  <si>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</si>
  <si>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</si>
  <si>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</si>
  <si>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</si>
  <si>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</si>
  <si>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</si>
  <si>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</si>
  <si>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</si>
  <si>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</si>
  <si>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</si>
  <si>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</si>
  <si>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</si>
  <si>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</si>
  <si>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</si>
  <si>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</si>
  <si>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</si>
  <si>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</si>
  <si>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</si>
  <si>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</si>
  <si>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</si>
  <si>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</si>
  <si>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</si>
  <si>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</si>
  <si>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</si>
  <si>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</si>
  <si>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</si>
  <si>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</si>
  <si>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</si>
  <si>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</si>
  <si>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</si>
  <si>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</si>
  <si>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</si>
  <si>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</si>
  <si>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</si>
  <si>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</si>
  <si>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</si>
  <si>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</si>
  <si>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</si>
  <si>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</si>
  <si>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</si>
  <si>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</si>
  <si>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</si>
  <si>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</si>
  <si>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</si>
  <si>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</si>
  <si>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</si>
  <si>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</si>
  <si>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</si>
  <si>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</si>
  <si>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</si>
  <si>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</si>
  <si>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</si>
  <si>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</si>
  <si>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</si>
  <si>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</si>
  <si>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</si>
  <si>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</si>
  <si>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</si>
  <si>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</si>
  <si>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</si>
  <si>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</si>
  <si>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</si>
  <si>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</si>
  <si>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</si>
  <si>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</si>
  <si>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</si>
  <si>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</si>
  <si>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</si>
  <si>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</si>
  <si>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</si>
  <si>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</si>
  <si>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</si>
  <si>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</si>
  <si>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</si>
  <si>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</si>
  <si>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</si>
  <si>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</si>
  <si>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</si>
  <si>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</si>
  <si>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</si>
  <si>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</si>
  <si>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</si>
  <si>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</si>
  <si>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</si>
  <si>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</si>
  <si>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</si>
  <si>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</si>
  <si>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</si>
  <si>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</si>
  <si>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</si>
  <si>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</si>
  <si>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</si>
  <si>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</si>
  <si>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</si>
  <si>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</si>
  <si>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</si>
  <si>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</si>
  <si>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</si>
  <si>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</si>
  <si>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</si>
  <si>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</si>
  <si>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</si>
  <si>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</si>
  <si>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</si>
  <si>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</si>
  <si>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</si>
  <si>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</si>
  <si>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</si>
  <si>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</si>
  <si>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</si>
  <si>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</si>
  <si>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</si>
  <si>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</si>
  <si>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</si>
  <si>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</si>
  <si>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</si>
  <si>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</si>
  <si>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</si>
  <si>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</si>
  <si>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</si>
  <si>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</si>
  <si>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</si>
  <si>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</si>
  <si>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</si>
  <si>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</si>
  <si>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</si>
  <si>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</si>
  <si>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</si>
  <si>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</si>
  <si>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</si>
  <si>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</si>
  <si>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</si>
  <si>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</si>
  <si>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</si>
  <si>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</si>
  <si>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</si>
  <si>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</si>
  <si>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</si>
  <si>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</si>
  <si>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</si>
  <si>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</si>
  <si>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</si>
  <si>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</si>
  <si>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</si>
  <si>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</si>
  <si>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</si>
  <si>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</si>
  <si>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</si>
  <si>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</si>
  <si>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</si>
  <si>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</si>
  <si>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</si>
  <si>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</si>
  <si>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</si>
  <si>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</si>
  <si>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</si>
  <si>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</si>
  <si>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</si>
  <si>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</si>
  <si>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</si>
  <si>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</si>
  <si>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</si>
  <si>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</si>
  <si>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</si>
  <si>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</si>
  <si>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</si>
  <si>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</si>
  <si>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</si>
  <si>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</si>
  <si>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</si>
  <si>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</si>
  <si>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</si>
  <si>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</si>
  <si>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</si>
  <si>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</si>
  <si>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</si>
  <si>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</si>
  <si>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</si>
  <si>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</si>
  <si>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</si>
  <si>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</si>
  <si>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</si>
  <si>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</si>
  <si>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</si>
  <si>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</si>
  <si>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</si>
  <si>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</si>
  <si>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</si>
  <si>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</si>
  <si>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</si>
  <si>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</si>
  <si>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</si>
  <si>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</si>
  <si>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</si>
  <si>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</si>
  <si>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</si>
  <si>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</si>
  <si>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</si>
  <si>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</si>
  <si>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</si>
  <si>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</si>
  <si>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</si>
  <si>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</si>
  <si>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</si>
  <si>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</si>
  <si>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</si>
  <si>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</si>
  <si>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</si>
  <si>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</si>
  <si>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</si>
  <si>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</si>
  <si>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</si>
  <si>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</si>
  <si>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</si>
  <si>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</si>
  <si>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</si>
  <si>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</si>
  <si>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</si>
  <si>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</si>
  <si>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</si>
  <si>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</si>
  <si>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</si>
  <si>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</si>
  <si>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</si>
  <si>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</si>
  <si>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</si>
  <si>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</si>
  <si>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</si>
  <si>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</si>
  <si>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</si>
  <si>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</si>
  <si>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</si>
  <si>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</si>
  <si>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</si>
  <si>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</si>
  <si>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</si>
  <si>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</si>
  <si>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</si>
  <si>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</si>
  <si>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</si>
  <si>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</si>
  <si>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</si>
  <si>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</si>
  <si>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</si>
  <si>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</si>
  <si>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</si>
  <si>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</si>
  <si>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</si>
  <si>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</si>
  <si>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</si>
  <si>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</si>
  <si>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</si>
  <si>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</si>
  <si>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</si>
  <si>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</si>
  <si>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</si>
  <si>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</si>
  <si>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</si>
  <si>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</si>
  <si>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</si>
  <si>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</si>
  <si>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</si>
  <si>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</si>
  <si>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</si>
  <si>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</si>
  <si>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</si>
  <si>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</si>
  <si>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</si>
  <si>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</si>
  <si>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</si>
  <si>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</si>
  <si>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</si>
  <si>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</si>
  <si>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</si>
  <si>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</si>
  <si>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</si>
  <si>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</si>
  <si>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</si>
  <si>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</si>
  <si>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</si>
  <si>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</si>
  <si>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</si>
  <si>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</si>
  <si>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</si>
  <si>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</si>
  <si>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</si>
  <si>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</si>
  <si>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</si>
  <si>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</si>
  <si>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</si>
  <si>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</si>
  <si>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</si>
  <si>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</si>
  <si>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</si>
  <si>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</si>
  <si>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</si>
  <si>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</si>
  <si>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</si>
  <si>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</si>
  <si>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</si>
  <si>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</si>
  <si>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</si>
  <si>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</si>
  <si>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</si>
  <si>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</si>
  <si>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</si>
  <si>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</si>
  <si>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</si>
  <si>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</si>
  <si>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</si>
  <si>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</si>
  <si>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</si>
  <si>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</si>
  <si>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</si>
  <si>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</si>
  <si>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</si>
  <si>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</si>
  <si>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</si>
  <si>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</si>
  <si>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</si>
  <si>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</si>
  <si>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</si>
  <si>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</si>
  <si>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</si>
  <si>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</si>
  <si>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</si>
  <si>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</si>
  <si>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</si>
  <si>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</si>
  <si>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</si>
  <si>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</si>
  <si>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</si>
  <si>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</si>
  <si>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</si>
  <si>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</si>
  <si>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</si>
  <si>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</si>
  <si>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</si>
  <si>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</si>
  <si>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</si>
  <si>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</si>
  <si>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</si>
  <si>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</si>
  <si>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</si>
  <si>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</si>
  <si>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</si>
  <si>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</si>
  <si>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</si>
  <si>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</si>
  <si>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</si>
  <si>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</si>
  <si>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</si>
  <si>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</si>
  <si>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</si>
  <si>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</si>
  <si>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</si>
  <si>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</si>
  <si>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</si>
  <si>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</si>
  <si>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</si>
  <si>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</si>
  <si>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</si>
  <si>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</si>
  <si>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</si>
  <si>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</si>
  <si>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</si>
  <si>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</si>
  <si>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</si>
  <si>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</si>
  <si>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</si>
  <si>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</si>
  <si>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</si>
  <si>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</si>
  <si>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</si>
  <si>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</si>
  <si>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</si>
  <si>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</si>
  <si>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</si>
  <si>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</si>
  <si>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</si>
  <si>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</si>
  <si>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</si>
  <si>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</si>
  <si>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</si>
  <si>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</si>
  <si>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</si>
  <si>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</si>
  <si>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</si>
  <si>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</si>
  <si>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</si>
  <si>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</si>
  <si>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</si>
  <si>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</si>
  <si>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</si>
  <si>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</si>
  <si>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</si>
  <si>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</si>
  <si>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</si>
  <si>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</si>
  <si>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</si>
  <si>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</si>
  <si>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</si>
  <si>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</si>
  <si>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</si>
  <si>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</si>
  <si>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</si>
  <si>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</si>
  <si>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</si>
  <si>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</si>
  <si>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</si>
  <si>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</si>
  <si>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</si>
  <si>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</si>
  <si>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</si>
  <si>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</si>
  <si>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</si>
  <si>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</si>
  <si>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</si>
  <si>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</si>
  <si>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</si>
  <si>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</si>
  <si>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</si>
  <si>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</si>
  <si>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</si>
  <si>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</si>
  <si>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</si>
  <si>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</si>
  <si>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</si>
  <si>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</si>
  <si>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</si>
  <si>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</si>
  <si>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</si>
  <si>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</si>
  <si>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</si>
  <si>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</si>
  <si>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</si>
  <si>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</si>
  <si>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</si>
  <si>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</si>
  <si>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</si>
  <si>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</si>
  <si>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</si>
  <si>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</si>
  <si>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</si>
  <si>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</si>
  <si>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</si>
  <si>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</si>
  <si>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</si>
  <si>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</si>
  <si>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</si>
  <si>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</si>
  <si>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</si>
  <si>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</si>
  <si>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</si>
  <si>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</si>
  <si>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</si>
  <si>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</si>
  <si>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</si>
  <si>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</si>
  <si>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</si>
  <si>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</si>
  <si>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</si>
  <si>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</si>
  <si>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</si>
  <si>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</si>
  <si>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</si>
  <si>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</si>
  <si>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</si>
  <si>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</si>
  <si>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</si>
  <si>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</si>
  <si>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</si>
  <si>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</si>
  <si>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</si>
  <si>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</si>
  <si>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</si>
  <si>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</si>
  <si>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</si>
  <si>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</si>
  <si>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</si>
  <si>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</si>
  <si>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</si>
  <si>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</si>
  <si>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</si>
  <si>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</si>
  <si>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</si>
  <si>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</si>
  <si>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</si>
  <si>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</si>
  <si>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</si>
  <si>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</si>
  <si>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</si>
  <si>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</si>
  <si>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</si>
  <si>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</si>
  <si>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</si>
  <si>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</si>
  <si>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</si>
  <si>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</si>
  <si>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</si>
  <si>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</si>
  <si>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</si>
  <si>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</si>
  <si>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</si>
  <si>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</si>
  <si>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</si>
  <si>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</si>
  <si>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</si>
  <si>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</si>
  <si>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</si>
  <si>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</si>
  <si>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</si>
  <si>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</si>
  <si>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</si>
  <si>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</si>
  <si>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</si>
  <si>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</si>
  <si>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</si>
  <si>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</si>
  <si>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</si>
  <si>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</si>
  <si>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</si>
  <si>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</si>
  <si>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</si>
  <si>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</si>
  <si>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</si>
  <si>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</si>
  <si>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</si>
  <si>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</si>
  <si>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</si>
  <si>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</si>
  <si>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</si>
  <si>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</si>
  <si>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</si>
  <si>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</si>
  <si>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</si>
  <si>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</si>
  <si>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</si>
  <si>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</si>
  <si>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</si>
  <si>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</si>
  <si>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</si>
  <si>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</si>
  <si>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</si>
  <si>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</si>
  <si>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</si>
  <si>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</si>
  <si>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</si>
  <si>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</si>
  <si>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</si>
  <si>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</si>
  <si>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</si>
  <si>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</si>
  <si>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</si>
  <si>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</si>
  <si>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</si>
  <si>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</si>
  <si>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</si>
  <si>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</si>
  <si>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</si>
  <si>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</si>
  <si>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</si>
  <si>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</si>
  <si>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</si>
  <si>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</si>
  <si>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</si>
  <si>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</si>
  <si>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</si>
  <si>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</si>
  <si>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</si>
  <si>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</si>
  <si>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</si>
  <si>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</si>
  <si>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</si>
  <si>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</si>
  <si>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</si>
  <si>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</si>
  <si>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</si>
  <si>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</si>
  <si>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</si>
  <si>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</si>
  <si>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</si>
  <si>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</si>
  <si>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</si>
  <si>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</si>
  <si>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</si>
  <si>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</si>
  <si>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</si>
  <si>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</si>
  <si>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</si>
  <si>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</si>
  <si>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</si>
  <si>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</si>
  <si>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</si>
  <si>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</si>
  <si>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</si>
  <si>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</si>
  <si>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</si>
  <si>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</si>
  <si>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</si>
  <si>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</si>
  <si>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</si>
  <si>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</si>
  <si>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</si>
  <si>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</si>
  <si>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</si>
  <si>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</si>
  <si>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</si>
  <si>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</si>
  <si>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</si>
  <si>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</si>
  <si>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</si>
  <si>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</si>
  <si>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</si>
  <si>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</si>
  <si>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</si>
  <si>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</si>
  <si>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</si>
  <si>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</si>
  <si>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</si>
  <si>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</si>
  <si>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</si>
  <si>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</si>
  <si>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</si>
  <si>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</si>
  <si>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</si>
  <si>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</si>
  <si>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</si>
  <si>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</si>
  <si>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</si>
  <si>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</si>
  <si>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</si>
  <si>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</si>
  <si>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</si>
  <si>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</si>
  <si>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</si>
  <si>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</si>
  <si>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</si>
  <si>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</si>
  <si>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</si>
  <si>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</si>
  <si>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</si>
  <si>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</si>
  <si>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</si>
  <si>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</si>
  <si>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</si>
  <si>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</si>
  <si>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</si>
  <si>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</si>
  <si>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</si>
  <si>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</si>
  <si>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</si>
  <si>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</si>
  <si>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</si>
  <si>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</si>
  <si>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</si>
  <si>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</si>
  <si>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</si>
  <si>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</si>
  <si>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</si>
  <si>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</si>
  <si>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</si>
  <si>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</si>
  <si>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</si>
  <si>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</si>
  <si>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</si>
  <si>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</si>
  <si>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</si>
  <si>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</si>
  <si>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</si>
  <si>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</si>
  <si>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</si>
  <si>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</si>
  <si>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</si>
  <si>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</si>
  <si>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</si>
  <si>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</si>
  <si>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</si>
  <si>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</si>
  <si>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</si>
  <si>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</si>
  <si>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</si>
  <si>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</si>
  <si>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</si>
  <si>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</si>
  <si>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</si>
  <si>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</si>
  <si>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</si>
  <si>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</si>
  <si>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</si>
  <si>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</si>
  <si>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</si>
  <si>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</si>
  <si>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</si>
  <si>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</si>
  <si>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</si>
  <si>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</si>
  <si>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</si>
  <si>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</si>
  <si>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</si>
  <si>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</si>
  <si>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</si>
  <si>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</si>
  <si>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</si>
  <si>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</si>
  <si>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</si>
  <si>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</si>
  <si>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</si>
  <si>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</si>
  <si>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</si>
  <si>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</si>
  <si>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</si>
  <si>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</si>
  <si>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</si>
  <si>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</si>
  <si>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</si>
  <si>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</si>
  <si>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</si>
  <si>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</si>
  <si>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</si>
  <si>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</si>
  <si>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</si>
  <si>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</si>
  <si>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</si>
  <si>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</si>
  <si>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</si>
  <si>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</si>
  <si>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</si>
  <si>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</si>
  <si>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</si>
  <si>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</si>
  <si>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</si>
  <si>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</si>
  <si>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</si>
  <si>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</si>
  <si>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</si>
  <si>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</si>
  <si>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</si>
  <si>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</si>
  <si>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</si>
  <si>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</si>
  <si>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</si>
  <si>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</si>
  <si>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</si>
  <si>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</si>
  <si>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</si>
  <si>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</si>
  <si>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</si>
  <si>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</si>
  <si>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</si>
  <si>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</si>
  <si>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</si>
  <si>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</si>
  <si>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</si>
  <si>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</si>
  <si>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</si>
  <si>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</si>
  <si>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</si>
  <si>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</si>
  <si>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</si>
  <si>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</si>
  <si>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</si>
  <si>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</si>
  <si>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</si>
  <si>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</si>
  <si>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</si>
  <si>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</si>
  <si>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</si>
  <si>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</si>
  <si>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</si>
  <si>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</si>
  <si>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</si>
  <si>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</si>
  <si>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</si>
  <si>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</si>
  <si>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</si>
  <si>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</si>
  <si>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</si>
  <si>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</si>
  <si>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</si>
  <si>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</si>
  <si>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</si>
  <si>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</si>
  <si>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</si>
  <si>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</si>
  <si>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</si>
  <si>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</si>
  <si>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</si>
  <si>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</si>
  <si>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</si>
  <si>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</si>
  <si>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</si>
  <si>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</si>
  <si>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</si>
  <si>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</si>
  <si>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</si>
  <si>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</si>
  <si>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</si>
  <si>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</si>
  <si>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</si>
  <si>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</si>
  <si>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</si>
  <si>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</si>
  <si>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</si>
  <si>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</si>
  <si>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</si>
  <si>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</si>
  <si>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</si>
  <si>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</si>
  <si>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</si>
  <si>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</si>
  <si>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</si>
  <si>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</si>
  <si>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</si>
  <si>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</si>
  <si>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</si>
  <si>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</si>
  <si>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</si>
  <si>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</si>
  <si>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</si>
  <si>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</si>
  <si>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</si>
  <si>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</si>
  <si>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</si>
  <si>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</si>
  <si>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</si>
  <si>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</si>
  <si>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</si>
  <si>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</si>
  <si>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</si>
  <si>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</si>
  <si>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</si>
  <si>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</si>
  <si>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</si>
  <si>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</si>
  <si>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</si>
  <si>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</si>
  <si>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</si>
  <si>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</si>
  <si>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</si>
  <si>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</si>
  <si>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</si>
  <si>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</si>
  <si>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</si>
  <si>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</si>
  <si>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</si>
  <si>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</si>
  <si>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</si>
  <si>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</si>
  <si>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</si>
  <si>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</si>
  <si>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</si>
  <si>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</si>
  <si>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</si>
  <si>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</si>
  <si>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</si>
  <si>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</si>
  <si>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</si>
  <si>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</si>
  <si>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</si>
  <si>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</si>
  <si>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</si>
  <si>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</si>
  <si>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</si>
  <si>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</si>
  <si>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</si>
  <si>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</si>
  <si>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</si>
  <si>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</si>
  <si>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</si>
  <si>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</si>
  <si>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</si>
  <si>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</si>
  <si>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</si>
  <si>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</si>
  <si>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</si>
  <si>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</si>
  <si>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</si>
  <si>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</si>
  <si>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</si>
  <si>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</si>
  <si>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</si>
  <si>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</si>
  <si>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</si>
  <si>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</si>
  <si>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</si>
  <si>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</si>
  <si>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</si>
  <si>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</si>
  <si>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</si>
  <si>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</si>
  <si>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</si>
  <si>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</si>
  <si>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</si>
  <si>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</si>
  <si>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</si>
  <si>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</si>
  <si>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</si>
  <si>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</si>
  <si>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</si>
  <si>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</si>
  <si>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</si>
  <si>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</si>
  <si>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</si>
  <si>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</si>
  <si>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</si>
  <si>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</si>
  <si>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</si>
  <si>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</si>
  <si>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</si>
  <si>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</si>
  <si>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</si>
  <si>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</si>
  <si>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</si>
  <si>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</si>
  <si>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</si>
  <si>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</si>
  <si>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</si>
  <si>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</si>
  <si>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</si>
  <si>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</si>
  <si>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</si>
  <si>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</si>
  <si>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</si>
  <si>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</si>
  <si>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</si>
  <si>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</si>
  <si>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</si>
  <si>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</si>
  <si>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</si>
  <si>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</si>
  <si>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</si>
  <si>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</si>
  <si>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</si>
  <si>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</si>
  <si>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</si>
  <si>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</si>
  <si>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</si>
  <si>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</si>
  <si>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</si>
  <si>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</si>
  <si>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</si>
  <si>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</si>
  <si>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</si>
  <si>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</si>
  <si>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</si>
  <si>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</si>
  <si>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</si>
  <si>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</si>
  <si>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</si>
  <si>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</si>
  <si>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</si>
  <si>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</si>
  <si>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</si>
  <si>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</si>
  <si>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</si>
  <si>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</si>
  <si>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</si>
  <si>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</si>
  <si>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</si>
  <si>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</si>
  <si>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</si>
  <si>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</si>
  <si>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</si>
  <si>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</si>
  <si>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</si>
  <si>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</si>
  <si>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</si>
  <si>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</si>
  <si>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</si>
  <si>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</si>
  <si>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</si>
  <si>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</si>
  <si>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</si>
  <si>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</si>
  <si>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</si>
  <si>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</si>
  <si>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</si>
  <si>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</si>
  <si>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</si>
  <si>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</si>
  <si>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</si>
  <si>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</si>
  <si>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</si>
  <si>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</si>
  <si>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</si>
  <si>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</si>
  <si>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</si>
  <si>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</si>
  <si>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</si>
  <si>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</si>
  <si>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</si>
  <si>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</si>
  <si>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</si>
  <si>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</si>
  <si>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</si>
  <si>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</si>
  <si>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</si>
  <si>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</si>
  <si>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</si>
  <si>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</si>
  <si>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</si>
  <si>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</si>
  <si>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</si>
  <si>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</si>
  <si>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</si>
  <si>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</si>
  <si>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</si>
  <si>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</si>
  <si>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</si>
  <si>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</si>
  <si>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</si>
  <si>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</si>
  <si>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</si>
  <si>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</si>
  <si>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</si>
  <si>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</si>
  <si>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</si>
  <si>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</si>
  <si>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</si>
  <si>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</si>
  <si>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</si>
  <si>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</si>
  <si>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</si>
  <si>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</si>
  <si>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</si>
  <si>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</si>
  <si>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</si>
  <si>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</si>
  <si>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</si>
  <si>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</si>
  <si>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</si>
  <si>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</si>
  <si>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</si>
  <si>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</si>
  <si>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</si>
  <si>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</si>
  <si>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</si>
  <si>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</si>
  <si>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</si>
  <si>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</si>
  <si>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</si>
  <si>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</si>
  <si>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</si>
  <si>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</si>
  <si>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</si>
  <si>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</si>
  <si>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</si>
  <si>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</si>
  <si>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</si>
  <si>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</si>
  <si>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</si>
  <si>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</si>
  <si>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</si>
  <si>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</si>
  <si>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</si>
  <si>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</si>
  <si>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</si>
  <si>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</si>
  <si>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</si>
  <si>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</si>
  <si>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</si>
  <si>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</si>
  <si>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</si>
  <si>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</si>
  <si>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</si>
  <si>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</si>
  <si>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</si>
  <si>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</si>
  <si>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</si>
  <si>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</si>
  <si>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</si>
  <si>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</si>
  <si>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</si>
  <si>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</si>
  <si>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</si>
  <si>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</si>
  <si>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</si>
  <si>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</si>
  <si>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</si>
  <si>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</si>
  <si>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</si>
  <si>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</si>
  <si>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</si>
  <si>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</si>
  <si>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</si>
  <si>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</si>
  <si>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</si>
  <si>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</si>
  <si>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</si>
  <si>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</si>
  <si>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</si>
  <si>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</si>
  <si>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</si>
  <si>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</si>
  <si>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</si>
  <si>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</si>
  <si>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</si>
  <si>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</si>
  <si>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</si>
  <si>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</si>
  <si>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</si>
  <si>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</si>
  <si>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</si>
  <si>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</si>
  <si>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</si>
  <si>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</si>
  <si>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</si>
  <si>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</si>
  <si>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</si>
  <si>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</si>
  <si>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</si>
  <si>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</si>
  <si>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</si>
  <si>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</si>
  <si>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</si>
  <si>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</si>
  <si>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</si>
  <si>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</si>
  <si>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</si>
  <si>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</si>
  <si>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</si>
  <si>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</si>
  <si>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</si>
  <si>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</si>
  <si>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</si>
  <si>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</si>
  <si>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</si>
  <si>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</si>
  <si>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</si>
  <si>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</si>
  <si>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</si>
  <si>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</si>
  <si>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</si>
  <si>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</si>
  <si>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</si>
  <si>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</si>
  <si>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</si>
  <si>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</si>
  <si>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</si>
  <si>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</si>
  <si>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</si>
  <si>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</si>
  <si>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</si>
  <si>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</si>
  <si>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</si>
  <si>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</si>
  <si>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</si>
  <si>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</si>
  <si>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</si>
  <si>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</si>
  <si>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</si>
  <si>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</si>
  <si>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</si>
  <si>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</si>
  <si>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</si>
  <si>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</si>
  <si>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</si>
  <si>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</si>
  <si>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</si>
  <si>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</si>
  <si>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</si>
  <si>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</si>
  <si>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</si>
  <si>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</si>
  <si>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</si>
  <si>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</si>
  <si>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</si>
  <si>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</si>
  <si>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</si>
  <si>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</si>
  <si>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</si>
  <si>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</si>
  <si>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</si>
  <si>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</si>
  <si>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</si>
  <si>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</si>
  <si>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</si>
  <si>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</si>
  <si>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</si>
  <si>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</si>
  <si>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</si>
  <si>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</si>
  <si>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</si>
  <si>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</si>
  <si>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</si>
  <si>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</si>
  <si>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</si>
  <si>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</si>
  <si>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</si>
  <si>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</si>
  <si>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</si>
  <si>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</si>
  <si>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</si>
  <si>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</si>
  <si>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</si>
  <si>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</si>
  <si>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</si>
  <si>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</si>
  <si>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</si>
  <si>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</si>
  <si>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</si>
  <si>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</si>
  <si>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</si>
  <si>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</si>
  <si>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</si>
  <si>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</si>
  <si>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</si>
  <si>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</si>
  <si>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</si>
  <si>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</si>
  <si>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</si>
  <si>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</si>
  <si>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</si>
  <si>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</si>
  <si>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</si>
  <si>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</si>
  <si>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</si>
  <si>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</si>
  <si>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</si>
  <si>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</si>
  <si>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</si>
  <si>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</si>
  <si>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</si>
  <si>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</si>
  <si>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</si>
  <si>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</si>
  <si>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</si>
  <si>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</si>
  <si>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</si>
  <si>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</si>
  <si>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</si>
  <si>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</si>
  <si>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</si>
  <si>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</si>
  <si>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</si>
  <si>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</si>
  <si>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</si>
  <si>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</si>
  <si>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</si>
  <si>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</si>
  <si>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</si>
  <si>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</si>
  <si>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</si>
  <si>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</si>
  <si>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</si>
  <si>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</si>
  <si>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</si>
  <si>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</si>
  <si>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</si>
  <si>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</si>
  <si>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</si>
  <si>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</si>
  <si>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</si>
  <si>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</si>
  <si>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</si>
  <si>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</si>
  <si>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</si>
  <si>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</si>
  <si>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</si>
  <si>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</si>
  <si>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</si>
  <si>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</si>
  <si>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</si>
  <si>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</si>
  <si>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</si>
  <si>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</si>
  <si>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</si>
  <si>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</si>
  <si>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</si>
  <si>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</si>
  <si>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</si>
  <si>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</si>
  <si>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</si>
  <si>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</si>
  <si>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</si>
  <si>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</si>
  <si>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</si>
  <si>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</si>
  <si>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</si>
  <si>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</si>
  <si>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</si>
  <si>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</si>
  <si>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</si>
  <si>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</si>
  <si>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</si>
  <si>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</si>
  <si>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</si>
  <si>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</si>
  <si>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</si>
  <si>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</si>
  <si>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</si>
  <si>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</si>
  <si>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</si>
  <si>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</si>
  <si>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</si>
  <si>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</si>
  <si>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</si>
  <si>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</si>
  <si>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</si>
  <si>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</si>
  <si>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</si>
  <si>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</si>
  <si>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</si>
  <si>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</si>
  <si>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</si>
  <si>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</si>
  <si>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</si>
  <si>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</si>
  <si>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</si>
  <si>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</si>
  <si>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</si>
  <si>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</si>
  <si>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</si>
  <si>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</si>
  <si>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</si>
  <si>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</si>
  <si>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</si>
  <si>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</si>
  <si>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</si>
  <si>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</si>
  <si>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</si>
  <si>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</si>
  <si>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</si>
  <si>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</si>
  <si>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</si>
  <si>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</si>
  <si>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</si>
  <si>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</si>
  <si>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</si>
  <si>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</si>
  <si>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</si>
  <si>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</si>
  <si>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</si>
  <si>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</si>
  <si>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</si>
  <si>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</si>
  <si>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</si>
  <si>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</si>
  <si>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</si>
  <si>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</si>
  <si>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</si>
  <si>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</si>
  <si>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</si>
  <si>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</si>
  <si>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</si>
  <si>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</si>
  <si>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</si>
  <si>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</si>
  <si>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</si>
  <si>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</si>
  <si>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</si>
  <si>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</si>
  <si>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</si>
  <si>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</si>
  <si>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</si>
  <si>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</si>
  <si>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</si>
  <si>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</si>
  <si>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</si>
  <si>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</si>
  <si>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</si>
  <si>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</si>
  <si>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</si>
  <si>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</si>
  <si>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</si>
  <si>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</si>
  <si>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</si>
  <si>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</si>
  <si>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</si>
  <si>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</si>
  <si>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</si>
  <si>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</si>
  <si>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</si>
  <si>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</si>
  <si>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</si>
  <si>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</si>
  <si>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</si>
  <si>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</si>
  <si>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</si>
  <si>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</si>
  <si>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</si>
  <si>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</si>
  <si>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</si>
  <si>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</si>
  <si>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</si>
  <si>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</si>
  <si>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</si>
  <si>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</si>
  <si>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</si>
  <si>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</si>
  <si>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</si>
  <si>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</si>
  <si>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</si>
  <si>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</si>
  <si>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</si>
  <si>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</si>
  <si>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</si>
  <si>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</si>
  <si>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</si>
  <si>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</si>
  <si>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</si>
  <si>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</si>
  <si>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</si>
  <si>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</si>
  <si>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</si>
  <si>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</si>
  <si>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</si>
  <si>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</si>
  <si>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</si>
  <si>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</si>
  <si>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</si>
  <si>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</si>
  <si>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</si>
  <si>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</si>
  <si>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</si>
  <si>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</si>
  <si>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</si>
  <si>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</si>
  <si>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</si>
  <si>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</si>
  <si>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</si>
  <si>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</si>
  <si>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</si>
  <si>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</si>
  <si>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</si>
  <si>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</si>
  <si>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</si>
  <si>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</si>
  <si>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</si>
  <si>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</si>
  <si>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</si>
  <si>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</si>
  <si>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</si>
  <si>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</si>
  <si>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</si>
  <si>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</si>
  <si>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</si>
  <si>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</si>
  <si>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</si>
  <si>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</si>
  <si>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</si>
  <si>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</si>
  <si>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</si>
  <si>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</si>
  <si>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</si>
  <si>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</si>
  <si>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</si>
  <si>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</si>
  <si>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</si>
  <si>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</si>
  <si>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</si>
  <si>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</si>
  <si>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</si>
  <si>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</si>
  <si>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</si>
  <si>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</si>
  <si>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</si>
  <si>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</si>
  <si>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</si>
  <si>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</si>
  <si>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</si>
  <si>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</si>
  <si>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</si>
  <si>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</si>
  <si>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</si>
  <si>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</si>
  <si>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</si>
  <si>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</si>
  <si>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</si>
  <si>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</si>
  <si>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</si>
  <si>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</si>
  <si>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</si>
  <si>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</si>
  <si>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</si>
  <si>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</si>
  <si>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</si>
  <si>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</si>
  <si>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</si>
  <si>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</si>
  <si>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</si>
  <si>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</si>
  <si>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</si>
  <si>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</si>
  <si>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</si>
  <si>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</si>
  <si>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</si>
  <si>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</si>
  <si>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</si>
  <si>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</si>
  <si>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</si>
  <si>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</si>
  <si>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</si>
  <si>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</si>
  <si>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</si>
  <si>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</si>
  <si>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</si>
  <si>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</si>
  <si>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</si>
  <si>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</si>
  <si>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</si>
  <si>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</si>
  <si>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</si>
  <si>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</si>
  <si>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</si>
  <si>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</si>
  <si>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</si>
  <si>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</si>
  <si>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</si>
  <si>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</si>
  <si>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</si>
  <si>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</si>
  <si>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</si>
  <si>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</si>
  <si>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</si>
  <si>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</si>
  <si>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</si>
  <si>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</si>
  <si>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</si>
  <si>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</si>
  <si>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</si>
  <si>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</si>
  <si>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</si>
  <si>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</si>
  <si>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</si>
  <si>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</si>
  <si>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</si>
  <si>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</si>
  <si>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</si>
  <si>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</si>
  <si>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</si>
  <si>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</si>
  <si>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</si>
  <si>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</si>
  <si>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</si>
  <si>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</si>
  <si>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</si>
  <si>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</si>
  <si>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</si>
  <si>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</si>
  <si>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</si>
  <si>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</si>
  <si>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</si>
  <si>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</si>
  <si>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</si>
  <si>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</si>
  <si>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</si>
  <si>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</si>
  <si>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</si>
  <si>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</si>
  <si>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</si>
  <si>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</si>
  <si>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</si>
  <si>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</si>
  <si>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</si>
  <si>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</si>
  <si>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</si>
  <si>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</si>
  <si>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</si>
  <si>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</si>
  <si>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</si>
  <si>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</si>
  <si>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</si>
  <si>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</si>
  <si>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</si>
  <si>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</si>
  <si>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</si>
  <si>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</si>
  <si>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</si>
  <si>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</si>
  <si>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</si>
  <si>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</si>
  <si>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</si>
  <si>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</si>
  <si>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</si>
  <si>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</si>
  <si>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</si>
  <si>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</si>
  <si>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</si>
  <si>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</si>
  <si>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</si>
  <si>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</si>
  <si>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</si>
  <si>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</si>
  <si>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</si>
  <si>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</si>
  <si>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</si>
  <si>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</si>
  <si>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</si>
  <si>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</si>
  <si>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</si>
  <si>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</si>
  <si>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</si>
  <si>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</si>
  <si>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</si>
  <si>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</si>
  <si>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</si>
  <si>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</si>
  <si>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</si>
  <si>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</si>
  <si>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</si>
  <si>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</si>
  <si>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</si>
  <si>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</si>
  <si>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</si>
  <si>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</si>
  <si>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</si>
  <si>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</si>
  <si>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</si>
  <si>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</si>
  <si>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</si>
  <si>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</si>
  <si>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</si>
  <si>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</si>
  <si>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</si>
  <si>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</si>
  <si>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</si>
  <si>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</si>
  <si>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</si>
  <si>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</si>
  <si>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</si>
  <si>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</si>
  <si>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</si>
  <si>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</si>
  <si>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</si>
  <si>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</si>
  <si>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</si>
  <si>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</si>
  <si>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</si>
  <si>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</si>
  <si>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</si>
  <si>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</si>
  <si>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</si>
  <si>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</si>
  <si>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</si>
  <si>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</si>
  <si>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</si>
  <si>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</si>
  <si>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</si>
  <si>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</si>
  <si>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</si>
  <si>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</si>
  <si>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</si>
  <si>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</si>
  <si>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</si>
  <si>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</si>
  <si>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</si>
  <si>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</si>
  <si>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</si>
  <si>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</si>
  <si>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</si>
  <si>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</si>
  <si>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</si>
  <si>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</si>
  <si>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</si>
  <si>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</si>
  <si>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</si>
  <si>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</si>
  <si>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</si>
  <si>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</si>
  <si>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</si>
  <si>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</si>
  <si>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</si>
  <si>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</si>
  <si>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</si>
  <si>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</si>
  <si>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</si>
  <si>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</si>
  <si>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</si>
  <si>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</si>
  <si>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</si>
  <si>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</si>
  <si>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</si>
  <si>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</si>
  <si>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</si>
  <si>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</si>
  <si>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</si>
  <si>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</si>
  <si>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</si>
  <si>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</si>
  <si>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</si>
  <si>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</si>
  <si>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</si>
  <si>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</si>
  <si>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</si>
  <si>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</si>
  <si>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</si>
  <si>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</si>
  <si>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</si>
  <si>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</si>
  <si>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</si>
  <si>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</si>
  <si>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</si>
  <si>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</si>
  <si>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</si>
  <si>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</si>
  <si>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</si>
  <si>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</si>
  <si>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</si>
  <si>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</si>
  <si>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</si>
  <si>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</si>
  <si>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</si>
  <si>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</si>
  <si>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</si>
  <si>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</si>
  <si>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</si>
  <si>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</si>
  <si>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</si>
  <si>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</si>
  <si>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</si>
  <si>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</si>
  <si>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</si>
  <si>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</si>
  <si>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</si>
  <si>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</si>
  <si>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</si>
  <si>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</si>
  <si>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</si>
  <si>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</si>
  <si>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</si>
  <si>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</si>
  <si>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</si>
  <si>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</si>
  <si>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</si>
  <si>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</si>
  <si>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</si>
  <si>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</si>
  <si>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</si>
  <si>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</si>
  <si>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</si>
  <si>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</si>
  <si>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</si>
  <si>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</si>
  <si>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</si>
  <si>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</si>
  <si>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</si>
  <si>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</si>
  <si>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</si>
  <si>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</si>
  <si>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</si>
  <si>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</si>
  <si>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</si>
  <si>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</si>
  <si>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</si>
  <si>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</si>
  <si>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</si>
  <si>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</si>
  <si>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</si>
  <si>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</si>
  <si>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</si>
  <si>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</si>
  <si>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</si>
  <si>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</si>
  <si>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</si>
  <si>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</si>
  <si>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</si>
  <si>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</si>
  <si>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</si>
  <si>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</si>
  <si>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</si>
  <si>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</si>
  <si>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</si>
  <si>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</si>
  <si>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</si>
  <si>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</si>
  <si>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</si>
  <si>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</si>
  <si>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</si>
  <si>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</si>
  <si>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</si>
  <si>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</si>
  <si>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</si>
  <si>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</si>
  <si>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</si>
  <si>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</si>
  <si>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</si>
  <si>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</si>
  <si>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</si>
  <si>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</si>
  <si>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</si>
  <si>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</si>
  <si>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</si>
  <si>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</si>
  <si>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</si>
  <si>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</si>
  <si>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</si>
  <si>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</si>
  <si>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</si>
  <si>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</si>
  <si>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</si>
  <si>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</si>
  <si>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</si>
  <si>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</si>
  <si>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</si>
  <si>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</si>
  <si>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</si>
  <si>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</si>
  <si>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</si>
  <si>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</si>
  <si>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</si>
  <si>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</si>
  <si>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</si>
  <si>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</si>
  <si>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</si>
  <si>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</si>
  <si>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</si>
  <si>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</si>
  <si>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</si>
  <si>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</si>
  <si>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</si>
  <si>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</si>
  <si>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</si>
  <si>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</si>
  <si>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</si>
  <si>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</si>
  <si>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</si>
  <si>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</si>
  <si>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</si>
  <si>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</si>
  <si>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</si>
  <si>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</si>
  <si>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</si>
  <si>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</si>
  <si>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</si>
  <si>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</si>
  <si>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</si>
  <si>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</si>
  <si>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</si>
  <si>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</si>
  <si>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</si>
  <si>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</si>
  <si>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</si>
  <si>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</si>
  <si>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</si>
  <si>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</si>
  <si>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</si>
  <si>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</si>
  <si>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</si>
  <si>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</si>
  <si>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</si>
  <si>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</si>
  <si>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</si>
  <si>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</si>
  <si>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</si>
  <si>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</si>
  <si>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</si>
  <si>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</si>
  <si>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</si>
  <si>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</si>
  <si>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</si>
  <si>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</si>
  <si>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</si>
  <si>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</si>
  <si>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</si>
  <si>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</si>
  <si>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</si>
  <si>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</si>
  <si>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</si>
  <si>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</si>
  <si>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</si>
  <si>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</si>
  <si>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</si>
  <si>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</si>
  <si>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</si>
  <si>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</si>
  <si>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</si>
  <si>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</si>
  <si>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</si>
  <si>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</si>
  <si>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</si>
  <si>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</si>
  <si>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</si>
  <si>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</si>
  <si>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</si>
  <si>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</si>
  <si>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</si>
  <si>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</si>
  <si>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</si>
  <si>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</si>
  <si>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</si>
  <si>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</si>
  <si>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</si>
  <si>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</si>
  <si>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</si>
  <si>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</si>
  <si>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</si>
  <si>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</si>
  <si>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</si>
  <si>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</si>
  <si>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</si>
  <si>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</si>
  <si>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</si>
  <si>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</si>
  <si>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</si>
  <si>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</si>
  <si>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</si>
  <si>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</si>
  <si>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</si>
  <si>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</si>
  <si>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</si>
  <si>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</si>
  <si>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</si>
  <si>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</si>
  <si>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</si>
  <si>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</si>
  <si>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</si>
  <si>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</si>
  <si>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</si>
  <si>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</si>
  <si>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</si>
  <si>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</si>
  <si>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</si>
  <si>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</si>
  <si>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</si>
  <si>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</si>
  <si>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</si>
  <si>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</si>
  <si>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</si>
  <si>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</si>
  <si>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</si>
  <si>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</si>
  <si>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</si>
  <si>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</si>
  <si>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</si>
  <si>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</si>
  <si>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</si>
  <si>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</si>
  <si>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</si>
  <si>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</si>
  <si>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</si>
  <si>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</si>
  <si>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</si>
  <si>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</si>
  <si>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</si>
  <si>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</si>
  <si>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</si>
  <si>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</si>
  <si>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</si>
  <si>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</si>
  <si>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</si>
  <si>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</si>
  <si>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</si>
  <si>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</si>
  <si>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</si>
  <si>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</si>
  <si>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</si>
  <si>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</si>
  <si>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</si>
  <si>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</si>
  <si>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</si>
  <si>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</si>
  <si>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</si>
  <si>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</si>
  <si>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</si>
  <si>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</si>
  <si>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</si>
  <si>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</si>
  <si>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</si>
  <si>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</si>
  <si>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</si>
  <si>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</si>
  <si>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</si>
  <si>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</si>
  <si>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</si>
  <si>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</si>
  <si>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</si>
  <si>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</si>
  <si>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</si>
  <si>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</si>
  <si>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</si>
  <si>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</si>
  <si>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</si>
  <si>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</si>
  <si>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</si>
  <si>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</si>
  <si>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</si>
  <si>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</si>
  <si>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</si>
  <si>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</si>
  <si>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</si>
  <si>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</si>
  <si>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</si>
  <si>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</si>
  <si>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</si>
  <si>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</si>
  <si>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</si>
  <si>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</si>
  <si>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</si>
  <si>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</si>
  <si>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</si>
  <si>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</si>
  <si>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</si>
  <si>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</si>
  <si>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</si>
  <si>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</si>
  <si>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</si>
  <si>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</si>
  <si>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</si>
  <si>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</si>
  <si>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</si>
  <si>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</si>
  <si>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</si>
  <si>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</si>
  <si>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</si>
  <si>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</si>
  <si>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</si>
  <si>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</si>
  <si>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</si>
  <si>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</si>
  <si>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</si>
  <si>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</si>
  <si>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</si>
  <si>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</si>
  <si>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</si>
  <si>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</si>
  <si>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</si>
  <si>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</si>
  <si>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</si>
  <si>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</si>
  <si>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</si>
  <si>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</si>
  <si>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</si>
  <si>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</si>
  <si>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</si>
  <si>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</si>
  <si>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</si>
  <si>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</si>
  <si>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</si>
  <si>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</si>
  <si>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</si>
  <si>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</si>
  <si>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</si>
  <si>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</si>
  <si>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</si>
  <si>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</si>
  <si>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</si>
  <si>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</si>
  <si>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</si>
  <si>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</si>
  <si>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</si>
  <si>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</si>
  <si>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</si>
  <si>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</si>
  <si>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</si>
  <si>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</si>
  <si>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</si>
  <si>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</si>
  <si>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</si>
  <si>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</si>
  <si>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</si>
  <si>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</si>
  <si>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</si>
  <si>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</si>
  <si>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</si>
  <si>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</si>
  <si>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</si>
  <si>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</si>
  <si>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</si>
  <si>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</si>
  <si>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</si>
  <si>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</si>
  <si>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</si>
  <si>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</si>
  <si>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</si>
  <si>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</si>
  <si>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</si>
  <si>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</si>
  <si>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</si>
  <si>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</si>
  <si>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</si>
  <si>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</si>
  <si>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</si>
  <si>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</si>
  <si>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</si>
  <si>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</si>
  <si>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</si>
  <si>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</si>
  <si>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</si>
  <si>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</si>
  <si>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</si>
  <si>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</si>
  <si>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</si>
  <si>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</si>
  <si>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</si>
  <si>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</si>
  <si>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</si>
  <si>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</si>
  <si>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</si>
  <si>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</si>
  <si>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</si>
  <si>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</si>
  <si>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</si>
  <si>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</si>
  <si>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</si>
  <si>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</si>
  <si>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</si>
  <si>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</si>
  <si>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</si>
  <si>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</si>
  <si>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</si>
  <si>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</si>
  <si>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</si>
  <si>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</si>
  <si>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</si>
  <si>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</si>
  <si>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</si>
  <si>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</si>
  <si>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</si>
  <si>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</si>
  <si>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</si>
  <si>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</si>
  <si>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</si>
  <si>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</si>
  <si>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</si>
  <si>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</si>
  <si>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</si>
  <si>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</si>
  <si>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</si>
  <si>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</si>
  <si>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</si>
  <si>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</si>
  <si>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</si>
  <si>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</si>
  <si>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</si>
  <si>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</si>
  <si>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</si>
  <si>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</si>
  <si>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</si>
  <si>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</si>
  <si>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</si>
  <si>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</si>
  <si>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</si>
  <si>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</si>
  <si>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</si>
  <si>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</si>
  <si>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</si>
  <si>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</si>
  <si>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</si>
  <si>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</si>
  <si>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</si>
  <si>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</si>
  <si>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</si>
  <si>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</si>
  <si>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</si>
  <si>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</si>
  <si>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</si>
  <si>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</si>
  <si>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</si>
  <si>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</si>
  <si>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</si>
  <si>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</si>
  <si>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</si>
  <si>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</si>
  <si>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</si>
  <si>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</si>
  <si>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</si>
  <si>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</si>
  <si>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</si>
  <si>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</si>
  <si>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</si>
  <si>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</si>
  <si>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</si>
  <si>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</si>
  <si>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</si>
  <si>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</si>
  <si>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</si>
  <si>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</si>
  <si>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</si>
  <si>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</si>
  <si>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</si>
  <si>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</si>
  <si>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</si>
  <si>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</si>
  <si>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</si>
  <si>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</si>
  <si>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</si>
  <si>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</si>
  <si>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</si>
  <si>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</si>
  <si>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</si>
  <si>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</si>
  <si>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</si>
  <si>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</si>
  <si>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</si>
  <si>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</si>
  <si>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</si>
  <si>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</si>
  <si>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</si>
  <si>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</si>
  <si>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</si>
  <si>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</si>
  <si>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</si>
  <si>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</si>
  <si>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</si>
  <si>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</si>
  <si>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</si>
  <si>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</si>
  <si>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</si>
  <si>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</si>
  <si>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</si>
  <si>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</si>
  <si>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</si>
  <si>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</si>
  <si>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</si>
  <si>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</si>
  <si>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</si>
  <si>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</si>
  <si>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</si>
  <si>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</si>
  <si>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</si>
  <si>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</si>
  <si>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</si>
  <si>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</si>
  <si>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</si>
  <si>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</si>
  <si>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</si>
  <si>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</si>
  <si>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</si>
  <si>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</si>
  <si>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</si>
  <si>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</si>
  <si>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</si>
  <si>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</si>
  <si>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</si>
  <si>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</si>
  <si>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</si>
  <si>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</si>
  <si>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</si>
  <si>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</si>
  <si>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</si>
  <si>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</si>
  <si>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</si>
  <si>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</si>
  <si>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</si>
  <si>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</si>
  <si>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</si>
  <si>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</si>
  <si>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</si>
  <si>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</si>
  <si>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</si>
  <si>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</si>
  <si>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</si>
  <si>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</si>
  <si>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</si>
  <si>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</si>
  <si>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</si>
  <si>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</si>
  <si>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</si>
  <si>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</si>
  <si>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</si>
  <si>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</si>
  <si>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</si>
  <si>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</si>
  <si>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</si>
  <si>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</si>
  <si>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</si>
  <si>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</si>
  <si>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</si>
  <si>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</si>
  <si>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</si>
  <si>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</si>
  <si>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</si>
  <si>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</si>
  <si>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</si>
  <si>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</si>
  <si>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</si>
  <si>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</si>
  <si>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</si>
  <si>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</si>
  <si>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</si>
  <si>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</si>
  <si>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</si>
  <si>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</si>
  <si>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</si>
  <si>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</si>
  <si>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</si>
  <si>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</si>
  <si>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</si>
  <si>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</si>
  <si>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</si>
  <si>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</si>
  <si>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</si>
  <si>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</si>
  <si>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</si>
  <si>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</si>
  <si>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</si>
  <si>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</si>
  <si>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</si>
  <si>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</si>
  <si>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</si>
  <si>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</si>
  <si>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</si>
  <si>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</si>
  <si>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</si>
  <si>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</si>
  <si>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</si>
  <si>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</si>
  <si>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</si>
  <si>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</si>
  <si>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</si>
  <si>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</si>
  <si>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</si>
  <si>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</si>
  <si>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</si>
  <si>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</si>
  <si>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</si>
  <si>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</si>
  <si>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</si>
  <si>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</si>
  <si>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</si>
  <si>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</si>
  <si>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</si>
  <si>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</si>
  <si>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</si>
  <si>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</si>
  <si>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</si>
  <si>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</si>
  <si>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</si>
  <si>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</si>
  <si>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</si>
  <si>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</si>
  <si>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</si>
  <si>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</si>
  <si>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</si>
  <si>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</si>
  <si>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</si>
  <si>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</si>
  <si>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</si>
  <si>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</si>
  <si>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</si>
  <si>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</si>
  <si>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</si>
  <si>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</si>
  <si>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</si>
  <si>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</si>
  <si>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</si>
  <si>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</si>
  <si>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</si>
  <si>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</si>
  <si>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</si>
  <si>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</si>
  <si>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</si>
  <si>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</si>
  <si>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</si>
  <si>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</si>
  <si>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</si>
  <si>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</si>
  <si>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</si>
  <si>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</si>
  <si>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</si>
  <si>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</si>
  <si>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</si>
  <si>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</si>
  <si>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</si>
  <si>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</si>
  <si>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</si>
  <si>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</si>
  <si>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</si>
  <si>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</si>
  <si>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</si>
  <si>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</si>
  <si>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</si>
  <si>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</si>
  <si>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</si>
  <si>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</si>
  <si>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</si>
  <si>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</si>
  <si>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</si>
  <si>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</si>
  <si>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</si>
  <si>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</si>
  <si>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</si>
  <si>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</si>
  <si>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</si>
  <si>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</si>
  <si>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</si>
  <si>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</si>
  <si>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</si>
  <si>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</si>
  <si>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</si>
  <si>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</si>
  <si>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</si>
  <si>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</si>
  <si>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</si>
  <si>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</si>
  <si>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</si>
  <si>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</si>
  <si>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</si>
  <si>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</si>
  <si>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</si>
  <si>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</si>
  <si>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</si>
  <si>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</si>
  <si>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</si>
  <si>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</si>
  <si>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</si>
  <si>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</si>
  <si>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</si>
  <si>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</si>
  <si>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</si>
  <si>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</si>
  <si>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</si>
  <si>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</si>
  <si>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</si>
  <si>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</si>
  <si>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</si>
  <si>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</si>
  <si>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</si>
  <si>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</si>
  <si>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</si>
  <si>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</si>
  <si>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</si>
  <si>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</si>
  <si>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</si>
  <si>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</si>
  <si>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</si>
  <si>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</si>
  <si>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</si>
  <si>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</si>
  <si>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</si>
  <si>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</si>
  <si>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</si>
  <si>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</si>
  <si>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</si>
  <si>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</si>
  <si>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</si>
  <si>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</si>
  <si>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</si>
  <si>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</si>
  <si>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</si>
  <si>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</si>
  <si>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</si>
  <si>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</si>
  <si>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</si>
  <si>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</si>
  <si>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</si>
  <si>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</si>
  <si>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</si>
  <si>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</si>
  <si>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</si>
  <si>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</si>
  <si>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</si>
  <si>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</si>
  <si>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</si>
  <si>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</si>
  <si>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</si>
  <si>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</si>
  <si>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</si>
  <si>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</si>
  <si>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</si>
  <si>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</si>
  <si>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</si>
  <si>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</si>
  <si>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</si>
  <si>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</si>
  <si>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</si>
  <si>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</si>
  <si>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</si>
  <si>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</si>
  <si>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</si>
  <si>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</si>
  <si>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</si>
  <si>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</si>
  <si>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</si>
  <si>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</si>
  <si>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</si>
  <si>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</si>
  <si>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</si>
  <si>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</si>
  <si>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</si>
  <si>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</si>
  <si>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</si>
  <si>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</si>
  <si>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</si>
  <si>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</si>
  <si>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</si>
  <si>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</si>
  <si>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</si>
  <si>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</si>
  <si>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</si>
  <si>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</si>
  <si>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</si>
  <si>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</si>
  <si>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</si>
  <si>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</si>
  <si>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</si>
  <si>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</si>
  <si>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</si>
  <si>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</si>
  <si>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</si>
  <si>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</si>
  <si>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</si>
  <si>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</si>
  <si>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</si>
  <si>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</si>
  <si>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</si>
  <si>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</si>
  <si>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IQR of Pledged</t>
  </si>
  <si>
    <t>Lower Quartile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</si>
</sst>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4" fontId="1" fillId="0" borderId="0" xfId="0" applyNumberFormat="1" applyFont="1"/>
    <xf numFmtId="164" fontId="1" fillId="0" borderId="0" xfId="0" applyNumberFormat="1" applyFont="1"/>
    <xf numFmtId="2" fontId="0" fillId="0" borderId="0" xfId="0" applyNumberFormat="1"/>
    <xf numFmtId="168" fontId="0" fillId="0" borderId="0" xfId="0" applyNumberFormat="1" applyAlignment="1">
      <alignment horizontal="left"/>
    </xf>
    <xf numFmtId="2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</cellXfs>
  <cellStyles count="1">
    <cellStyle name="Normal" xfId="0" builtinId="0"/>
  </cellStyles>
  <dxfs count="12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 Category Outcomes</a:t>
            </a:r>
          </a:p>
        </c:rich>
      </c:tx>
      <c:layout>
        <c:manualLayout>
          <c:xMode val="edge"/>
          <c:yMode val="edge"/>
          <c:x val="0.40173287034772831"/>
          <c:y val="2.901353965183752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24-774F-9468-49CF7ED74FC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24-774F-9468-49CF7ED74FC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424-774F-9468-49CF7ED74FC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424-774F-9468-49CF7ED74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22336224"/>
        <c:axId val="922337856"/>
      </c:barChart>
      <c:catAx>
        <c:axId val="922336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337856"/>
        <c:crosses val="autoZero"/>
        <c:auto val="1"/>
        <c:lblAlgn val="ctr"/>
        <c:lblOffset val="100"/>
        <c:noMultiLvlLbl val="0"/>
      </c:catAx>
      <c:valAx>
        <c:axId val="92233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33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Subcategory Outcomes</a:t>
            </a:r>
          </a:p>
        </c:rich>
      </c:tx>
      <c:layout>
        <c:manualLayout>
          <c:xMode val="edge"/>
          <c:yMode val="edge"/>
          <c:x val="0.41541495548350577"/>
          <c:y val="2.222222222222222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7C-F046-B211-F28228E5E6A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67C-F046-B211-F28228E5E6A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67C-F046-B211-F28228E5E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42763232"/>
        <c:axId val="942776800"/>
      </c:barChart>
      <c:catAx>
        <c:axId val="942763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776800"/>
        <c:crosses val="autoZero"/>
        <c:auto val="1"/>
        <c:lblAlgn val="ctr"/>
        <c:lblOffset val="100"/>
        <c:noMultiLvlLbl val="0"/>
      </c:catAx>
      <c:valAx>
        <c:axId val="94277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763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6950268817204307"/>
          <c:y val="2.981651376146789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0B-4840-B5B6-6BE7DAA66B6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10B-4840-B5B6-6BE7DAA66B6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10B-4840-B5B6-6BE7DAA66B6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10B-4840-B5B6-6BE7DAA66B6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38992912"/>
        <c:axId val="938994544"/>
      </c:lineChart>
      <c:catAx>
        <c:axId val="938992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994544"/>
        <c:crosses val="autoZero"/>
        <c:auto val="1"/>
        <c:lblAlgn val="ctr"/>
        <c:lblOffset val="100"/>
        <c:noMultiLvlLbl val="0"/>
      </c:catAx>
      <c:valAx>
        <c:axId val="93899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99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>
      <cx:tx>
        <cx:txData>
          <cx:v>Musicals in GB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Musicals in GB</a:t>
          </a:r>
        </a:p>
      </cx:txPr>
    </cx:title>
    <cx:plotArea>
      <cx:plotAreaRegion>
        <cx:series layoutId="boxWhisker" uniqueId="{04233742-2768-CD43-BF52-D5CF949AF300}">
          <cx:tx>
            <cx:txData>
              <cx:f>_xlchart.v1.12</cx:f>
              <cx:v>goal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52D6C567-89E4-6342-B5E4-05A0D5CB09FE}">
          <cx:tx>
            <cx:txData>
              <cx:f>_xlchart.v1.14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DBDB4E7-7EE8-0948-B2B5-D9155307ACD5}">
  <sheetPr/>
  <sheetViews>
    <sheetView zoomScale="15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165100</xdr:colOff>
      <xdr:row>1</xdr:row>
      <xdr:rowOff>165100</xdr:rowOff>
    </xdr:from>
    <xdr:to>
      <xdr:col>27</xdr:col>
      <xdr:colOff>38100</xdr:colOff>
      <xdr:row>32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355AF6-D24E-F64B-9D65-E39EB85856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88900</xdr:colOff>
      <xdr:row>3</xdr:row>
      <xdr:rowOff>165100</xdr:rowOff>
    </xdr:from>
    <xdr:to>
      <xdr:col>18</xdr:col>
      <xdr:colOff>723900</xdr:colOff>
      <xdr:row>39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66202-645C-524E-950E-823A705826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7</xdr:row>
      <xdr:rowOff>127000</xdr:rowOff>
    </xdr:from>
    <xdr:to>
      <xdr:col>18</xdr:col>
      <xdr:colOff>342900</xdr:colOff>
      <xdr:row>36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C9E702-E94D-7742-AF81-AF30EA02AD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6968" cy="629264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FA740AF-ECC2-734D-B478-C5D405CB987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61FF27C-1DD7-BD43-A13F-3ADB409AA3A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6968" cy="629264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nky Son" refreshedDate="44034.638315046293" createdVersion="6" refreshedVersion="6" minRefreshableVersion="3" recordCount="4114" xr:uid="{503C4ACE-54D0-8B49-9161-A293F17E3C3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nky Son" refreshedDate="44034.658722569446" createdVersion="6" refreshedVersion="6" minRefreshableVersion="3" recordCount="4114" xr:uid="{94128CAC-BBA7-A34E-86FE-E207863719B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C6E16B-B9DF-424A-9AED-30C37029B078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4B580A-9F71-9F44-9DB1-2496CC29EF1B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1440C3-C03B-EE48-9126-B6C0A08175BC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120" zoomScaleNormal="120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19" bestFit="1" customWidth="1"/>
    <col min="5" max="5" width="16.5" style="19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33203125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21" t="s">
        <v>8216</v>
      </c>
      <c r="E1" s="21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19">
        <v>500</v>
      </c>
      <c r="E2924" s="19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19">
        <v>10000</v>
      </c>
      <c r="E2932" s="19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19">
        <v>1500</v>
      </c>
      <c r="E2939" s="1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19">
        <v>200</v>
      </c>
      <c r="E3190" s="19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19">
        <v>10000</v>
      </c>
      <c r="E3194" s="19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19">
        <v>5000</v>
      </c>
      <c r="E3195" s="19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19">
        <v>2000</v>
      </c>
      <c r="E3203" s="19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19">
        <v>8000</v>
      </c>
      <c r="E3207" s="19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19">
        <v>3000</v>
      </c>
      <c r="E3632" s="19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19">
        <v>500</v>
      </c>
      <c r="E3634" s="19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19">
        <v>500</v>
      </c>
      <c r="E3649" s="1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19">
        <v>500</v>
      </c>
      <c r="E3754" s="19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19">
        <v>550</v>
      </c>
      <c r="E3757" s="19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19">
        <v>500</v>
      </c>
      <c r="E3763" s="19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19">
        <v>1250</v>
      </c>
      <c r="E3764" s="19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19">
        <v>2000</v>
      </c>
      <c r="E3772" s="19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19">
        <v>2000</v>
      </c>
      <c r="E3784" s="19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19">
        <v>2000</v>
      </c>
      <c r="E3787" s="19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19">
        <v>3550</v>
      </c>
      <c r="E3791" s="19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19">
        <v>5000</v>
      </c>
      <c r="E3796" s="19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19">
        <v>600</v>
      </c>
      <c r="E3797" s="19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19">
        <v>5000</v>
      </c>
      <c r="E3870" s="19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19">
        <v>3900</v>
      </c>
      <c r="E3878" s="19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19">
        <v>15000</v>
      </c>
      <c r="E3881" s="19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19">
        <v>7500</v>
      </c>
      <c r="E3882" s="19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19">
        <v>15000</v>
      </c>
      <c r="E3885" s="19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D7BFD9D9-EEEC-EB4F-9FF4-0DF46FB80EBF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16279-123A-F444-B61B-A65513C014E3}">
  <dimension ref="A1:F6"/>
  <sheetViews>
    <sheetView workbookViewId="0">
      <selection activeCell="C28" sqref="C2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3.1640625" bestFit="1" customWidth="1"/>
    <col min="8" max="8" width="3.33203125" bestFit="1" customWidth="1"/>
    <col min="9" max="10" width="3.1640625" bestFit="1" customWidth="1"/>
    <col min="11" max="11" width="4.1640625" bestFit="1" customWidth="1"/>
    <col min="12" max="12" width="3.33203125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10" bestFit="1" customWidth="1"/>
  </cols>
  <sheetData>
    <row r="1" spans="1:6" x14ac:dyDescent="0.2">
      <c r="A1" s="11" t="s">
        <v>8222</v>
      </c>
      <c r="B1" t="s">
        <v>8364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DD081-C2B6-1746-8BD5-821A4577FDDE}">
  <dimension ref="A1:E7"/>
  <sheetViews>
    <sheetView workbookViewId="0">
      <selection activeCell="J44" sqref="J4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8364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4912F-5160-954E-A320-D0841430658B}">
  <dimension ref="A1:F18"/>
  <sheetViews>
    <sheetView workbookViewId="0">
      <selection activeCell="B34" sqref="B3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17285-19C8-CD44-8969-E1BE540363C9}">
  <dimension ref="A1:F6"/>
  <sheetViews>
    <sheetView workbookViewId="0">
      <selection activeCell="F7" sqref="F7"/>
    </sheetView>
  </sheetViews>
  <sheetFormatPr baseColWidth="10" defaultRowHeight="15" x14ac:dyDescent="0.2"/>
  <cols>
    <col min="1" max="1" width="27.6640625" bestFit="1" customWidth="1"/>
    <col min="2" max="2" width="109" bestFit="1" customWidth="1"/>
    <col min="3" max="3" width="10.83203125" style="6"/>
    <col min="4" max="4" width="10.83203125" style="8"/>
    <col min="5" max="5" width="15" bestFit="1" customWidth="1"/>
    <col min="6" max="6" width="12.33203125" bestFit="1" customWidth="1"/>
  </cols>
  <sheetData>
    <row r="1" spans="1:6" x14ac:dyDescent="0.2">
      <c r="A1" s="16" t="s">
        <v>8380</v>
      </c>
      <c r="B1" s="16" t="s">
        <v>4110</v>
      </c>
      <c r="C1" s="17" t="s">
        <v>8381</v>
      </c>
      <c r="D1" s="18" t="s">
        <v>8382</v>
      </c>
      <c r="E1" s="1" t="s">
        <v>8307</v>
      </c>
      <c r="F1" s="1" t="s">
        <v>8261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6">
        <f>VLOOKUP(A2,Kickstarter!B:E,3,FALSE)</f>
        <v>2000</v>
      </c>
      <c r="D2" s="8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6">
        <f>VLOOKUP(A3,Kickstarter!B:E,3,FALSE)</f>
        <v>2000</v>
      </c>
      <c r="D3" s="8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6">
        <f>VLOOKUP(A4,Kickstarter!B:E,3,FALSE)</f>
        <v>1500</v>
      </c>
      <c r="D4" s="8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6">
        <f>VLOOKUP(A5,Kickstarter!B:E,3,FALSE)</f>
        <v>1000</v>
      </c>
      <c r="D5" s="8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6">
        <f>VLOOKUP(A6,Kickstarter!B:E,3,FALSE)</f>
        <v>4000</v>
      </c>
      <c r="D6" s="8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conditionalFormatting sqref="E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B1DEE-3099-0745-A85B-4C41AC0DD95F}">
  <dimension ref="A1:T413"/>
  <sheetViews>
    <sheetView workbookViewId="0">
      <selection activeCell="F1" sqref="F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autoFilter ref="A1:T413" xr:uid="{498B843A-8D04-4E40-8985-1CC691CF680B}"/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ED799-64FA-314B-AB5F-8318847AAA52}">
  <dimension ref="A1:T251"/>
  <sheetViews>
    <sheetView workbookViewId="0">
      <selection activeCell="Q4" sqref="Q4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F981F-4CEF-1C4A-B6E8-34F271675C5A}">
  <dimension ref="A1:C14"/>
  <sheetViews>
    <sheetView zoomScaleNormal="100" workbookViewId="0">
      <selection activeCell="C25" sqref="C25"/>
    </sheetView>
  </sheetViews>
  <sheetFormatPr baseColWidth="10" defaultRowHeight="15" x14ac:dyDescent="0.2"/>
  <cols>
    <col min="1" max="1" width="24.1640625" style="12" bestFit="1" customWidth="1"/>
    <col min="2" max="2" width="10.83203125" style="12"/>
    <col min="3" max="3" width="11.1640625" style="12" bestFit="1" customWidth="1"/>
    <col min="4" max="16384" width="10.83203125" style="12"/>
  </cols>
  <sheetData>
    <row r="1" spans="1:3" x14ac:dyDescent="0.2">
      <c r="B1" s="22" t="s">
        <v>8387</v>
      </c>
      <c r="C1" s="22" t="s">
        <v>8388</v>
      </c>
    </row>
    <row r="2" spans="1:3" x14ac:dyDescent="0.2">
      <c r="A2" s="22" t="s">
        <v>8383</v>
      </c>
      <c r="B2" s="20">
        <f>AVERAGE('Successful U.S. Kickstarters'!D:D)</f>
        <v>5048.8786407766993</v>
      </c>
      <c r="C2" s="20">
        <f>AVERAGE('Failed U.S. Kickstarters'!D:D)</f>
        <v>10554.212</v>
      </c>
    </row>
    <row r="3" spans="1:3" x14ac:dyDescent="0.2">
      <c r="A3" s="22" t="s">
        <v>8384</v>
      </c>
      <c r="B3" s="20">
        <f>MEDIAN('Successful U.S. Kickstarters'!D:D)</f>
        <v>3000</v>
      </c>
      <c r="C3" s="20">
        <f>MEDIAN('Failed U.S. Kickstarters'!D:D)</f>
        <v>5000</v>
      </c>
    </row>
    <row r="4" spans="1:3" x14ac:dyDescent="0.2">
      <c r="A4" s="22" t="s">
        <v>8389</v>
      </c>
      <c r="B4" s="20">
        <f>_xlfn.STDEV.P('Successful U.S. Kickstarters'!D:D)</f>
        <v>7748.7537726373303</v>
      </c>
      <c r="C4" s="20">
        <f>_xlfn.STDEV.P('Failed U.S. Kickstarters'!D:D)</f>
        <v>21967.731061515115</v>
      </c>
    </row>
    <row r="5" spans="1:3" x14ac:dyDescent="0.2">
      <c r="A5" s="22" t="s">
        <v>8390</v>
      </c>
      <c r="B5" s="20">
        <f>_xlfn.QUARTILE.EXC('Successful U.S. Kickstarters'!D:D,3)</f>
        <v>5000</v>
      </c>
      <c r="C5" s="20">
        <f>_xlfn.QUARTILE.EXC('Failed U.S. Kickstarters'!D:D,3)</f>
        <v>10000</v>
      </c>
    </row>
    <row r="6" spans="1:3" x14ac:dyDescent="0.2">
      <c r="A6" s="22" t="s">
        <v>8391</v>
      </c>
      <c r="B6" s="20">
        <f>_xlfn.QUARTILE.EXC('Successful U.S. Kickstarters'!D:D,1)</f>
        <v>1500</v>
      </c>
      <c r="C6" s="20">
        <f>_xlfn.QUARTILE.EXC('Failed U.S. Kickstarters'!D:D,1)</f>
        <v>2000</v>
      </c>
    </row>
    <row r="7" spans="1:3" x14ac:dyDescent="0.2">
      <c r="A7" s="22" t="s">
        <v>8392</v>
      </c>
      <c r="B7" s="20">
        <f>B5-B6</f>
        <v>3500</v>
      </c>
      <c r="C7" s="20">
        <f>C5-C6</f>
        <v>8000</v>
      </c>
    </row>
    <row r="8" spans="1:3" x14ac:dyDescent="0.2">
      <c r="A8" s="22"/>
      <c r="B8" s="20"/>
      <c r="C8" s="20"/>
    </row>
    <row r="9" spans="1:3" x14ac:dyDescent="0.2">
      <c r="A9" s="22" t="s">
        <v>8385</v>
      </c>
      <c r="B9" s="20">
        <f>AVERAGE('Successful U.S. Kickstarters'!E:E)</f>
        <v>5601.5458009708727</v>
      </c>
      <c r="C9" s="20">
        <f>AVERAGE('Failed U.S. Kickstarters'!E:E)</f>
        <v>558.65484000000004</v>
      </c>
    </row>
    <row r="10" spans="1:3" x14ac:dyDescent="0.2">
      <c r="A10" s="22" t="s">
        <v>8386</v>
      </c>
      <c r="B10" s="20">
        <f>MEDIAN('Successful U.S. Kickstarters'!E:E)</f>
        <v>3167.5</v>
      </c>
      <c r="C10" s="20">
        <f>MEDIAN('Failed U.S. Kickstarters'!E:E)</f>
        <v>103</v>
      </c>
    </row>
    <row r="11" spans="1:3" x14ac:dyDescent="0.2">
      <c r="A11" s="22" t="s">
        <v>8393</v>
      </c>
      <c r="B11" s="20">
        <f>_xlfn.STDEV.P('Successful U.S. Kickstarters'!E:E)</f>
        <v>8334.5731699164608</v>
      </c>
      <c r="C11" s="20">
        <f>_xlfn.STDEV.P('Failed U.S. Kickstarters'!E:E)</f>
        <v>1330.5230280400915</v>
      </c>
    </row>
    <row r="12" spans="1:3" x14ac:dyDescent="0.2">
      <c r="A12" s="22" t="s">
        <v>8394</v>
      </c>
      <c r="B12" s="20">
        <f>_xlfn.QUARTILE.EXC('Successful U.S. Kickstarters'!E:E,3)</f>
        <v>5699</v>
      </c>
      <c r="C12" s="20">
        <f>_xlfn.QUARTILE.EXC('Failed U.S. Kickstarters'!E:E,3)</f>
        <v>501</v>
      </c>
    </row>
    <row r="13" spans="1:3" x14ac:dyDescent="0.2">
      <c r="A13" s="22" t="s">
        <v>8396</v>
      </c>
      <c r="B13" s="20">
        <f>_xlfn.QUARTILE.EXC('Successful U.S. Kickstarters'!E:E,1)</f>
        <v>1716.5074999999999</v>
      </c>
      <c r="C13" s="20">
        <f>_xlfn.QUARTILE.EXC('Failed U.S. Kickstarters'!E:E,1)</f>
        <v>9.25</v>
      </c>
    </row>
    <row r="14" spans="1:3" x14ac:dyDescent="0.2">
      <c r="A14" s="22" t="s">
        <v>8395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U.S. Kickstarters</vt:lpstr>
      <vt:lpstr>Failed U.S. Kickstarters</vt:lpstr>
      <vt:lpstr>Descriptive Statistics</vt:lpstr>
      <vt:lpstr>GB Musicals Goal &amp; 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Inky Son</cp:lastModifiedBy>
  <dcterms:created xsi:type="dcterms:W3CDTF">2017-04-20T15:17:24Z</dcterms:created>
  <dcterms:modified xsi:type="dcterms:W3CDTF">2020-07-22T21:27:52Z</dcterms:modified>
</cp:coreProperties>
</file>