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0. BISMILLAH SKRIPSI\05. Pengolahan\4.4 Dashboard\Frontend\template\"/>
    </mc:Choice>
  </mc:AlternateContent>
  <xr:revisionPtr revIDLastSave="0" documentId="13_ncr:1_{03A3B21D-1DDE-413F-95B3-788143ACF24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data_aggregat" sheetId="3" r:id="rId2"/>
    <sheet name="temp" sheetId="2" state="hidden" r:id="rId3"/>
  </sheets>
  <definedNames>
    <definedName name="_xlnm._FilterDatabase" localSheetId="0" hidden="1">data!$A$1:$T$79</definedName>
    <definedName name="jumlah">data_aggregat!$B$1:$D$79</definedName>
    <definedName name="luas">data_aggregat!$A$1:$C$79</definedName>
    <definedName name="luas_wilayah">data_aggregat!$B$1:$C$79</definedName>
    <definedName name="pdrb">data_aggregat!$H$1:$I$6</definedName>
  </definedNames>
  <calcPr calcId="19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1" authorId="0" shapeId="0" xr:uid="{7279978F-C719-4417-8311-87D021C3C8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akan terisi otomatis
</t>
        </r>
      </text>
    </comment>
  </commentList>
</comments>
</file>

<file path=xl/sharedStrings.xml><?xml version="1.0" encoding="utf-8"?>
<sst xmlns="http://schemas.openxmlformats.org/spreadsheetml/2006/main" count="505" uniqueCount="111">
  <si>
    <t>KRATON</t>
  </si>
  <si>
    <t>LENDAH</t>
  </si>
  <si>
    <t>SANDEN</t>
  </si>
  <si>
    <t>SRANDAKAN</t>
  </si>
  <si>
    <t>PAJANGAN</t>
  </si>
  <si>
    <t>PLERET</t>
  </si>
  <si>
    <t>SEDAYU</t>
  </si>
  <si>
    <t>WONOSARI</t>
  </si>
  <si>
    <t>CANGKRINGAN</t>
  </si>
  <si>
    <t>TEGALREJO</t>
  </si>
  <si>
    <t>JETIS YOGYAKARTA</t>
  </si>
  <si>
    <t>GONDOKUSUMAN</t>
  </si>
  <si>
    <t>DANUREJAN</t>
  </si>
  <si>
    <t>GEDONGTENGEN</t>
  </si>
  <si>
    <t>NGAMPILAN</t>
  </si>
  <si>
    <t>WIROBRAJAN</t>
  </si>
  <si>
    <t>MANTRIJERON</t>
  </si>
  <si>
    <t>GONDOMANAN</t>
  </si>
  <si>
    <t>PAKUALAMAN</t>
  </si>
  <si>
    <t>MERGANGSAN</t>
  </si>
  <si>
    <t>UMBULHARJO</t>
  </si>
  <si>
    <t>KOTAGEDE</t>
  </si>
  <si>
    <t>TEMON</t>
  </si>
  <si>
    <t>PANJATAN</t>
  </si>
  <si>
    <t>WATES</t>
  </si>
  <si>
    <t>GALUR</t>
  </si>
  <si>
    <t>SENTOLO</t>
  </si>
  <si>
    <t>PENGASIH</t>
  </si>
  <si>
    <t>KOKAP</t>
  </si>
  <si>
    <t>GIRIMULYO</t>
  </si>
  <si>
    <t>NANGGULAN</t>
  </si>
  <si>
    <t>SAMIGALUH</t>
  </si>
  <si>
    <t>KALIBAWANG</t>
  </si>
  <si>
    <t>KRETEK</t>
  </si>
  <si>
    <t>PUNDONG</t>
  </si>
  <si>
    <t>BAMBANGLIPURO</t>
  </si>
  <si>
    <t>PANDAK</t>
  </si>
  <si>
    <t>BANTUL</t>
  </si>
  <si>
    <t>JETIS BANTUL</t>
  </si>
  <si>
    <t>IMOGIRI</t>
  </si>
  <si>
    <t>DLINGO</t>
  </si>
  <si>
    <t>BANGUNTAPAN</t>
  </si>
  <si>
    <t>PIYUNGAN</t>
  </si>
  <si>
    <t>SEWON</t>
  </si>
  <si>
    <t>KASIHAN</t>
  </si>
  <si>
    <t>NGLIPAR</t>
  </si>
  <si>
    <t>PLAYEN</t>
  </si>
  <si>
    <t>PATUK</t>
  </si>
  <si>
    <t>PALIYAN</t>
  </si>
  <si>
    <t>PANGGANG</t>
  </si>
  <si>
    <t>TEPUS</t>
  </si>
  <si>
    <t>SEMANU</t>
  </si>
  <si>
    <t>KARANGMOJO</t>
  </si>
  <si>
    <t>PONJONG</t>
  </si>
  <si>
    <t>RONGKOP</t>
  </si>
  <si>
    <t>SEMIN</t>
  </si>
  <si>
    <t>NGAWEN</t>
  </si>
  <si>
    <t>GEDANGSARI</t>
  </si>
  <si>
    <t>SAPTOSARI</t>
  </si>
  <si>
    <t>GIRISUBO</t>
  </si>
  <si>
    <t>TANJUNGSARI</t>
  </si>
  <si>
    <t>PURWOSARI</t>
  </si>
  <si>
    <t>GAMPING</t>
  </si>
  <si>
    <t>GODEAN</t>
  </si>
  <si>
    <t>MOYUDAN</t>
  </si>
  <si>
    <t>MINGGIR</t>
  </si>
  <si>
    <t>SEYEGAN</t>
  </si>
  <si>
    <t>MLATI</t>
  </si>
  <si>
    <t>DEPOK</t>
  </si>
  <si>
    <t>BERBAH</t>
  </si>
  <si>
    <t>PRAMBANAN</t>
  </si>
  <si>
    <t>KALASAN</t>
  </si>
  <si>
    <t>NGEMPLAK</t>
  </si>
  <si>
    <t>NGAGLIK</t>
  </si>
  <si>
    <t>SLEMAN</t>
  </si>
  <si>
    <t>TEMPEL</t>
  </si>
  <si>
    <t>TURI</t>
  </si>
  <si>
    <t>PAKEM</t>
  </si>
  <si>
    <t>lst</t>
  </si>
  <si>
    <t>rainfall</t>
  </si>
  <si>
    <t>sentinel_ndwi</t>
  </si>
  <si>
    <t>slope</t>
  </si>
  <si>
    <t>elevation</t>
  </si>
  <si>
    <t>kepadatan_penduduk</t>
  </si>
  <si>
    <t>Kecamatan</t>
  </si>
  <si>
    <t>Kab_Kota</t>
  </si>
  <si>
    <t>KOTA YOGYAKARTA</t>
  </si>
  <si>
    <t>KULON PROGO</t>
  </si>
  <si>
    <t>GUNUNGKIDUL</t>
  </si>
  <si>
    <t>sentinel_bui</t>
  </si>
  <si>
    <t>sentinel_ndmi</t>
  </si>
  <si>
    <t>sentinel_ndvi</t>
  </si>
  <si>
    <t>no2</t>
  </si>
  <si>
    <t>so2</t>
  </si>
  <si>
    <t>co</t>
  </si>
  <si>
    <t>ntl</t>
  </si>
  <si>
    <t>poi_density</t>
  </si>
  <si>
    <t>poi_average_distance</t>
  </si>
  <si>
    <t>rasio_jml_faskes_per_luas_wilayah</t>
  </si>
  <si>
    <t>rasio_jml_faskes_per_10.000penduduk</t>
  </si>
  <si>
    <t>pdrb_rwi</t>
  </si>
  <si>
    <t>kabkot</t>
  </si>
  <si>
    <t>kecamatan</t>
  </si>
  <si>
    <t>rwi_kabkot</t>
  </si>
  <si>
    <t>PDRB_kabkot</t>
  </si>
  <si>
    <t>RWI_kec</t>
  </si>
  <si>
    <t>Kabkot</t>
  </si>
  <si>
    <t>PDRB per Kapita</t>
  </si>
  <si>
    <t>Luas Wilayah</t>
  </si>
  <si>
    <t>Jumlah Penduduk</t>
  </si>
  <si>
    <t>pdrb_kec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</si>
</sst>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#,##0.0000"/>
  </numFmts>
  <fonts count="15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1" applyFont="1" applyAlignment="1">
      <alignment horizontal="center" vertical="top"/>
    </xf>
    <xf numFmtId="164" fontId="2" fillId="0" borderId="0" xfId="1" applyNumberFormat="1" applyFont="1" applyAlignment="1">
      <alignment horizontal="center" vertical="top"/>
    </xf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top"/>
    </xf>
    <xf numFmtId="0" fontId="9" fillId="0" borderId="2" xfId="1" applyFont="1" applyBorder="1" applyAlignment="1">
      <alignment horizontal="center" vertical="top"/>
    </xf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0" fontId="8" fillId="0" borderId="3" xfId="0" applyFont="1" applyBorder="1"/>
    <xf numFmtId="0" fontId="8" fillId="0" borderId="4" xfId="0" applyFont="1" applyBorder="1"/>
    <xf numFmtId="0" fontId="11" fillId="0" borderId="5" xfId="2" applyFont="1" applyBorder="1" applyAlignment="1">
      <alignment horizontal="left"/>
    </xf>
    <xf numFmtId="0" fontId="12" fillId="0" borderId="6" xfId="0" applyFont="1" applyBorder="1"/>
    <xf numFmtId="0" fontId="11" fillId="0" borderId="7" xfId="2" applyFont="1" applyBorder="1" applyAlignment="1">
      <alignment horizontal="left"/>
    </xf>
    <xf numFmtId="0" fontId="12" fillId="0" borderId="8" xfId="0" applyFont="1" applyBorder="1"/>
    <xf numFmtId="0" fontId="8" fillId="0" borderId="0" xfId="0" applyFont="1"/>
    <xf numFmtId="164" fontId="2" fillId="2" borderId="0" xfId="1" applyNumberFormat="1" applyFont="1" applyFill="1" applyAlignment="1">
      <alignment horizontal="center" vertical="top"/>
    </xf>
    <xf numFmtId="0" fontId="2" fillId="2" borderId="0" xfId="1" applyFont="1" applyFill="1" applyAlignment="1">
      <alignment horizontal="center" vertical="top"/>
    </xf>
    <xf numFmtId="0" fontId="2" fillId="2" borderId="0" xfId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0" fillId="2" borderId="0" xfId="0" applyFill="1"/>
  </cellXfs>
  <cellStyles count="3">
    <cellStyle name="Normal" xfId="0" builtinId="0"/>
    <cellStyle name="Normal 2" xfId="1" xr:uid="{AE1510E1-747B-4283-AB90-46CD5184BBD2}"/>
    <cellStyle name="Normal 3" xfId="2" xr:uid="{CF2CBE08-2F2D-4140-BA6E-92EE7738E6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79"/>
  <sheetViews>
    <sheetView workbookViewId="0">
      <selection activeCell="S6" sqref="S6"/>
    </sheetView>
  </sheetViews>
  <sheetFormatPr defaultColWidth="12.6328125" defaultRowHeight="15.75" customHeight="1" x14ac:dyDescent="0.25"/>
  <cols>
    <col min="1" max="1" width="17.26953125" bestFit="1" customWidth="1"/>
    <col min="2" max="2" width="19" bestFit="1" customWidth="1"/>
    <col min="20" max="20" width="22.54296875" bestFit="1" customWidth="1"/>
  </cols>
  <sheetData>
    <row r="1" spans="1:20" s="1" customFormat="1" ht="15.75" customHeight="1" x14ac:dyDescent="0.25">
      <c r="A1" s="1" t="s">
        <v>85</v>
      </c>
      <c r="B1" s="2" t="s">
        <v>84</v>
      </c>
      <c r="C1" s="6" t="s">
        <v>79</v>
      </c>
      <c r="D1" s="6" t="s">
        <v>78</v>
      </c>
      <c r="E1" s="4" t="s">
        <v>89</v>
      </c>
      <c r="F1" s="4" t="s">
        <v>90</v>
      </c>
      <c r="G1" s="4" t="s">
        <v>91</v>
      </c>
      <c r="H1" s="4" t="s">
        <v>80</v>
      </c>
      <c r="I1" s="6" t="s">
        <v>92</v>
      </c>
      <c r="J1" s="6" t="s">
        <v>93</v>
      </c>
      <c r="K1" s="7" t="s">
        <v>94</v>
      </c>
      <c r="L1" s="5" t="s">
        <v>95</v>
      </c>
      <c r="M1" s="21" t="s">
        <v>81</v>
      </c>
      <c r="N1" s="22" t="s">
        <v>82</v>
      </c>
      <c r="O1" s="23" t="s">
        <v>96</v>
      </c>
      <c r="P1" s="22" t="s">
        <v>97</v>
      </c>
      <c r="Q1" s="22" t="s">
        <v>98</v>
      </c>
      <c r="R1" s="22" t="s">
        <v>99</v>
      </c>
      <c r="S1" s="22" t="s">
        <v>100</v>
      </c>
      <c r="T1" s="4" t="s">
        <v>83</v>
      </c>
    </row>
    <row r="2" spans="1:20" ht="15.75" customHeight="1" x14ac:dyDescent="0.35">
      <c r="A2" s="3" t="s">
        <v>37</v>
      </c>
      <c r="B2" s="3" t="s">
        <v>35</v>
      </c>
      <c r="M2" s="24">
        <v>2.083599</v>
      </c>
      <c r="N2" s="24">
        <v>25</v>
      </c>
      <c r="O2" s="25">
        <v>6</v>
      </c>
      <c r="P2" s="26">
        <v>0.86301174999999997</v>
      </c>
      <c r="Q2" s="27" t="e">
        <f>O2/VLOOKUP(B2,luas_wilayah,2,0)</f>
        <v>#DIV/0!</v>
      </c>
      <c r="R2" s="27" t="e">
        <f>O2/VLOOKUP(B2,jumlah,3,0)*10000</f>
        <v>#DIV/0!</v>
      </c>
      <c r="S2" s="27">
        <f>temp!F2</f>
        <v>0</v>
      </c>
    </row>
    <row r="3" spans="1:20" ht="15.75" customHeight="1" x14ac:dyDescent="0.35">
      <c r="A3" s="3" t="s">
        <v>37</v>
      </c>
      <c r="B3" s="3" t="s">
        <v>41</v>
      </c>
      <c r="M3" s="24">
        <v>2.0830790000000001</v>
      </c>
      <c r="N3" s="24">
        <v>79</v>
      </c>
      <c r="O3" s="25">
        <v>17</v>
      </c>
      <c r="P3" s="26">
        <v>0.72325062900000003</v>
      </c>
      <c r="Q3" s="27" t="e">
        <f>O3/VLOOKUP(B3,luas_wilayah,2,0)</f>
        <v>#DIV/0!</v>
      </c>
      <c r="R3" s="27" t="e">
        <f>O3/VLOOKUP(B3,jumlah,3,0)*10000</f>
        <v>#DIV/0!</v>
      </c>
      <c r="S3" s="27">
        <f>temp!F3</f>
        <v>0</v>
      </c>
    </row>
    <row r="4" spans="1:20" ht="15.75" customHeight="1" x14ac:dyDescent="0.35">
      <c r="A4" s="3" t="s">
        <v>37</v>
      </c>
      <c r="B4" s="3" t="s">
        <v>37</v>
      </c>
      <c r="M4" s="24">
        <v>2.08324</v>
      </c>
      <c r="N4" s="24">
        <v>45.050420000000003</v>
      </c>
      <c r="O4" s="25">
        <v>11</v>
      </c>
      <c r="P4" s="26">
        <v>0.71855811199999997</v>
      </c>
      <c r="Q4" s="27" t="e">
        <f>O4/VLOOKUP(B4,luas_wilayah,2,0)</f>
        <v>#DIV/0!</v>
      </c>
      <c r="R4" s="27" t="e">
        <f>O4/VLOOKUP(B4,jumlah,3,0)*10000</f>
        <v>#DIV/0!</v>
      </c>
      <c r="S4" s="27">
        <f>temp!F4</f>
        <v>0</v>
      </c>
    </row>
    <row r="5" spans="1:20" ht="15.75" customHeight="1" x14ac:dyDescent="0.35">
      <c r="A5" s="3" t="s">
        <v>37</v>
      </c>
      <c r="B5" s="3" t="s">
        <v>40</v>
      </c>
      <c r="M5" s="24">
        <v>9.3681169999999998</v>
      </c>
      <c r="N5" s="24">
        <v>214.50829999999999</v>
      </c>
      <c r="O5" s="25">
        <v>5</v>
      </c>
      <c r="P5" s="26">
        <v>2.2226415579999999</v>
      </c>
      <c r="Q5" s="27" t="e">
        <f>O5/VLOOKUP(B5,luas_wilayah,2,0)</f>
        <v>#DIV/0!</v>
      </c>
      <c r="R5" s="27" t="e">
        <f>O5/VLOOKUP(B5,jumlah,3,0)*10000</f>
        <v>#DIV/0!</v>
      </c>
      <c r="S5" s="27">
        <f>temp!F5</f>
        <v>0</v>
      </c>
    </row>
    <row r="6" spans="1:20" ht="15.75" customHeight="1" x14ac:dyDescent="0.35">
      <c r="A6" s="3" t="s">
        <v>37</v>
      </c>
      <c r="B6" s="3" t="s">
        <v>39</v>
      </c>
      <c r="M6" s="24">
        <v>9.1668050000000001</v>
      </c>
      <c r="N6" s="24">
        <v>92.470190000000002</v>
      </c>
      <c r="O6" s="25">
        <v>5</v>
      </c>
      <c r="P6" s="26">
        <v>2.6277418340000001</v>
      </c>
      <c r="Q6" s="27" t="e">
        <f>O6/VLOOKUP(B6,luas_wilayah,2,0)</f>
        <v>#DIV/0!</v>
      </c>
      <c r="R6" s="27" t="e">
        <f>O6/VLOOKUP(B6,jumlah,3,0)*10000</f>
        <v>#DIV/0!</v>
      </c>
      <c r="S6" s="27">
        <f>temp!F6</f>
        <v>0</v>
      </c>
    </row>
    <row r="7" spans="1:20" ht="15.75" customHeight="1" x14ac:dyDescent="0.35">
      <c r="A7" s="3" t="s">
        <v>37</v>
      </c>
      <c r="B7" s="3" t="s">
        <v>38</v>
      </c>
      <c r="M7" s="24">
        <v>2.0829529999999998</v>
      </c>
      <c r="N7" s="24">
        <v>38</v>
      </c>
      <c r="O7" s="25">
        <v>7</v>
      </c>
      <c r="P7" s="26">
        <v>0.88334885699999999</v>
      </c>
      <c r="Q7" s="27" t="e">
        <f>O7/VLOOKUP(B7,luas_wilayah,2,0)</f>
        <v>#DIV/0!</v>
      </c>
      <c r="R7" s="27" t="e">
        <f>O7/VLOOKUP(B7,jumlah,3,0)*10000</f>
        <v>#DIV/0!</v>
      </c>
      <c r="S7" s="27">
        <f>temp!F7</f>
        <v>0</v>
      </c>
    </row>
    <row r="8" spans="1:20" ht="15.75" customHeight="1" x14ac:dyDescent="0.35">
      <c r="A8" s="3" t="s">
        <v>37</v>
      </c>
      <c r="B8" s="3" t="s">
        <v>44</v>
      </c>
      <c r="M8" s="24">
        <v>2.9451209999999999</v>
      </c>
      <c r="N8" s="24">
        <v>91</v>
      </c>
      <c r="O8" s="25">
        <v>17</v>
      </c>
      <c r="P8" s="26">
        <v>0.85558537899999998</v>
      </c>
      <c r="Q8" s="27" t="e">
        <f>O8/VLOOKUP(B8,luas_wilayah,2,0)</f>
        <v>#DIV/0!</v>
      </c>
      <c r="R8" s="27" t="e">
        <f>O8/VLOOKUP(B8,jumlah,3,0)*10000</f>
        <v>#DIV/0!</v>
      </c>
      <c r="S8" s="27">
        <f>temp!F8</f>
        <v>0</v>
      </c>
    </row>
    <row r="9" spans="1:20" ht="15.75" customHeight="1" x14ac:dyDescent="0.35">
      <c r="A9" s="3" t="s">
        <v>37</v>
      </c>
      <c r="B9" s="3" t="s">
        <v>33</v>
      </c>
      <c r="M9" s="24">
        <v>2.6343740000000002</v>
      </c>
      <c r="N9" s="24">
        <v>12.50742</v>
      </c>
      <c r="O9" s="25">
        <v>3</v>
      </c>
      <c r="P9" s="26">
        <v>1.672004772</v>
      </c>
      <c r="Q9" s="27" t="e">
        <f>O9/VLOOKUP(B9,luas_wilayah,2,0)</f>
        <v>#DIV/0!</v>
      </c>
      <c r="R9" s="27" t="e">
        <f>O9/VLOOKUP(B9,jumlah,3,0)*10000</f>
        <v>#DIV/0!</v>
      </c>
      <c r="S9" s="27">
        <f>temp!F9</f>
        <v>0</v>
      </c>
    </row>
    <row r="10" spans="1:20" ht="15.75" customHeight="1" x14ac:dyDescent="0.35">
      <c r="A10" s="3" t="s">
        <v>37</v>
      </c>
      <c r="B10" s="3" t="s">
        <v>4</v>
      </c>
      <c r="M10" s="24">
        <v>4.6646479999999997</v>
      </c>
      <c r="N10" s="24">
        <v>80</v>
      </c>
      <c r="O10" s="25">
        <v>4</v>
      </c>
      <c r="P10" s="26">
        <v>1.4781268270000001</v>
      </c>
      <c r="Q10" s="27" t="e">
        <f>O10/VLOOKUP(B10,luas_wilayah,2,0)</f>
        <v>#DIV/0!</v>
      </c>
      <c r="R10" s="27" t="e">
        <f>O10/VLOOKUP(B10,jumlah,3,0)*10000</f>
        <v>#DIV/0!</v>
      </c>
      <c r="S10" s="27">
        <f>temp!F10</f>
        <v>0</v>
      </c>
    </row>
    <row r="11" spans="1:20" ht="15.75" customHeight="1" x14ac:dyDescent="0.35">
      <c r="A11" s="3" t="s">
        <v>37</v>
      </c>
      <c r="B11" s="3" t="s">
        <v>36</v>
      </c>
      <c r="M11" s="24">
        <v>2.795553</v>
      </c>
      <c r="N11" s="24">
        <v>33</v>
      </c>
      <c r="O11" s="25">
        <v>6</v>
      </c>
      <c r="P11" s="26">
        <v>1.0537262220000001</v>
      </c>
      <c r="Q11" s="27" t="e">
        <f>O11/VLOOKUP(B11,luas_wilayah,2,0)</f>
        <v>#DIV/0!</v>
      </c>
      <c r="R11" s="27" t="e">
        <f>O11/VLOOKUP(B11,jumlah,3,0)*10000</f>
        <v>#DIV/0!</v>
      </c>
      <c r="S11" s="27">
        <f>temp!F11</f>
        <v>0</v>
      </c>
    </row>
    <row r="12" spans="1:20" ht="15.75" customHeight="1" x14ac:dyDescent="0.35">
      <c r="A12" s="3" t="s">
        <v>37</v>
      </c>
      <c r="B12" s="3" t="s">
        <v>42</v>
      </c>
      <c r="M12" s="24">
        <v>5.6242179999999999</v>
      </c>
      <c r="N12" s="24">
        <v>92.453729999999993</v>
      </c>
      <c r="O12" s="25">
        <v>5</v>
      </c>
      <c r="P12" s="26">
        <v>1.538726735</v>
      </c>
      <c r="Q12" s="27" t="e">
        <f>O12/VLOOKUP(B12,luas_wilayah,2,0)</f>
        <v>#DIV/0!</v>
      </c>
      <c r="R12" s="27" t="e">
        <f>O12/VLOOKUP(B12,jumlah,3,0)*10000</f>
        <v>#DIV/0!</v>
      </c>
      <c r="S12" s="27">
        <f>temp!F12</f>
        <v>0</v>
      </c>
    </row>
    <row r="13" spans="1:20" ht="15.75" customHeight="1" x14ac:dyDescent="0.35">
      <c r="A13" s="3" t="s">
        <v>37</v>
      </c>
      <c r="B13" s="3" t="s">
        <v>5</v>
      </c>
      <c r="M13" s="24">
        <v>3.8680479999999999</v>
      </c>
      <c r="N13" s="24">
        <v>64.486130000000003</v>
      </c>
      <c r="O13" s="25">
        <v>6</v>
      </c>
      <c r="P13" s="26">
        <v>0.94029057699999996</v>
      </c>
      <c r="Q13" s="27" t="e">
        <f>O13/VLOOKUP(B13,luas_wilayah,2,0)</f>
        <v>#DIV/0!</v>
      </c>
      <c r="R13" s="27" t="e">
        <f>O13/VLOOKUP(B13,jumlah,3,0)*10000</f>
        <v>#DIV/0!</v>
      </c>
      <c r="S13" s="27">
        <f>temp!F13</f>
        <v>0</v>
      </c>
    </row>
    <row r="14" spans="1:20" ht="15.75" customHeight="1" x14ac:dyDescent="0.35">
      <c r="A14" s="3" t="s">
        <v>37</v>
      </c>
      <c r="B14" s="3" t="s">
        <v>34</v>
      </c>
      <c r="M14" s="24">
        <v>3.7264360000000001</v>
      </c>
      <c r="N14" s="24">
        <v>24.44331</v>
      </c>
      <c r="O14" s="25">
        <v>1</v>
      </c>
      <c r="P14" s="26">
        <v>1.7569310140000001</v>
      </c>
      <c r="Q14" s="27" t="e">
        <f>O14/VLOOKUP(B14,luas_wilayah,2,0)</f>
        <v>#DIV/0!</v>
      </c>
      <c r="R14" s="27" t="e">
        <f>O14/VLOOKUP(B14,jumlah,3,0)*10000</f>
        <v>#DIV/0!</v>
      </c>
      <c r="S14" s="27">
        <f>temp!F14</f>
        <v>0</v>
      </c>
    </row>
    <row r="15" spans="1:20" ht="15.75" customHeight="1" x14ac:dyDescent="0.35">
      <c r="A15" s="3" t="s">
        <v>37</v>
      </c>
      <c r="B15" s="3" t="s">
        <v>2</v>
      </c>
      <c r="M15" s="24">
        <v>2.0832809999999999</v>
      </c>
      <c r="N15" s="24">
        <v>12</v>
      </c>
      <c r="O15" s="25">
        <v>2</v>
      </c>
      <c r="P15" s="26">
        <v>2.1903402120000002</v>
      </c>
      <c r="Q15" s="27" t="e">
        <f>O15/VLOOKUP(B15,luas_wilayah,2,0)</f>
        <v>#DIV/0!</v>
      </c>
      <c r="R15" s="27" t="e">
        <f>O15/VLOOKUP(B15,jumlah,3,0)*10000</f>
        <v>#DIV/0!</v>
      </c>
      <c r="S15" s="27">
        <f>temp!F15</f>
        <v>0</v>
      </c>
    </row>
    <row r="16" spans="1:20" ht="15.75" customHeight="1" x14ac:dyDescent="0.35">
      <c r="A16" s="3" t="s">
        <v>37</v>
      </c>
      <c r="B16" s="3" t="s">
        <v>6</v>
      </c>
      <c r="M16" s="24">
        <v>3.3561480000000001</v>
      </c>
      <c r="N16" s="24">
        <v>75</v>
      </c>
      <c r="O16" s="25">
        <v>3</v>
      </c>
      <c r="P16" s="26">
        <v>1.316765521</v>
      </c>
      <c r="Q16" s="27" t="e">
        <f>O16/VLOOKUP(B16,luas_wilayah,2,0)</f>
        <v>#DIV/0!</v>
      </c>
      <c r="R16" s="27" t="e">
        <f>O16/VLOOKUP(B16,jumlah,3,0)*10000</f>
        <v>#DIV/0!</v>
      </c>
      <c r="S16" s="27">
        <f>temp!F16</f>
        <v>0</v>
      </c>
    </row>
    <row r="17" spans="1:19" ht="15.75" customHeight="1" x14ac:dyDescent="0.35">
      <c r="A17" s="3" t="s">
        <v>37</v>
      </c>
      <c r="B17" s="3" t="s">
        <v>43</v>
      </c>
      <c r="M17" s="24">
        <v>2.08311</v>
      </c>
      <c r="N17" s="24">
        <v>64</v>
      </c>
      <c r="O17" s="25">
        <v>19</v>
      </c>
      <c r="P17" s="26">
        <v>0.66469627899999995</v>
      </c>
      <c r="Q17" s="27" t="e">
        <f>O17/VLOOKUP(B17,luas_wilayah,2,0)</f>
        <v>#DIV/0!</v>
      </c>
      <c r="R17" s="27" t="e">
        <f>O17/VLOOKUP(B17,jumlah,3,0)*10000</f>
        <v>#DIV/0!</v>
      </c>
      <c r="S17" s="27">
        <f>temp!F17</f>
        <v>0</v>
      </c>
    </row>
    <row r="18" spans="1:19" ht="15.75" customHeight="1" x14ac:dyDescent="0.35">
      <c r="A18" s="3" t="s">
        <v>37</v>
      </c>
      <c r="B18" s="3" t="s">
        <v>3</v>
      </c>
      <c r="M18" s="24">
        <v>2.0834320000000002</v>
      </c>
      <c r="N18" s="24">
        <v>13</v>
      </c>
      <c r="O18" s="25">
        <v>3</v>
      </c>
      <c r="P18" s="26">
        <v>2.337361091</v>
      </c>
      <c r="Q18" s="27" t="e">
        <f>O18/VLOOKUP(B18,luas_wilayah,2,0)</f>
        <v>#DIV/0!</v>
      </c>
      <c r="R18" s="27" t="e">
        <f>O18/VLOOKUP(B18,jumlah,3,0)*10000</f>
        <v>#DIV/0!</v>
      </c>
      <c r="S18" s="27">
        <f>temp!F18</f>
        <v>0</v>
      </c>
    </row>
    <row r="19" spans="1:19" ht="14.5" x14ac:dyDescent="0.35">
      <c r="A19" s="3" t="s">
        <v>88</v>
      </c>
      <c r="B19" s="3" t="s">
        <v>57</v>
      </c>
      <c r="M19" s="24">
        <v>13.87276</v>
      </c>
      <c r="N19" s="24">
        <v>269.3877</v>
      </c>
      <c r="O19" s="25">
        <v>2</v>
      </c>
      <c r="P19" s="26">
        <v>2.7780243109999998</v>
      </c>
      <c r="Q19" s="27" t="e">
        <f>O19/VLOOKUP(B19,luas_wilayah,2,0)</f>
        <v>#DIV/0!</v>
      </c>
      <c r="R19" s="27" t="e">
        <f>O19/VLOOKUP(B19,jumlah,3,0)*10000</f>
        <v>#DIV/0!</v>
      </c>
      <c r="S19" s="27">
        <f>temp!F19</f>
        <v>0</v>
      </c>
    </row>
    <row r="20" spans="1:19" ht="14.5" x14ac:dyDescent="0.35">
      <c r="A20" s="3" t="s">
        <v>88</v>
      </c>
      <c r="B20" s="3" t="s">
        <v>59</v>
      </c>
      <c r="M20" s="24">
        <v>11.201510000000001</v>
      </c>
      <c r="N20" s="24">
        <v>172.47479999999999</v>
      </c>
      <c r="O20" s="25">
        <v>3</v>
      </c>
      <c r="P20" s="26">
        <v>3.6757494180000001</v>
      </c>
      <c r="Q20" s="27" t="e">
        <f>O20/VLOOKUP(B20,luas_wilayah,2,0)</f>
        <v>#DIV/0!</v>
      </c>
      <c r="R20" s="27" t="e">
        <f>O20/VLOOKUP(B20,jumlah,3,0)*10000</f>
        <v>#DIV/0!</v>
      </c>
      <c r="S20" s="27">
        <f>temp!F20</f>
        <v>0</v>
      </c>
    </row>
    <row r="21" spans="1:19" ht="14.5" x14ac:dyDescent="0.35">
      <c r="A21" s="3" t="s">
        <v>88</v>
      </c>
      <c r="B21" s="3" t="s">
        <v>52</v>
      </c>
      <c r="M21" s="24">
        <v>2.944896</v>
      </c>
      <c r="N21" s="24">
        <v>192.50360000000001</v>
      </c>
      <c r="O21" s="25">
        <v>7</v>
      </c>
      <c r="P21" s="26">
        <v>2.3777316659999999</v>
      </c>
      <c r="Q21" s="27" t="e">
        <f>O21/VLOOKUP(B21,luas_wilayah,2,0)</f>
        <v>#DIV/0!</v>
      </c>
      <c r="R21" s="27" t="e">
        <f>O21/VLOOKUP(B21,jumlah,3,0)*10000</f>
        <v>#DIV/0!</v>
      </c>
      <c r="S21" s="27">
        <f>temp!F21</f>
        <v>0</v>
      </c>
    </row>
    <row r="22" spans="1:19" ht="14.5" x14ac:dyDescent="0.35">
      <c r="A22" s="3" t="s">
        <v>88</v>
      </c>
      <c r="B22" s="3" t="s">
        <v>56</v>
      </c>
      <c r="M22" s="24">
        <v>5.9076969999999998</v>
      </c>
      <c r="N22" s="24">
        <v>217.4083</v>
      </c>
      <c r="O22" s="25">
        <v>2</v>
      </c>
      <c r="P22" s="26">
        <v>2.3958808340000002</v>
      </c>
      <c r="Q22" s="27" t="e">
        <f>O22/VLOOKUP(B22,luas_wilayah,2,0)</f>
        <v>#DIV/0!</v>
      </c>
      <c r="R22" s="27" t="e">
        <f>O22/VLOOKUP(B22,jumlah,3,0)*10000</f>
        <v>#DIV/0!</v>
      </c>
      <c r="S22" s="27">
        <f>temp!F22</f>
        <v>0</v>
      </c>
    </row>
    <row r="23" spans="1:19" ht="14.5" x14ac:dyDescent="0.35">
      <c r="A23" s="3" t="s">
        <v>88</v>
      </c>
      <c r="B23" s="3" t="s">
        <v>45</v>
      </c>
      <c r="M23" s="24">
        <v>6.2270969999999997</v>
      </c>
      <c r="N23" s="24">
        <v>205.44560000000001</v>
      </c>
      <c r="O23" s="25">
        <v>4</v>
      </c>
      <c r="P23" s="26">
        <v>2.1700763190000001</v>
      </c>
      <c r="Q23" s="27" t="e">
        <f>O23/VLOOKUP(B23,luas_wilayah,2,0)</f>
        <v>#DIV/0!</v>
      </c>
      <c r="R23" s="27" t="e">
        <f>O23/VLOOKUP(B23,jumlah,3,0)*10000</f>
        <v>#DIV/0!</v>
      </c>
      <c r="S23" s="27">
        <f>temp!F23</f>
        <v>0</v>
      </c>
    </row>
    <row r="24" spans="1:19" ht="14.5" x14ac:dyDescent="0.35">
      <c r="A24" s="3" t="s">
        <v>88</v>
      </c>
      <c r="B24" s="3" t="s">
        <v>48</v>
      </c>
      <c r="M24" s="24">
        <v>4.1602110000000003</v>
      </c>
      <c r="N24" s="24">
        <v>169</v>
      </c>
      <c r="O24" s="25">
        <v>3</v>
      </c>
      <c r="P24" s="26">
        <v>2.007121261</v>
      </c>
      <c r="Q24" s="27" t="e">
        <f>O24/VLOOKUP(B24,luas_wilayah,2,0)</f>
        <v>#DIV/0!</v>
      </c>
      <c r="R24" s="27" t="e">
        <f>O24/VLOOKUP(B24,jumlah,3,0)*10000</f>
        <v>#DIV/0!</v>
      </c>
      <c r="S24" s="27">
        <f>temp!F24</f>
        <v>0</v>
      </c>
    </row>
    <row r="25" spans="1:19" ht="14.5" x14ac:dyDescent="0.35">
      <c r="A25" s="3" t="s">
        <v>88</v>
      </c>
      <c r="B25" s="3" t="s">
        <v>49</v>
      </c>
      <c r="M25" s="24">
        <v>8.6310009999999995</v>
      </c>
      <c r="N25" s="24">
        <v>284.5145</v>
      </c>
      <c r="O25" s="25">
        <v>2</v>
      </c>
      <c r="P25" s="26">
        <v>3.3116162070000001</v>
      </c>
      <c r="Q25" s="27" t="e">
        <f>O25/VLOOKUP(B25,luas_wilayah,2,0)</f>
        <v>#DIV/0!</v>
      </c>
      <c r="R25" s="27" t="e">
        <f>O25/VLOOKUP(B25,jumlah,3,0)*10000</f>
        <v>#DIV/0!</v>
      </c>
      <c r="S25" s="27">
        <f>temp!F25</f>
        <v>0</v>
      </c>
    </row>
    <row r="26" spans="1:19" ht="14.5" x14ac:dyDescent="0.35">
      <c r="A26" s="3" t="s">
        <v>88</v>
      </c>
      <c r="B26" s="3" t="s">
        <v>47</v>
      </c>
      <c r="M26" s="24">
        <v>8.6328049999999994</v>
      </c>
      <c r="N26" s="24">
        <v>241.48390000000001</v>
      </c>
      <c r="O26" s="25">
        <v>4</v>
      </c>
      <c r="P26" s="26">
        <v>2.0299909839999999</v>
      </c>
      <c r="Q26" s="27" t="e">
        <f>O26/VLOOKUP(B26,luas_wilayah,2,0)</f>
        <v>#DIV/0!</v>
      </c>
      <c r="R26" s="27" t="e">
        <f>O26/VLOOKUP(B26,jumlah,3,0)*10000</f>
        <v>#DIV/0!</v>
      </c>
      <c r="S26" s="27">
        <f>temp!F26</f>
        <v>0</v>
      </c>
    </row>
    <row r="27" spans="1:19" ht="14.5" x14ac:dyDescent="0.35">
      <c r="A27" s="3" t="s">
        <v>88</v>
      </c>
      <c r="B27" s="3" t="s">
        <v>46</v>
      </c>
      <c r="M27" s="24">
        <v>3.872913</v>
      </c>
      <c r="N27" s="24">
        <v>174.5292</v>
      </c>
      <c r="O27" s="25">
        <v>7</v>
      </c>
      <c r="P27" s="26">
        <v>2.4567477379999998</v>
      </c>
      <c r="Q27" s="27" t="e">
        <f>O27/VLOOKUP(B27,luas_wilayah,2,0)</f>
        <v>#DIV/0!</v>
      </c>
      <c r="R27" s="27" t="e">
        <f>O27/VLOOKUP(B27,jumlah,3,0)*10000</f>
        <v>#DIV/0!</v>
      </c>
      <c r="S27" s="27">
        <f>temp!F27</f>
        <v>0</v>
      </c>
    </row>
    <row r="28" spans="1:19" ht="14.5" x14ac:dyDescent="0.35">
      <c r="A28" s="3" t="s">
        <v>88</v>
      </c>
      <c r="B28" s="3" t="s">
        <v>53</v>
      </c>
      <c r="M28" s="24">
        <v>9.3720809999999997</v>
      </c>
      <c r="N28" s="24">
        <v>365.51150000000001</v>
      </c>
      <c r="O28" s="25">
        <v>5</v>
      </c>
      <c r="P28" s="26">
        <v>2.6139540650000002</v>
      </c>
      <c r="Q28" s="27" t="e">
        <f>O28/VLOOKUP(B28,luas_wilayah,2,0)</f>
        <v>#DIV/0!</v>
      </c>
      <c r="R28" s="27" t="e">
        <f>O28/VLOOKUP(B28,jumlah,3,0)*10000</f>
        <v>#DIV/0!</v>
      </c>
      <c r="S28" s="27">
        <f>temp!F28</f>
        <v>0</v>
      </c>
    </row>
    <row r="29" spans="1:19" ht="14.5" x14ac:dyDescent="0.35">
      <c r="A29" s="3" t="s">
        <v>88</v>
      </c>
      <c r="B29" s="3" t="s">
        <v>61</v>
      </c>
      <c r="M29" s="24">
        <v>9.2721549999999997</v>
      </c>
      <c r="N29" s="24">
        <v>272.47910000000002</v>
      </c>
      <c r="O29" s="25">
        <v>1</v>
      </c>
      <c r="P29" s="26">
        <v>3.5059157750000001</v>
      </c>
      <c r="Q29" s="27" t="e">
        <f>O29/VLOOKUP(B29,luas_wilayah,2,0)</f>
        <v>#DIV/0!</v>
      </c>
      <c r="R29" s="27" t="e">
        <f>O29/VLOOKUP(B29,jumlah,3,0)*10000</f>
        <v>#DIV/0!</v>
      </c>
      <c r="S29" s="27">
        <f>temp!F29</f>
        <v>0</v>
      </c>
    </row>
    <row r="30" spans="1:19" ht="14.5" x14ac:dyDescent="0.35">
      <c r="A30" s="3" t="s">
        <v>88</v>
      </c>
      <c r="B30" s="3" t="s">
        <v>54</v>
      </c>
      <c r="M30" s="24">
        <v>10.164529999999999</v>
      </c>
      <c r="N30" s="24">
        <v>332.5009</v>
      </c>
      <c r="O30" s="25">
        <v>1</v>
      </c>
      <c r="P30" s="26">
        <v>3.3368531109999999</v>
      </c>
      <c r="Q30" s="27" t="e">
        <f>O30/VLOOKUP(B30,luas_wilayah,2,0)</f>
        <v>#DIV/0!</v>
      </c>
      <c r="R30" s="27" t="e">
        <f>O30/VLOOKUP(B30,jumlah,3,0)*10000</f>
        <v>#DIV/0!</v>
      </c>
      <c r="S30" s="27">
        <f>temp!F30</f>
        <v>0</v>
      </c>
    </row>
    <row r="31" spans="1:19" ht="14.5" x14ac:dyDescent="0.35">
      <c r="A31" s="3" t="s">
        <v>88</v>
      </c>
      <c r="B31" s="3" t="s">
        <v>58</v>
      </c>
      <c r="M31" s="24">
        <v>8.3544979999999995</v>
      </c>
      <c r="N31" s="24">
        <v>212.50739999999999</v>
      </c>
      <c r="O31" s="25">
        <v>4</v>
      </c>
      <c r="P31" s="26">
        <v>4.2079955130000002</v>
      </c>
      <c r="Q31" s="27" t="e">
        <f>O31/VLOOKUP(B31,luas_wilayah,2,0)</f>
        <v>#DIV/0!</v>
      </c>
      <c r="R31" s="27" t="e">
        <f>O31/VLOOKUP(B31,jumlah,3,0)*10000</f>
        <v>#DIV/0!</v>
      </c>
      <c r="S31" s="27">
        <f>temp!F31</f>
        <v>0</v>
      </c>
    </row>
    <row r="32" spans="1:19" ht="14.5" x14ac:dyDescent="0.35">
      <c r="A32" s="3" t="s">
        <v>88</v>
      </c>
      <c r="B32" s="3" t="s">
        <v>51</v>
      </c>
      <c r="M32" s="24">
        <v>5.0244309999999999</v>
      </c>
      <c r="N32" s="24">
        <v>194.47579999999999</v>
      </c>
      <c r="O32" s="25">
        <v>8</v>
      </c>
      <c r="P32" s="26">
        <v>2.8333765500000001</v>
      </c>
      <c r="Q32" s="27" t="e">
        <f>O32/VLOOKUP(B32,luas_wilayah,2,0)</f>
        <v>#DIV/0!</v>
      </c>
      <c r="R32" s="27" t="e">
        <f>O32/VLOOKUP(B32,jumlah,3,0)*10000</f>
        <v>#DIV/0!</v>
      </c>
      <c r="S32" s="27">
        <f>temp!F32</f>
        <v>0</v>
      </c>
    </row>
    <row r="33" spans="1:19" ht="14.5" x14ac:dyDescent="0.35">
      <c r="A33" s="3" t="s">
        <v>88</v>
      </c>
      <c r="B33" s="3" t="s">
        <v>55</v>
      </c>
      <c r="M33" s="24">
        <v>5.9066879999999999</v>
      </c>
      <c r="N33" s="24">
        <v>205.3999</v>
      </c>
      <c r="O33" s="25">
        <v>4</v>
      </c>
      <c r="P33" s="26">
        <v>2.4944522490000001</v>
      </c>
      <c r="Q33" s="27" t="e">
        <f>O33/VLOOKUP(B33,luas_wilayah,2,0)</f>
        <v>#DIV/0!</v>
      </c>
      <c r="R33" s="27" t="e">
        <f>O33/VLOOKUP(B33,jumlah,3,0)*10000</f>
        <v>#DIV/0!</v>
      </c>
      <c r="S33" s="27">
        <f>temp!F33</f>
        <v>0</v>
      </c>
    </row>
    <row r="34" spans="1:19" ht="14.5" x14ac:dyDescent="0.35">
      <c r="A34" s="3" t="s">
        <v>88</v>
      </c>
      <c r="B34" s="3" t="s">
        <v>60</v>
      </c>
      <c r="M34" s="24">
        <v>8.3541509999999999</v>
      </c>
      <c r="N34" s="24">
        <v>212.5061</v>
      </c>
      <c r="O34" s="25">
        <v>1</v>
      </c>
      <c r="P34" s="26">
        <v>3.9631688710000001</v>
      </c>
      <c r="Q34" s="27" t="e">
        <f>O34/VLOOKUP(B34,luas_wilayah,2,0)</f>
        <v>#DIV/0!</v>
      </c>
      <c r="R34" s="27" t="e">
        <f>O34/VLOOKUP(B34,jumlah,3,0)*10000</f>
        <v>#DIV/0!</v>
      </c>
      <c r="S34" s="27">
        <f>temp!F34</f>
        <v>0</v>
      </c>
    </row>
    <row r="35" spans="1:19" ht="14.5" x14ac:dyDescent="0.35">
      <c r="A35" s="3" t="s">
        <v>88</v>
      </c>
      <c r="B35" s="3" t="s">
        <v>50</v>
      </c>
      <c r="M35" s="24">
        <v>9.6001980000000007</v>
      </c>
      <c r="N35" s="24">
        <v>232.50229999999999</v>
      </c>
      <c r="O35" s="25">
        <v>2</v>
      </c>
      <c r="P35" s="26">
        <v>3.6143716170000002</v>
      </c>
      <c r="Q35" s="27" t="e">
        <f>O35/VLOOKUP(B35,luas_wilayah,2,0)</f>
        <v>#DIV/0!</v>
      </c>
      <c r="R35" s="27" t="e">
        <f>O35/VLOOKUP(B35,jumlah,3,0)*10000</f>
        <v>#DIV/0!</v>
      </c>
      <c r="S35" s="27">
        <f>temp!F35</f>
        <v>0</v>
      </c>
    </row>
    <row r="36" spans="1:19" ht="14.5" x14ac:dyDescent="0.35">
      <c r="A36" s="3" t="s">
        <v>88</v>
      </c>
      <c r="B36" s="3" t="s">
        <v>7</v>
      </c>
      <c r="M36" s="24">
        <v>3.3564569999999998</v>
      </c>
      <c r="N36" s="24">
        <v>178</v>
      </c>
      <c r="O36" s="25">
        <v>19</v>
      </c>
      <c r="P36" s="26">
        <v>1.385209548</v>
      </c>
      <c r="Q36" s="27" t="e">
        <f>O36/VLOOKUP(B36,luas_wilayah,2,0)</f>
        <v>#DIV/0!</v>
      </c>
      <c r="R36" s="27" t="e">
        <f>O36/VLOOKUP(B36,jumlah,3,0)*10000</f>
        <v>#DIV/0!</v>
      </c>
      <c r="S36" s="27">
        <f>temp!F36</f>
        <v>0</v>
      </c>
    </row>
    <row r="37" spans="1:19" ht="14.5" x14ac:dyDescent="0.35">
      <c r="A37" s="3" t="s">
        <v>86</v>
      </c>
      <c r="B37" s="3" t="s">
        <v>12</v>
      </c>
      <c r="M37" s="24">
        <v>1.861048</v>
      </c>
      <c r="N37" s="24">
        <v>116</v>
      </c>
      <c r="O37" s="25">
        <v>6</v>
      </c>
      <c r="P37" s="26">
        <v>0.46543674600000001</v>
      </c>
      <c r="Q37" s="27" t="e">
        <f>O37/VLOOKUP(B37,luas_wilayah,2,0)</f>
        <v>#DIV/0!</v>
      </c>
      <c r="R37" s="27" t="e">
        <f>O37/VLOOKUP(B37,jumlah,3,0)*10000</f>
        <v>#DIV/0!</v>
      </c>
      <c r="S37" s="27">
        <f>temp!F37</f>
        <v>0</v>
      </c>
    </row>
    <row r="38" spans="1:19" ht="14.5" x14ac:dyDescent="0.35">
      <c r="A38" s="3" t="s">
        <v>86</v>
      </c>
      <c r="B38" s="3" t="s">
        <v>13</v>
      </c>
      <c r="M38" s="24">
        <v>1.8645910000000001</v>
      </c>
      <c r="N38" s="24">
        <v>114</v>
      </c>
      <c r="O38" s="25">
        <v>5</v>
      </c>
      <c r="P38" s="26">
        <v>0.36166317799999997</v>
      </c>
      <c r="Q38" s="27" t="e">
        <f>O38/VLOOKUP(B38,luas_wilayah,2,0)</f>
        <v>#DIV/0!</v>
      </c>
      <c r="R38" s="27" t="e">
        <f>O38/VLOOKUP(B38,jumlah,3,0)*10000</f>
        <v>#DIV/0!</v>
      </c>
      <c r="S38" s="27">
        <f>temp!F38</f>
        <v>0</v>
      </c>
    </row>
    <row r="39" spans="1:19" ht="14.5" x14ac:dyDescent="0.35">
      <c r="A39" s="3" t="s">
        <v>86</v>
      </c>
      <c r="B39" s="3" t="s">
        <v>11</v>
      </c>
      <c r="M39" s="24">
        <v>2.0826639999999998</v>
      </c>
      <c r="N39" s="24">
        <v>123</v>
      </c>
      <c r="O39" s="25">
        <v>21</v>
      </c>
      <c r="P39" s="26">
        <v>0.217256282</v>
      </c>
      <c r="Q39" s="27" t="e">
        <f>O39/VLOOKUP(B39,luas_wilayah,2,0)</f>
        <v>#DIV/0!</v>
      </c>
      <c r="R39" s="27" t="e">
        <f>O39/VLOOKUP(B39,jumlah,3,0)*10000</f>
        <v>#DIV/0!</v>
      </c>
      <c r="S39" s="27">
        <f>temp!F39</f>
        <v>0</v>
      </c>
    </row>
    <row r="40" spans="1:19" ht="14.5" x14ac:dyDescent="0.35">
      <c r="A40" s="3" t="s">
        <v>86</v>
      </c>
      <c r="B40" s="3" t="s">
        <v>17</v>
      </c>
      <c r="M40" s="24">
        <v>2.0836510000000001</v>
      </c>
      <c r="N40" s="24">
        <v>109</v>
      </c>
      <c r="O40" s="25">
        <v>7</v>
      </c>
      <c r="P40" s="26">
        <v>0.15088384599999999</v>
      </c>
      <c r="Q40" s="27" t="e">
        <f>O40/VLOOKUP(B40,luas_wilayah,2,0)</f>
        <v>#DIV/0!</v>
      </c>
      <c r="R40" s="27" t="e">
        <f>O40/VLOOKUP(B40,jumlah,3,0)*10000</f>
        <v>#DIV/0!</v>
      </c>
      <c r="S40" s="27">
        <f>temp!F40</f>
        <v>0</v>
      </c>
    </row>
    <row r="41" spans="1:19" ht="14.5" x14ac:dyDescent="0.35">
      <c r="A41" s="3" t="s">
        <v>86</v>
      </c>
      <c r="B41" s="3" t="s">
        <v>10</v>
      </c>
      <c r="M41" s="24">
        <v>2.0829529999999998</v>
      </c>
      <c r="N41" s="24">
        <v>38</v>
      </c>
      <c r="O41" s="25">
        <v>7</v>
      </c>
      <c r="P41" s="26">
        <v>0.20713346899999999</v>
      </c>
      <c r="Q41" s="27" t="e">
        <f>O41/VLOOKUP(B41,luas_wilayah,2,0)</f>
        <v>#DIV/0!</v>
      </c>
      <c r="R41" s="27" t="e">
        <f>O41/VLOOKUP(B41,jumlah,3,0)*10000</f>
        <v>#DIV/0!</v>
      </c>
      <c r="S41" s="27">
        <f>temp!F41</f>
        <v>0</v>
      </c>
    </row>
    <row r="42" spans="1:19" ht="14.5" x14ac:dyDescent="0.35">
      <c r="A42" s="3" t="s">
        <v>86</v>
      </c>
      <c r="B42" s="3" t="s">
        <v>21</v>
      </c>
      <c r="M42" s="24">
        <v>1.8654839999999999</v>
      </c>
      <c r="N42" s="24">
        <v>91</v>
      </c>
      <c r="O42" s="25">
        <v>9</v>
      </c>
      <c r="P42" s="26">
        <v>0.39749852299999999</v>
      </c>
      <c r="Q42" s="27" t="e">
        <f>O42/VLOOKUP(B42,luas_wilayah,2,0)</f>
        <v>#DIV/0!</v>
      </c>
      <c r="R42" s="27" t="e">
        <f>O42/VLOOKUP(B42,jumlah,3,0)*10000</f>
        <v>#DIV/0!</v>
      </c>
      <c r="S42" s="27">
        <f>temp!F42</f>
        <v>0</v>
      </c>
    </row>
    <row r="43" spans="1:19" ht="14.5" x14ac:dyDescent="0.35">
      <c r="A43" s="3" t="s">
        <v>86</v>
      </c>
      <c r="B43" s="3" t="s">
        <v>0</v>
      </c>
      <c r="M43" s="24">
        <v>1.864717</v>
      </c>
      <c r="N43" s="24">
        <v>101</v>
      </c>
      <c r="O43" s="25">
        <v>4</v>
      </c>
      <c r="P43" s="26">
        <v>0.39408047099999999</v>
      </c>
      <c r="Q43" s="27" t="e">
        <f>O43/VLOOKUP(B43,luas_wilayah,2,0)</f>
        <v>#DIV/0!</v>
      </c>
      <c r="R43" s="27" t="e">
        <f>O43/VLOOKUP(B43,jumlah,3,0)*10000</f>
        <v>#DIV/0!</v>
      </c>
      <c r="S43" s="27">
        <f>temp!F43</f>
        <v>0</v>
      </c>
    </row>
    <row r="44" spans="1:19" ht="14.5" x14ac:dyDescent="0.35">
      <c r="A44" s="3" t="s">
        <v>86</v>
      </c>
      <c r="B44" s="3" t="s">
        <v>16</v>
      </c>
      <c r="M44" s="24">
        <v>1.8632139999999999</v>
      </c>
      <c r="N44" s="24">
        <v>92</v>
      </c>
      <c r="O44" s="25">
        <v>8</v>
      </c>
      <c r="P44" s="26">
        <v>0.24529604899999999</v>
      </c>
      <c r="Q44" s="27" t="e">
        <f>O44/VLOOKUP(B44,luas_wilayah,2,0)</f>
        <v>#DIV/0!</v>
      </c>
      <c r="R44" s="27" t="e">
        <f>O44/VLOOKUP(B44,jumlah,3,0)*10000</f>
        <v>#DIV/0!</v>
      </c>
      <c r="S44" s="27">
        <f>temp!F44</f>
        <v>0</v>
      </c>
    </row>
    <row r="45" spans="1:19" ht="14.5" x14ac:dyDescent="0.35">
      <c r="A45" s="3" t="s">
        <v>86</v>
      </c>
      <c r="B45" s="3" t="s">
        <v>19</v>
      </c>
      <c r="M45" s="24">
        <v>2.0828259999999998</v>
      </c>
      <c r="N45" s="24">
        <v>97</v>
      </c>
      <c r="O45" s="25">
        <v>11</v>
      </c>
      <c r="P45" s="26">
        <v>0.22347877499999999</v>
      </c>
      <c r="Q45" s="27" t="e">
        <f>O45/VLOOKUP(B45,luas_wilayah,2,0)</f>
        <v>#DIV/0!</v>
      </c>
      <c r="R45" s="27" t="e">
        <f>O45/VLOOKUP(B45,jumlah,3,0)*10000</f>
        <v>#DIV/0!</v>
      </c>
      <c r="S45" s="27">
        <f>temp!F45</f>
        <v>0</v>
      </c>
    </row>
    <row r="46" spans="1:19" ht="14.5" x14ac:dyDescent="0.35">
      <c r="A46" s="3" t="s">
        <v>86</v>
      </c>
      <c r="B46" s="3" t="s">
        <v>14</v>
      </c>
      <c r="M46" s="24">
        <v>1.8633869999999999</v>
      </c>
      <c r="N46" s="24">
        <v>107</v>
      </c>
      <c r="O46" s="25">
        <v>4</v>
      </c>
      <c r="P46" s="26">
        <v>0.27546881600000001</v>
      </c>
      <c r="Q46" s="27" t="e">
        <f>O46/VLOOKUP(B46,luas_wilayah,2,0)</f>
        <v>#DIV/0!</v>
      </c>
      <c r="R46" s="27" t="e">
        <f>O46/VLOOKUP(B46,jumlah,3,0)*10000</f>
        <v>#DIV/0!</v>
      </c>
      <c r="S46" s="27">
        <f>temp!F46</f>
        <v>0</v>
      </c>
    </row>
    <row r="47" spans="1:19" ht="14.5" x14ac:dyDescent="0.35">
      <c r="A47" s="3" t="s">
        <v>86</v>
      </c>
      <c r="B47" s="3" t="s">
        <v>18</v>
      </c>
      <c r="M47" s="24">
        <v>1.8645480000000001</v>
      </c>
      <c r="N47" s="24">
        <v>110</v>
      </c>
      <c r="O47" s="25">
        <v>7</v>
      </c>
      <c r="P47" s="26">
        <v>6.7491711999999995E-2</v>
      </c>
      <c r="Q47" s="27" t="e">
        <f>O47/VLOOKUP(B47,luas_wilayah,2,0)</f>
        <v>#DIV/0!</v>
      </c>
      <c r="R47" s="27" t="e">
        <f>O47/VLOOKUP(B47,jumlah,3,0)*10000</f>
        <v>#DIV/0!</v>
      </c>
      <c r="S47" s="27">
        <f>temp!F47</f>
        <v>0</v>
      </c>
    </row>
    <row r="48" spans="1:19" ht="14.5" x14ac:dyDescent="0.35">
      <c r="A48" s="3" t="s">
        <v>86</v>
      </c>
      <c r="B48" s="3" t="s">
        <v>9</v>
      </c>
      <c r="M48" s="24">
        <v>2.0832769999999998</v>
      </c>
      <c r="N48" s="24">
        <v>127</v>
      </c>
      <c r="O48" s="25">
        <v>7</v>
      </c>
      <c r="P48" s="26">
        <v>0.27563755499999998</v>
      </c>
      <c r="Q48" s="27" t="e">
        <f>O48/VLOOKUP(B48,luas_wilayah,2,0)</f>
        <v>#DIV/0!</v>
      </c>
      <c r="R48" s="27" t="e">
        <f>O48/VLOOKUP(B48,jumlah,3,0)*10000</f>
        <v>#DIV/0!</v>
      </c>
      <c r="S48" s="27">
        <f>temp!F48</f>
        <v>0</v>
      </c>
    </row>
    <row r="49" spans="1:19" ht="14.5" x14ac:dyDescent="0.35">
      <c r="A49" s="3" t="s">
        <v>86</v>
      </c>
      <c r="B49" s="3" t="s">
        <v>20</v>
      </c>
      <c r="M49" s="24">
        <v>2.0829369999999998</v>
      </c>
      <c r="N49" s="24">
        <v>95</v>
      </c>
      <c r="O49" s="25">
        <v>18</v>
      </c>
      <c r="P49" s="26">
        <v>0.32994981200000001</v>
      </c>
      <c r="Q49" s="27" t="e">
        <f>O49/VLOOKUP(B49,luas_wilayah,2,0)</f>
        <v>#DIV/0!</v>
      </c>
      <c r="R49" s="27" t="e">
        <f>O49/VLOOKUP(B49,jumlah,3,0)*10000</f>
        <v>#DIV/0!</v>
      </c>
      <c r="S49" s="27">
        <f>temp!F49</f>
        <v>0</v>
      </c>
    </row>
    <row r="50" spans="1:19" ht="14.5" x14ac:dyDescent="0.35">
      <c r="A50" s="3" t="s">
        <v>86</v>
      </c>
      <c r="B50" s="3" t="s">
        <v>15</v>
      </c>
      <c r="M50" s="24">
        <v>2.0829650000000002</v>
      </c>
      <c r="N50" s="24">
        <v>103</v>
      </c>
      <c r="O50" s="25">
        <v>5</v>
      </c>
      <c r="P50" s="26">
        <v>0.24528818799999999</v>
      </c>
      <c r="Q50" s="27" t="e">
        <f>O50/VLOOKUP(B50,luas_wilayah,2,0)</f>
        <v>#DIV/0!</v>
      </c>
      <c r="R50" s="27" t="e">
        <f>O50/VLOOKUP(B50,jumlah,3,0)*10000</f>
        <v>#DIV/0!</v>
      </c>
      <c r="S50" s="27">
        <f>temp!F50</f>
        <v>0</v>
      </c>
    </row>
    <row r="51" spans="1:19" ht="14.5" x14ac:dyDescent="0.35">
      <c r="A51" s="3" t="s">
        <v>87</v>
      </c>
      <c r="B51" s="3" t="s">
        <v>25</v>
      </c>
      <c r="M51" s="24">
        <v>2.0830959999999998</v>
      </c>
      <c r="N51" s="24">
        <v>8.4021679999999996</v>
      </c>
      <c r="O51" s="25">
        <v>3</v>
      </c>
      <c r="P51" s="26">
        <v>2.285470922</v>
      </c>
      <c r="Q51" s="27" t="e">
        <f>O51/VLOOKUP(B51,luas_wilayah,2,0)</f>
        <v>#DIV/0!</v>
      </c>
      <c r="R51" s="27" t="e">
        <f>O51/VLOOKUP(B51,jumlah,3,0)*10000</f>
        <v>#DIV/0!</v>
      </c>
      <c r="S51" s="27">
        <f>temp!F51</f>
        <v>0</v>
      </c>
    </row>
    <row r="52" spans="1:19" ht="14.5" x14ac:dyDescent="0.35">
      <c r="A52" s="3" t="s">
        <v>87</v>
      </c>
      <c r="B52" s="3" t="s">
        <v>29</v>
      </c>
      <c r="M52" s="24">
        <v>16.641179999999999</v>
      </c>
      <c r="N52" s="24">
        <v>409.60090000000002</v>
      </c>
      <c r="O52" s="25">
        <v>2</v>
      </c>
      <c r="P52" s="26">
        <v>2.2100303050000001</v>
      </c>
      <c r="Q52" s="27" t="e">
        <f>O52/VLOOKUP(B52,luas_wilayah,2,0)</f>
        <v>#DIV/0!</v>
      </c>
      <c r="R52" s="27" t="e">
        <f>O52/VLOOKUP(B52,jumlah,3,0)*10000</f>
        <v>#DIV/0!</v>
      </c>
      <c r="S52" s="27">
        <f>temp!F52</f>
        <v>0</v>
      </c>
    </row>
    <row r="53" spans="1:19" ht="14.5" x14ac:dyDescent="0.35">
      <c r="A53" s="3" t="s">
        <v>87</v>
      </c>
      <c r="B53" s="3" t="s">
        <v>32</v>
      </c>
      <c r="M53" s="24">
        <v>9.8986280000000004</v>
      </c>
      <c r="N53" s="24">
        <v>213.5222</v>
      </c>
      <c r="O53" s="25">
        <v>3</v>
      </c>
      <c r="P53" s="26">
        <v>2.0853165570000001</v>
      </c>
      <c r="Q53" s="27" t="e">
        <f>O53/VLOOKUP(B53,luas_wilayah,2,0)</f>
        <v>#DIV/0!</v>
      </c>
      <c r="R53" s="27" t="e">
        <f>O53/VLOOKUP(B53,jumlah,3,0)*10000</f>
        <v>#DIV/0!</v>
      </c>
      <c r="S53" s="27">
        <f>temp!F53</f>
        <v>0</v>
      </c>
    </row>
    <row r="54" spans="1:19" ht="14.5" x14ac:dyDescent="0.35">
      <c r="A54" s="3" t="s">
        <v>87</v>
      </c>
      <c r="B54" s="3" t="s">
        <v>28</v>
      </c>
      <c r="M54" s="24">
        <v>14.384550000000001</v>
      </c>
      <c r="N54" s="24">
        <v>185.4752</v>
      </c>
      <c r="O54" s="25">
        <v>2</v>
      </c>
      <c r="P54" s="26">
        <v>2.5796129209999998</v>
      </c>
      <c r="Q54" s="27" t="e">
        <f>O54/VLOOKUP(B54,luas_wilayah,2,0)</f>
        <v>#DIV/0!</v>
      </c>
      <c r="R54" s="27" t="e">
        <f>O54/VLOOKUP(B54,jumlah,3,0)*10000</f>
        <v>#DIV/0!</v>
      </c>
      <c r="S54" s="27">
        <f>temp!F54</f>
        <v>0</v>
      </c>
    </row>
    <row r="55" spans="1:19" ht="14.5" x14ac:dyDescent="0.35">
      <c r="A55" s="3" t="s">
        <v>87</v>
      </c>
      <c r="B55" s="3" t="s">
        <v>1</v>
      </c>
      <c r="M55" s="24">
        <v>3.3565330000000002</v>
      </c>
      <c r="N55" s="24">
        <v>28</v>
      </c>
      <c r="O55" s="25">
        <v>7</v>
      </c>
      <c r="P55" s="26">
        <v>1.5596590429999999</v>
      </c>
      <c r="Q55" s="27" t="e">
        <f>O55/VLOOKUP(B55,luas_wilayah,2,0)</f>
        <v>#DIV/0!</v>
      </c>
      <c r="R55" s="27" t="e">
        <f>O55/VLOOKUP(B55,jumlah,3,0)*10000</f>
        <v>#DIV/0!</v>
      </c>
      <c r="S55" s="27">
        <f>temp!F55</f>
        <v>0</v>
      </c>
    </row>
    <row r="56" spans="1:19" ht="14.5" x14ac:dyDescent="0.35">
      <c r="A56" s="3" t="s">
        <v>87</v>
      </c>
      <c r="B56" s="3" t="s">
        <v>30</v>
      </c>
      <c r="M56" s="24">
        <v>4.1596630000000001</v>
      </c>
      <c r="N56" s="24">
        <v>94.087389999999999</v>
      </c>
      <c r="O56" s="25">
        <v>4</v>
      </c>
      <c r="P56" s="26">
        <v>1.921460951</v>
      </c>
      <c r="Q56" s="27" t="e">
        <f>O56/VLOOKUP(B56,luas_wilayah,2,0)</f>
        <v>#DIV/0!</v>
      </c>
      <c r="R56" s="27" t="e">
        <f>O56/VLOOKUP(B56,jumlah,3,0)*10000</f>
        <v>#DIV/0!</v>
      </c>
      <c r="S56" s="27">
        <f>temp!F56</f>
        <v>0</v>
      </c>
    </row>
    <row r="57" spans="1:19" ht="14.5" x14ac:dyDescent="0.35">
      <c r="A57" s="3" t="s">
        <v>87</v>
      </c>
      <c r="B57" s="3" t="s">
        <v>23</v>
      </c>
      <c r="M57" s="24">
        <v>2.0832000000000002</v>
      </c>
      <c r="N57" s="24">
        <v>10.00386</v>
      </c>
      <c r="O57" s="25">
        <v>4</v>
      </c>
      <c r="P57" s="26">
        <v>1.5289082730000001</v>
      </c>
      <c r="Q57" s="27" t="e">
        <f>O57/VLOOKUP(B57,luas_wilayah,2,0)</f>
        <v>#DIV/0!</v>
      </c>
      <c r="R57" s="27" t="e">
        <f>O57/VLOOKUP(B57,jumlah,3,0)*10000</f>
        <v>#DIV/0!</v>
      </c>
      <c r="S57" s="27">
        <f>temp!F57</f>
        <v>0</v>
      </c>
    </row>
    <row r="58" spans="1:19" ht="14.5" x14ac:dyDescent="0.35">
      <c r="A58" s="3" t="s">
        <v>87</v>
      </c>
      <c r="B58" s="3" t="s">
        <v>27</v>
      </c>
      <c r="M58" s="24">
        <v>5.6267519999999998</v>
      </c>
      <c r="N58" s="24">
        <v>69.455680000000001</v>
      </c>
      <c r="O58" s="25">
        <v>6</v>
      </c>
      <c r="P58" s="26">
        <v>2.046443123</v>
      </c>
      <c r="Q58" s="27" t="e">
        <f>O58/VLOOKUP(B58,luas_wilayah,2,0)</f>
        <v>#DIV/0!</v>
      </c>
      <c r="R58" s="27" t="e">
        <f>O58/VLOOKUP(B58,jumlah,3,0)*10000</f>
        <v>#DIV/0!</v>
      </c>
      <c r="S58" s="27">
        <f>temp!F58</f>
        <v>0</v>
      </c>
    </row>
    <row r="59" spans="1:19" ht="14.5" x14ac:dyDescent="0.35">
      <c r="A59" s="3" t="s">
        <v>87</v>
      </c>
      <c r="B59" s="3" t="s">
        <v>31</v>
      </c>
      <c r="M59" s="24">
        <v>16.865580000000001</v>
      </c>
      <c r="N59" s="24">
        <v>505.36450000000002</v>
      </c>
      <c r="O59" s="25">
        <v>2</v>
      </c>
      <c r="P59" s="26">
        <v>2.4986340230000001</v>
      </c>
      <c r="Q59" s="27" t="e">
        <f>O59/VLOOKUP(B59,luas_wilayah,2,0)</f>
        <v>#DIV/0!</v>
      </c>
      <c r="R59" s="27" t="e">
        <f>O59/VLOOKUP(B59,jumlah,3,0)*10000</f>
        <v>#DIV/0!</v>
      </c>
      <c r="S59" s="27">
        <f>temp!F59</f>
        <v>0</v>
      </c>
    </row>
    <row r="60" spans="1:19" ht="14.5" x14ac:dyDescent="0.35">
      <c r="A60" s="3" t="s">
        <v>87</v>
      </c>
      <c r="B60" s="3" t="s">
        <v>26</v>
      </c>
      <c r="M60" s="24">
        <v>3.7223649999999999</v>
      </c>
      <c r="N60" s="24">
        <v>54.44173</v>
      </c>
      <c r="O60" s="25">
        <v>7</v>
      </c>
      <c r="P60" s="26">
        <v>1.5811402510000001</v>
      </c>
      <c r="Q60" s="27" t="e">
        <f>O60/VLOOKUP(B60,luas_wilayah,2,0)</f>
        <v>#DIV/0!</v>
      </c>
      <c r="R60" s="27" t="e">
        <f>O60/VLOOKUP(B60,jumlah,3,0)*10000</f>
        <v>#DIV/0!</v>
      </c>
      <c r="S60" s="27">
        <f>temp!F60</f>
        <v>0</v>
      </c>
    </row>
    <row r="61" spans="1:19" ht="14.5" x14ac:dyDescent="0.35">
      <c r="A61" s="3" t="s">
        <v>87</v>
      </c>
      <c r="B61" s="3" t="s">
        <v>22</v>
      </c>
      <c r="M61" s="24">
        <v>1.8627590000000001</v>
      </c>
      <c r="N61" s="24">
        <v>11</v>
      </c>
      <c r="O61" s="25">
        <v>8</v>
      </c>
      <c r="P61" s="26">
        <v>1.305444735</v>
      </c>
      <c r="Q61" s="27" t="e">
        <f>O61/VLOOKUP(B61,luas_wilayah,2,0)</f>
        <v>#DIV/0!</v>
      </c>
      <c r="R61" s="27" t="e">
        <f>O61/VLOOKUP(B61,jumlah,3,0)*10000</f>
        <v>#DIV/0!</v>
      </c>
      <c r="S61" s="27">
        <f>temp!F61</f>
        <v>0</v>
      </c>
    </row>
    <row r="62" spans="1:19" ht="14.5" x14ac:dyDescent="0.35">
      <c r="A62" s="3" t="s">
        <v>87</v>
      </c>
      <c r="B62" s="3" t="s">
        <v>24</v>
      </c>
      <c r="M62" s="24">
        <v>2.0828329999999999</v>
      </c>
      <c r="N62" s="24">
        <v>13</v>
      </c>
      <c r="O62" s="25">
        <v>17</v>
      </c>
      <c r="P62" s="26">
        <v>1.2036845140000001</v>
      </c>
      <c r="Q62" s="27" t="e">
        <f>O62/VLOOKUP(B62,luas_wilayah,2,0)</f>
        <v>#DIV/0!</v>
      </c>
      <c r="R62" s="27" t="e">
        <f>O62/VLOOKUP(B62,jumlah,3,0)*10000</f>
        <v>#DIV/0!</v>
      </c>
      <c r="S62" s="27">
        <f>temp!F62</f>
        <v>0</v>
      </c>
    </row>
    <row r="63" spans="1:19" ht="14.5" x14ac:dyDescent="0.35">
      <c r="A63" s="3" t="s">
        <v>74</v>
      </c>
      <c r="B63" s="3" t="s">
        <v>69</v>
      </c>
      <c r="M63" s="24">
        <v>2.7936559999999999</v>
      </c>
      <c r="N63" s="24">
        <v>99</v>
      </c>
      <c r="O63" s="25">
        <v>4</v>
      </c>
      <c r="P63" s="26">
        <v>1.0598533029999999</v>
      </c>
      <c r="Q63" s="27" t="e">
        <f>O63/VLOOKUP(B63,luas_wilayah,2,0)</f>
        <v>#DIV/0!</v>
      </c>
      <c r="R63" s="27" t="e">
        <f>O63/VLOOKUP(B63,jumlah,3,0)*10000</f>
        <v>#DIV/0!</v>
      </c>
      <c r="S63" s="27">
        <f>temp!F63</f>
        <v>0</v>
      </c>
    </row>
    <row r="64" spans="1:19" ht="14.5" x14ac:dyDescent="0.35">
      <c r="A64" s="3" t="s">
        <v>74</v>
      </c>
      <c r="B64" s="3" t="s">
        <v>8</v>
      </c>
      <c r="M64" s="24">
        <v>4.9386279999999996</v>
      </c>
      <c r="N64" s="24">
        <v>595.35580000000004</v>
      </c>
      <c r="O64" s="25">
        <v>2</v>
      </c>
      <c r="P64" s="26">
        <v>3.0984712559999998</v>
      </c>
      <c r="Q64" s="27" t="e">
        <f>O64/VLOOKUP(B64,luas_wilayah,2,0)</f>
        <v>#DIV/0!</v>
      </c>
      <c r="R64" s="27" t="e">
        <f>O64/VLOOKUP(B64,jumlah,3,0)*10000</f>
        <v>#DIV/0!</v>
      </c>
      <c r="S64" s="27">
        <f>temp!F64</f>
        <v>0</v>
      </c>
    </row>
    <row r="65" spans="1:19" ht="14.5" x14ac:dyDescent="0.35">
      <c r="A65" s="3" t="s">
        <v>74</v>
      </c>
      <c r="B65" s="3" t="s">
        <v>68</v>
      </c>
      <c r="M65" s="24">
        <v>2.6336529999999998</v>
      </c>
      <c r="N65" s="24">
        <v>147</v>
      </c>
      <c r="O65" s="25">
        <v>24</v>
      </c>
      <c r="P65" s="26">
        <v>0.63890849699999996</v>
      </c>
      <c r="Q65" s="27" t="e">
        <f>O65/VLOOKUP(B65,luas_wilayah,2,0)</f>
        <v>#DIV/0!</v>
      </c>
      <c r="R65" s="27" t="e">
        <f>O65/VLOOKUP(B65,jumlah,3,0)*10000</f>
        <v>#DIV/0!</v>
      </c>
      <c r="S65" s="27">
        <f>temp!F65</f>
        <v>0</v>
      </c>
    </row>
    <row r="66" spans="1:19" ht="14.5" x14ac:dyDescent="0.35">
      <c r="A66" s="3" t="s">
        <v>74</v>
      </c>
      <c r="B66" s="3" t="s">
        <v>62</v>
      </c>
      <c r="M66" s="24">
        <v>2.6337169999999999</v>
      </c>
      <c r="N66" s="24">
        <v>113</v>
      </c>
      <c r="O66" s="25">
        <v>12</v>
      </c>
      <c r="P66" s="26">
        <v>0.84462422500000001</v>
      </c>
      <c r="Q66" s="27" t="e">
        <f>O66/VLOOKUP(B66,luas_wilayah,2,0)</f>
        <v>#DIV/0!</v>
      </c>
      <c r="R66" s="27" t="e">
        <f>O66/VLOOKUP(B66,jumlah,3,0)*10000</f>
        <v>#DIV/0!</v>
      </c>
      <c r="S66" s="27">
        <f>temp!F66</f>
        <v>0</v>
      </c>
    </row>
    <row r="67" spans="1:19" ht="14.5" x14ac:dyDescent="0.35">
      <c r="A67" s="3" t="s">
        <v>74</v>
      </c>
      <c r="B67" s="3" t="s">
        <v>63</v>
      </c>
      <c r="M67" s="24">
        <v>2.0828790000000001</v>
      </c>
      <c r="N67" s="24">
        <v>118</v>
      </c>
      <c r="O67" s="25">
        <v>6</v>
      </c>
      <c r="P67" s="26">
        <v>1.098202074</v>
      </c>
      <c r="Q67" s="27" t="e">
        <f>O67/VLOOKUP(B67,luas_wilayah,2,0)</f>
        <v>#DIV/0!</v>
      </c>
      <c r="R67" s="27" t="e">
        <f>O67/VLOOKUP(B67,jumlah,3,0)*10000</f>
        <v>#DIV/0!</v>
      </c>
      <c r="S67" s="27">
        <f>temp!F67</f>
        <v>0</v>
      </c>
    </row>
    <row r="68" spans="1:19" ht="14.5" x14ac:dyDescent="0.35">
      <c r="A68" s="3" t="s">
        <v>74</v>
      </c>
      <c r="B68" s="3" t="s">
        <v>71</v>
      </c>
      <c r="M68" s="24">
        <v>2.633597</v>
      </c>
      <c r="N68" s="24">
        <v>168</v>
      </c>
      <c r="O68" s="25">
        <v>8</v>
      </c>
      <c r="P68" s="26">
        <v>1.202838973</v>
      </c>
      <c r="Q68" s="27" t="e">
        <f>O68/VLOOKUP(B68,luas_wilayah,2,0)</f>
        <v>#DIV/0!</v>
      </c>
      <c r="R68" s="27" t="e">
        <f>O68/VLOOKUP(B68,jumlah,3,0)*10000</f>
        <v>#DIV/0!</v>
      </c>
      <c r="S68" s="27">
        <f>temp!F68</f>
        <v>0</v>
      </c>
    </row>
    <row r="69" spans="1:19" ht="14.5" x14ac:dyDescent="0.35">
      <c r="A69" s="3" t="s">
        <v>74</v>
      </c>
      <c r="B69" s="3" t="s">
        <v>65</v>
      </c>
      <c r="M69" s="24">
        <v>2.793072</v>
      </c>
      <c r="N69" s="24">
        <v>119</v>
      </c>
      <c r="O69" s="25">
        <v>4</v>
      </c>
      <c r="P69" s="26">
        <v>1.4944672560000001</v>
      </c>
      <c r="Q69" s="27" t="e">
        <f>O69/VLOOKUP(B69,luas_wilayah,2,0)</f>
        <v>#DIV/0!</v>
      </c>
      <c r="R69" s="27" t="e">
        <f>O69/VLOOKUP(B69,jumlah,3,0)*10000</f>
        <v>#DIV/0!</v>
      </c>
      <c r="S69" s="27">
        <f>temp!F69</f>
        <v>0</v>
      </c>
    </row>
    <row r="70" spans="1:19" ht="14.5" x14ac:dyDescent="0.35">
      <c r="A70" s="3" t="s">
        <v>74</v>
      </c>
      <c r="B70" s="3" t="s">
        <v>67</v>
      </c>
      <c r="M70" s="24">
        <v>2.6335679999999999</v>
      </c>
      <c r="N70" s="24">
        <v>167</v>
      </c>
      <c r="O70" s="25">
        <v>13</v>
      </c>
      <c r="P70" s="26">
        <v>0.940567335</v>
      </c>
      <c r="Q70" s="27" t="e">
        <f>O70/VLOOKUP(B70,luas_wilayah,2,0)</f>
        <v>#DIV/0!</v>
      </c>
      <c r="R70" s="27" t="e">
        <f>O70/VLOOKUP(B70,jumlah,3,0)*10000</f>
        <v>#DIV/0!</v>
      </c>
      <c r="S70" s="27">
        <f>temp!F70</f>
        <v>0</v>
      </c>
    </row>
    <row r="71" spans="1:19" ht="14.5" x14ac:dyDescent="0.35">
      <c r="A71" s="3" t="s">
        <v>74</v>
      </c>
      <c r="B71" s="3" t="s">
        <v>64</v>
      </c>
      <c r="M71" s="24">
        <v>2.082859</v>
      </c>
      <c r="N71" s="24">
        <v>95</v>
      </c>
      <c r="O71" s="25">
        <v>5</v>
      </c>
      <c r="P71" s="26">
        <v>1.049794999</v>
      </c>
      <c r="Q71" s="27" t="e">
        <f>O71/VLOOKUP(B71,luas_wilayah,2,0)</f>
        <v>#DIV/0!</v>
      </c>
      <c r="R71" s="27" t="e">
        <f>O71/VLOOKUP(B71,jumlah,3,0)*10000</f>
        <v>#DIV/0!</v>
      </c>
      <c r="S71" s="27">
        <f>temp!F71</f>
        <v>0</v>
      </c>
    </row>
    <row r="72" spans="1:19" ht="14.5" x14ac:dyDescent="0.35">
      <c r="A72" s="3" t="s">
        <v>74</v>
      </c>
      <c r="B72" s="3" t="s">
        <v>73</v>
      </c>
      <c r="M72" s="24">
        <v>2.7914310000000002</v>
      </c>
      <c r="N72" s="24">
        <v>254</v>
      </c>
      <c r="O72" s="25">
        <v>12</v>
      </c>
      <c r="P72" s="26">
        <v>1.034870197</v>
      </c>
      <c r="Q72" s="27" t="e">
        <f>O72/VLOOKUP(B72,luas_wilayah,2,0)</f>
        <v>#DIV/0!</v>
      </c>
      <c r="R72" s="27" t="e">
        <f>O72/VLOOKUP(B72,jumlah,3,0)*10000</f>
        <v>#DIV/0!</v>
      </c>
      <c r="S72" s="27">
        <f>temp!F72</f>
        <v>0</v>
      </c>
    </row>
    <row r="73" spans="1:19" ht="14.5" x14ac:dyDescent="0.35">
      <c r="A73" s="3" t="s">
        <v>74</v>
      </c>
      <c r="B73" s="3" t="s">
        <v>72</v>
      </c>
      <c r="M73" s="24">
        <v>2.9331019999999999</v>
      </c>
      <c r="N73" s="24">
        <v>262.4649</v>
      </c>
      <c r="O73" s="25">
        <v>7</v>
      </c>
      <c r="P73" s="26">
        <v>1.291356618</v>
      </c>
      <c r="Q73" s="27" t="e">
        <f>O73/VLOOKUP(B73,luas_wilayah,2,0)</f>
        <v>#DIV/0!</v>
      </c>
      <c r="R73" s="27" t="e">
        <f>O73/VLOOKUP(B73,jumlah,3,0)*10000</f>
        <v>#DIV/0!</v>
      </c>
      <c r="S73" s="27">
        <f>temp!F73</f>
        <v>0</v>
      </c>
    </row>
    <row r="74" spans="1:19" ht="14.5" x14ac:dyDescent="0.35">
      <c r="A74" s="3" t="s">
        <v>74</v>
      </c>
      <c r="B74" s="3" t="s">
        <v>77</v>
      </c>
      <c r="M74" s="24">
        <v>5.7636469999999997</v>
      </c>
      <c r="N74" s="24">
        <v>615.28679999999997</v>
      </c>
      <c r="O74" s="25">
        <v>7</v>
      </c>
      <c r="P74" s="26">
        <v>3.6949348639999999</v>
      </c>
      <c r="Q74" s="27" t="e">
        <f>O74/VLOOKUP(B74,luas_wilayah,2,0)</f>
        <v>#DIV/0!</v>
      </c>
      <c r="R74" s="27" t="e">
        <f>O74/VLOOKUP(B74,jumlah,3,0)*10000</f>
        <v>#DIV/0!</v>
      </c>
      <c r="S74" s="27">
        <f>temp!F74</f>
        <v>0</v>
      </c>
    </row>
    <row r="75" spans="1:19" ht="14.5" x14ac:dyDescent="0.35">
      <c r="A75" s="3" t="s">
        <v>74</v>
      </c>
      <c r="B75" s="3" t="s">
        <v>70</v>
      </c>
      <c r="M75" s="24">
        <v>6.628342</v>
      </c>
      <c r="N75" s="24">
        <v>156.44059999999999</v>
      </c>
      <c r="O75" s="25">
        <v>4</v>
      </c>
      <c r="P75" s="26">
        <v>2.2828680459999999</v>
      </c>
      <c r="Q75" s="27" t="e">
        <f>O75/VLOOKUP(B75,luas_wilayah,2,0)</f>
        <v>#DIV/0!</v>
      </c>
      <c r="R75" s="27" t="e">
        <f>O75/VLOOKUP(B75,jumlah,3,0)*10000</f>
        <v>#DIV/0!</v>
      </c>
      <c r="S75" s="27">
        <f>temp!F75</f>
        <v>0</v>
      </c>
    </row>
    <row r="76" spans="1:19" ht="14.5" x14ac:dyDescent="0.35">
      <c r="A76" s="3" t="s">
        <v>74</v>
      </c>
      <c r="B76" s="3" t="s">
        <v>66</v>
      </c>
      <c r="M76" s="24">
        <v>2.7932060000000001</v>
      </c>
      <c r="N76" s="24">
        <v>157</v>
      </c>
      <c r="O76" s="25">
        <v>4</v>
      </c>
      <c r="P76" s="26">
        <v>1.2256550639999999</v>
      </c>
      <c r="Q76" s="27" t="e">
        <f>O76/VLOOKUP(B76,luas_wilayah,2,0)</f>
        <v>#DIV/0!</v>
      </c>
      <c r="R76" s="27" t="e">
        <f>O76/VLOOKUP(B76,jumlah,3,0)*10000</f>
        <v>#DIV/0!</v>
      </c>
      <c r="S76" s="27">
        <f>temp!F76</f>
        <v>0</v>
      </c>
    </row>
    <row r="77" spans="1:19" ht="14.5" x14ac:dyDescent="0.35">
      <c r="A77" s="3" t="s">
        <v>74</v>
      </c>
      <c r="B77" s="3" t="s">
        <v>74</v>
      </c>
      <c r="M77" s="24">
        <v>2.7918319999999999</v>
      </c>
      <c r="N77" s="24">
        <v>250</v>
      </c>
      <c r="O77" s="25">
        <v>14</v>
      </c>
      <c r="P77" s="26">
        <v>0.93988939400000004</v>
      </c>
      <c r="Q77" s="27" t="e">
        <f>O77/VLOOKUP(B77,luas_wilayah,2,0)</f>
        <v>#DIV/0!</v>
      </c>
      <c r="R77" s="27" t="e">
        <f>O77/VLOOKUP(B77,jumlah,3,0)*10000</f>
        <v>#DIV/0!</v>
      </c>
      <c r="S77" s="27">
        <f>temp!F77</f>
        <v>0</v>
      </c>
    </row>
    <row r="78" spans="1:19" ht="14.5" x14ac:dyDescent="0.35">
      <c r="A78" s="3" t="s">
        <v>74</v>
      </c>
      <c r="B78" s="3" t="s">
        <v>75</v>
      </c>
      <c r="M78" s="24">
        <v>2.9437340000000001</v>
      </c>
      <c r="N78" s="24">
        <v>278.42970000000003</v>
      </c>
      <c r="O78" s="25">
        <v>6</v>
      </c>
      <c r="P78" s="26">
        <v>1.3199079229999999</v>
      </c>
      <c r="Q78" s="27" t="e">
        <f>O78/VLOOKUP(B78,luas_wilayah,2,0)</f>
        <v>#DIV/0!</v>
      </c>
      <c r="R78" s="27" t="e">
        <f>O78/VLOOKUP(B78,jumlah,3,0)*10000</f>
        <v>#DIV/0!</v>
      </c>
      <c r="S78" s="27">
        <f>temp!F78</f>
        <v>0</v>
      </c>
    </row>
    <row r="79" spans="1:19" ht="14.5" x14ac:dyDescent="0.35">
      <c r="A79" s="3" t="s">
        <v>74</v>
      </c>
      <c r="B79" s="3" t="s">
        <v>76</v>
      </c>
      <c r="M79" s="24">
        <v>4.1574220000000004</v>
      </c>
      <c r="N79" s="24">
        <v>529.46579999999994</v>
      </c>
      <c r="O79" s="25">
        <v>3</v>
      </c>
      <c r="P79" s="26">
        <v>2.6095354839999998</v>
      </c>
      <c r="Q79" s="27" t="e">
        <f>O79/VLOOKUP(B79,luas_wilayah,2,0)</f>
        <v>#DIV/0!</v>
      </c>
      <c r="R79" s="27" t="e">
        <f>O79/VLOOKUP(B79,jumlah,3,0)*10000</f>
        <v>#DIV/0!</v>
      </c>
      <c r="S79" s="27">
        <f>temp!F79</f>
        <v>0</v>
      </c>
    </row>
  </sheetData>
  <autoFilter ref="A1:T79" xr:uid="{00000000-0001-0000-0000-000000000000}">
    <sortState xmlns:xlrd2="http://schemas.microsoft.com/office/spreadsheetml/2017/richdata2" ref="A2:T79">
      <sortCondition ref="A1:A79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1370D-47BB-460D-A408-BAE3B4C7E9E5}">
  <dimension ref="A1:I79"/>
  <sheetViews>
    <sheetView tabSelected="1" workbookViewId="0">
      <selection activeCell="H1" sqref="H1:I6"/>
    </sheetView>
  </sheetViews>
  <sheetFormatPr defaultRowHeight="12.5" x14ac:dyDescent="0.25"/>
  <cols>
    <col min="1" max="1" width="17.26953125" bestFit="1" customWidth="1"/>
    <col min="2" max="2" width="16.7265625" bestFit="1" customWidth="1"/>
    <col min="3" max="3" width="12.7265625" bestFit="1" customWidth="1"/>
    <col min="4" max="4" width="14.81640625" bestFit="1" customWidth="1"/>
    <col min="8" max="8" width="21.26953125" bestFit="1" customWidth="1"/>
    <col min="9" max="9" width="16.1796875" bestFit="1" customWidth="1"/>
  </cols>
  <sheetData>
    <row r="1" spans="1:9" ht="14" x14ac:dyDescent="0.3">
      <c r="A1" s="8" t="s">
        <v>101</v>
      </c>
      <c r="B1" s="8" t="s">
        <v>102</v>
      </c>
      <c r="C1" s="20" t="s">
        <v>108</v>
      </c>
      <c r="D1" s="11" t="s">
        <v>109</v>
      </c>
      <c r="H1" s="14" t="s">
        <v>106</v>
      </c>
      <c r="I1" s="15" t="s">
        <v>107</v>
      </c>
    </row>
    <row r="2" spans="1:9" ht="14.5" x14ac:dyDescent="0.35">
      <c r="A2" s="3" t="s">
        <v>37</v>
      </c>
      <c r="B2" s="3" t="s">
        <v>35</v>
      </c>
      <c r="H2" s="16" t="s">
        <v>37</v>
      </c>
      <c r="I2" s="17"/>
    </row>
    <row r="3" spans="1:9" ht="14.5" x14ac:dyDescent="0.35">
      <c r="A3" s="3" t="s">
        <v>37</v>
      </c>
      <c r="B3" s="3" t="s">
        <v>41</v>
      </c>
      <c r="H3" s="16" t="s">
        <v>88</v>
      </c>
      <c r="I3" s="17"/>
    </row>
    <row r="4" spans="1:9" ht="14.5" x14ac:dyDescent="0.35">
      <c r="A4" s="3" t="s">
        <v>37</v>
      </c>
      <c r="B4" s="3" t="s">
        <v>37</v>
      </c>
      <c r="H4" s="16" t="s">
        <v>86</v>
      </c>
      <c r="I4" s="17"/>
    </row>
    <row r="5" spans="1:9" ht="14.5" x14ac:dyDescent="0.35">
      <c r="A5" s="3" t="s">
        <v>37</v>
      </c>
      <c r="B5" s="3" t="s">
        <v>40</v>
      </c>
      <c r="H5" s="16" t="s">
        <v>87</v>
      </c>
      <c r="I5" s="17"/>
    </row>
    <row r="6" spans="1:9" ht="14.5" x14ac:dyDescent="0.35">
      <c r="A6" s="3" t="s">
        <v>37</v>
      </c>
      <c r="B6" s="3" t="s">
        <v>39</v>
      </c>
      <c r="H6" s="18" t="s">
        <v>74</v>
      </c>
      <c r="I6" s="19"/>
    </row>
    <row r="7" spans="1:9" ht="14.5" x14ac:dyDescent="0.35">
      <c r="A7" s="3" t="s">
        <v>37</v>
      </c>
      <c r="B7" s="3" t="s">
        <v>38</v>
      </c>
    </row>
    <row r="8" spans="1:9" ht="14.5" x14ac:dyDescent="0.35">
      <c r="A8" s="3" t="s">
        <v>37</v>
      </c>
      <c r="B8" s="3" t="s">
        <v>44</v>
      </c>
    </row>
    <row r="9" spans="1:9" ht="14.5" x14ac:dyDescent="0.35">
      <c r="A9" s="3" t="s">
        <v>37</v>
      </c>
      <c r="B9" s="3" t="s">
        <v>33</v>
      </c>
    </row>
    <row r="10" spans="1:9" ht="14.5" x14ac:dyDescent="0.35">
      <c r="A10" s="3" t="s">
        <v>37</v>
      </c>
      <c r="B10" s="3" t="s">
        <v>4</v>
      </c>
    </row>
    <row r="11" spans="1:9" ht="14.5" x14ac:dyDescent="0.35">
      <c r="A11" s="3" t="s">
        <v>37</v>
      </c>
      <c r="B11" s="3" t="s">
        <v>36</v>
      </c>
    </row>
    <row r="12" spans="1:9" ht="14.5" x14ac:dyDescent="0.35">
      <c r="A12" s="3" t="s">
        <v>37</v>
      </c>
      <c r="B12" s="3" t="s">
        <v>42</v>
      </c>
    </row>
    <row r="13" spans="1:9" ht="14.5" x14ac:dyDescent="0.35">
      <c r="A13" s="3" t="s">
        <v>37</v>
      </c>
      <c r="B13" s="3" t="s">
        <v>5</v>
      </c>
    </row>
    <row r="14" spans="1:9" ht="14.5" x14ac:dyDescent="0.35">
      <c r="A14" s="3" t="s">
        <v>37</v>
      </c>
      <c r="B14" s="3" t="s">
        <v>34</v>
      </c>
    </row>
    <row r="15" spans="1:9" ht="14.5" x14ac:dyDescent="0.35">
      <c r="A15" s="3" t="s">
        <v>37</v>
      </c>
      <c r="B15" s="3" t="s">
        <v>2</v>
      </c>
    </row>
    <row r="16" spans="1:9" ht="14.5" x14ac:dyDescent="0.35">
      <c r="A16" s="3" t="s">
        <v>37</v>
      </c>
      <c r="B16" s="3" t="s">
        <v>6</v>
      </c>
    </row>
    <row r="17" spans="1:2" ht="14.5" x14ac:dyDescent="0.35">
      <c r="A17" s="3" t="s">
        <v>37</v>
      </c>
      <c r="B17" s="3" t="s">
        <v>43</v>
      </c>
    </row>
    <row r="18" spans="1:2" ht="14.5" x14ac:dyDescent="0.35">
      <c r="A18" s="3" t="s">
        <v>37</v>
      </c>
      <c r="B18" s="3" t="s">
        <v>3</v>
      </c>
    </row>
    <row r="19" spans="1:2" ht="14.5" x14ac:dyDescent="0.35">
      <c r="A19" s="3" t="s">
        <v>88</v>
      </c>
      <c r="B19" s="3" t="s">
        <v>57</v>
      </c>
    </row>
    <row r="20" spans="1:2" ht="14.5" x14ac:dyDescent="0.35">
      <c r="A20" s="3" t="s">
        <v>88</v>
      </c>
      <c r="B20" s="3" t="s">
        <v>59</v>
      </c>
    </row>
    <row r="21" spans="1:2" ht="14.5" x14ac:dyDescent="0.35">
      <c r="A21" s="3" t="s">
        <v>88</v>
      </c>
      <c r="B21" s="3" t="s">
        <v>52</v>
      </c>
    </row>
    <row r="22" spans="1:2" ht="14.5" x14ac:dyDescent="0.35">
      <c r="A22" s="3" t="s">
        <v>88</v>
      </c>
      <c r="B22" s="3" t="s">
        <v>56</v>
      </c>
    </row>
    <row r="23" spans="1:2" ht="14.5" x14ac:dyDescent="0.35">
      <c r="A23" s="3" t="s">
        <v>88</v>
      </c>
      <c r="B23" s="3" t="s">
        <v>45</v>
      </c>
    </row>
    <row r="24" spans="1:2" ht="14.5" x14ac:dyDescent="0.35">
      <c r="A24" s="3" t="s">
        <v>88</v>
      </c>
      <c r="B24" s="3" t="s">
        <v>48</v>
      </c>
    </row>
    <row r="25" spans="1:2" ht="14.5" x14ac:dyDescent="0.35">
      <c r="A25" s="3" t="s">
        <v>88</v>
      </c>
      <c r="B25" s="3" t="s">
        <v>49</v>
      </c>
    </row>
    <row r="26" spans="1:2" ht="14.5" x14ac:dyDescent="0.35">
      <c r="A26" s="3" t="s">
        <v>88</v>
      </c>
      <c r="B26" s="3" t="s">
        <v>47</v>
      </c>
    </row>
    <row r="27" spans="1:2" ht="14.5" x14ac:dyDescent="0.35">
      <c r="A27" s="3" t="s">
        <v>88</v>
      </c>
      <c r="B27" s="3" t="s">
        <v>46</v>
      </c>
    </row>
    <row r="28" spans="1:2" ht="14.5" x14ac:dyDescent="0.35">
      <c r="A28" s="3" t="s">
        <v>88</v>
      </c>
      <c r="B28" s="3" t="s">
        <v>53</v>
      </c>
    </row>
    <row r="29" spans="1:2" ht="14.5" x14ac:dyDescent="0.35">
      <c r="A29" s="3" t="s">
        <v>88</v>
      </c>
      <c r="B29" s="3" t="s">
        <v>61</v>
      </c>
    </row>
    <row r="30" spans="1:2" ht="14.5" x14ac:dyDescent="0.35">
      <c r="A30" s="3" t="s">
        <v>88</v>
      </c>
      <c r="B30" s="3" t="s">
        <v>54</v>
      </c>
    </row>
    <row r="31" spans="1:2" ht="14.5" x14ac:dyDescent="0.35">
      <c r="A31" s="3" t="s">
        <v>88</v>
      </c>
      <c r="B31" s="3" t="s">
        <v>58</v>
      </c>
    </row>
    <row r="32" spans="1:2" ht="14.5" x14ac:dyDescent="0.35">
      <c r="A32" s="3" t="s">
        <v>88</v>
      </c>
      <c r="B32" s="3" t="s">
        <v>51</v>
      </c>
    </row>
    <row r="33" spans="1:2" ht="14.5" x14ac:dyDescent="0.35">
      <c r="A33" s="3" t="s">
        <v>88</v>
      </c>
      <c r="B33" s="3" t="s">
        <v>55</v>
      </c>
    </row>
    <row r="34" spans="1:2" ht="14.5" x14ac:dyDescent="0.35">
      <c r="A34" s="3" t="s">
        <v>88</v>
      </c>
      <c r="B34" s="3" t="s">
        <v>60</v>
      </c>
    </row>
    <row r="35" spans="1:2" ht="14.5" x14ac:dyDescent="0.35">
      <c r="A35" s="3" t="s">
        <v>88</v>
      </c>
      <c r="B35" s="3" t="s">
        <v>50</v>
      </c>
    </row>
    <row r="36" spans="1:2" ht="14.5" x14ac:dyDescent="0.35">
      <c r="A36" s="3" t="s">
        <v>88</v>
      </c>
      <c r="B36" s="3" t="s">
        <v>7</v>
      </c>
    </row>
    <row r="37" spans="1:2" ht="14.5" x14ac:dyDescent="0.35">
      <c r="A37" s="3" t="s">
        <v>86</v>
      </c>
      <c r="B37" s="3" t="s">
        <v>12</v>
      </c>
    </row>
    <row r="38" spans="1:2" ht="14.5" x14ac:dyDescent="0.35">
      <c r="A38" s="3" t="s">
        <v>86</v>
      </c>
      <c r="B38" s="3" t="s">
        <v>13</v>
      </c>
    </row>
    <row r="39" spans="1:2" ht="14.5" x14ac:dyDescent="0.35">
      <c r="A39" s="3" t="s">
        <v>86</v>
      </c>
      <c r="B39" s="3" t="s">
        <v>11</v>
      </c>
    </row>
    <row r="40" spans="1:2" ht="14.5" x14ac:dyDescent="0.35">
      <c r="A40" s="3" t="s">
        <v>86</v>
      </c>
      <c r="B40" s="3" t="s">
        <v>17</v>
      </c>
    </row>
    <row r="41" spans="1:2" ht="14.5" x14ac:dyDescent="0.35">
      <c r="A41" s="3" t="s">
        <v>86</v>
      </c>
      <c r="B41" s="3" t="s">
        <v>10</v>
      </c>
    </row>
    <row r="42" spans="1:2" ht="14.5" x14ac:dyDescent="0.35">
      <c r="A42" s="3" t="s">
        <v>86</v>
      </c>
      <c r="B42" s="3" t="s">
        <v>21</v>
      </c>
    </row>
    <row r="43" spans="1:2" ht="14.5" x14ac:dyDescent="0.35">
      <c r="A43" s="3" t="s">
        <v>86</v>
      </c>
      <c r="B43" s="3" t="s">
        <v>0</v>
      </c>
    </row>
    <row r="44" spans="1:2" ht="14.5" x14ac:dyDescent="0.35">
      <c r="A44" s="3" t="s">
        <v>86</v>
      </c>
      <c r="B44" s="3" t="s">
        <v>16</v>
      </c>
    </row>
    <row r="45" spans="1:2" ht="14.5" x14ac:dyDescent="0.35">
      <c r="A45" s="3" t="s">
        <v>86</v>
      </c>
      <c r="B45" s="3" t="s">
        <v>19</v>
      </c>
    </row>
    <row r="46" spans="1:2" ht="14.5" x14ac:dyDescent="0.35">
      <c r="A46" s="3" t="s">
        <v>86</v>
      </c>
      <c r="B46" s="3" t="s">
        <v>14</v>
      </c>
    </row>
    <row r="47" spans="1:2" ht="14.5" x14ac:dyDescent="0.35">
      <c r="A47" s="3" t="s">
        <v>86</v>
      </c>
      <c r="B47" s="3" t="s">
        <v>18</v>
      </c>
    </row>
    <row r="48" spans="1:2" ht="14.5" x14ac:dyDescent="0.35">
      <c r="A48" s="3" t="s">
        <v>86</v>
      </c>
      <c r="B48" s="3" t="s">
        <v>9</v>
      </c>
    </row>
    <row r="49" spans="1:2" ht="14.5" x14ac:dyDescent="0.35">
      <c r="A49" s="3" t="s">
        <v>86</v>
      </c>
      <c r="B49" s="3" t="s">
        <v>20</v>
      </c>
    </row>
    <row r="50" spans="1:2" ht="14.5" x14ac:dyDescent="0.35">
      <c r="A50" s="3" t="s">
        <v>86</v>
      </c>
      <c r="B50" s="3" t="s">
        <v>15</v>
      </c>
    </row>
    <row r="51" spans="1:2" ht="14.5" x14ac:dyDescent="0.35">
      <c r="A51" s="3" t="s">
        <v>87</v>
      </c>
      <c r="B51" s="3" t="s">
        <v>25</v>
      </c>
    </row>
    <row r="52" spans="1:2" ht="14.5" x14ac:dyDescent="0.35">
      <c r="A52" s="3" t="s">
        <v>87</v>
      </c>
      <c r="B52" s="3" t="s">
        <v>29</v>
      </c>
    </row>
    <row r="53" spans="1:2" ht="14.5" x14ac:dyDescent="0.35">
      <c r="A53" s="3" t="s">
        <v>87</v>
      </c>
      <c r="B53" s="3" t="s">
        <v>32</v>
      </c>
    </row>
    <row r="54" spans="1:2" ht="14.5" x14ac:dyDescent="0.35">
      <c r="A54" s="3" t="s">
        <v>87</v>
      </c>
      <c r="B54" s="3" t="s">
        <v>28</v>
      </c>
    </row>
    <row r="55" spans="1:2" ht="14.5" x14ac:dyDescent="0.35">
      <c r="A55" s="3" t="s">
        <v>87</v>
      </c>
      <c r="B55" s="3" t="s">
        <v>1</v>
      </c>
    </row>
    <row r="56" spans="1:2" ht="14.5" x14ac:dyDescent="0.35">
      <c r="A56" s="3" t="s">
        <v>87</v>
      </c>
      <c r="B56" s="3" t="s">
        <v>30</v>
      </c>
    </row>
    <row r="57" spans="1:2" ht="14.5" x14ac:dyDescent="0.35">
      <c r="A57" s="3" t="s">
        <v>87</v>
      </c>
      <c r="B57" s="3" t="s">
        <v>23</v>
      </c>
    </row>
    <row r="58" spans="1:2" ht="14.5" x14ac:dyDescent="0.35">
      <c r="A58" s="3" t="s">
        <v>87</v>
      </c>
      <c r="B58" s="3" t="s">
        <v>27</v>
      </c>
    </row>
    <row r="59" spans="1:2" ht="14.5" x14ac:dyDescent="0.35">
      <c r="A59" s="3" t="s">
        <v>87</v>
      </c>
      <c r="B59" s="3" t="s">
        <v>31</v>
      </c>
    </row>
    <row r="60" spans="1:2" ht="14.5" x14ac:dyDescent="0.35">
      <c r="A60" s="3" t="s">
        <v>87</v>
      </c>
      <c r="B60" s="3" t="s">
        <v>26</v>
      </c>
    </row>
    <row r="61" spans="1:2" ht="14.5" x14ac:dyDescent="0.35">
      <c r="A61" s="3" t="s">
        <v>87</v>
      </c>
      <c r="B61" s="3" t="s">
        <v>22</v>
      </c>
    </row>
    <row r="62" spans="1:2" ht="14.5" x14ac:dyDescent="0.35">
      <c r="A62" s="3" t="s">
        <v>87</v>
      </c>
      <c r="B62" s="3" t="s">
        <v>24</v>
      </c>
    </row>
    <row r="63" spans="1:2" ht="14.5" x14ac:dyDescent="0.35">
      <c r="A63" s="3" t="s">
        <v>74</v>
      </c>
      <c r="B63" s="3" t="s">
        <v>69</v>
      </c>
    </row>
    <row r="64" spans="1:2" ht="14.5" x14ac:dyDescent="0.35">
      <c r="A64" s="3" t="s">
        <v>74</v>
      </c>
      <c r="B64" s="3" t="s">
        <v>8</v>
      </c>
    </row>
    <row r="65" spans="1:2" ht="14.5" x14ac:dyDescent="0.35">
      <c r="A65" s="3" t="s">
        <v>74</v>
      </c>
      <c r="B65" s="3" t="s">
        <v>68</v>
      </c>
    </row>
    <row r="66" spans="1:2" ht="14.5" x14ac:dyDescent="0.35">
      <c r="A66" s="3" t="s">
        <v>74</v>
      </c>
      <c r="B66" s="3" t="s">
        <v>62</v>
      </c>
    </row>
    <row r="67" spans="1:2" ht="14.5" x14ac:dyDescent="0.35">
      <c r="A67" s="3" t="s">
        <v>74</v>
      </c>
      <c r="B67" s="3" t="s">
        <v>63</v>
      </c>
    </row>
    <row r="68" spans="1:2" ht="14.5" x14ac:dyDescent="0.35">
      <c r="A68" s="3" t="s">
        <v>74</v>
      </c>
      <c r="B68" s="3" t="s">
        <v>71</v>
      </c>
    </row>
    <row r="69" spans="1:2" ht="14.5" x14ac:dyDescent="0.35">
      <c r="A69" s="3" t="s">
        <v>74</v>
      </c>
      <c r="B69" s="3" t="s">
        <v>65</v>
      </c>
    </row>
    <row r="70" spans="1:2" ht="14.5" x14ac:dyDescent="0.35">
      <c r="A70" s="3" t="s">
        <v>74</v>
      </c>
      <c r="B70" s="3" t="s">
        <v>67</v>
      </c>
    </row>
    <row r="71" spans="1:2" ht="14.5" x14ac:dyDescent="0.35">
      <c r="A71" s="3" t="s">
        <v>74</v>
      </c>
      <c r="B71" s="3" t="s">
        <v>64</v>
      </c>
    </row>
    <row r="72" spans="1:2" ht="14.5" x14ac:dyDescent="0.35">
      <c r="A72" s="3" t="s">
        <v>74</v>
      </c>
      <c r="B72" s="3" t="s">
        <v>73</v>
      </c>
    </row>
    <row r="73" spans="1:2" ht="14.5" x14ac:dyDescent="0.35">
      <c r="A73" s="3" t="s">
        <v>74</v>
      </c>
      <c r="B73" s="3" t="s">
        <v>72</v>
      </c>
    </row>
    <row r="74" spans="1:2" ht="14.5" x14ac:dyDescent="0.35">
      <c r="A74" s="3" t="s">
        <v>74</v>
      </c>
      <c r="B74" s="3" t="s">
        <v>77</v>
      </c>
    </row>
    <row r="75" spans="1:2" ht="14.5" x14ac:dyDescent="0.35">
      <c r="A75" s="3" t="s">
        <v>74</v>
      </c>
      <c r="B75" s="3" t="s">
        <v>70</v>
      </c>
    </row>
    <row r="76" spans="1:2" ht="14.5" x14ac:dyDescent="0.35">
      <c r="A76" s="3" t="s">
        <v>74</v>
      </c>
      <c r="B76" s="3" t="s">
        <v>66</v>
      </c>
    </row>
    <row r="77" spans="1:2" ht="14.5" x14ac:dyDescent="0.35">
      <c r="A77" s="3" t="s">
        <v>74</v>
      </c>
      <c r="B77" s="3" t="s">
        <v>74</v>
      </c>
    </row>
    <row r="78" spans="1:2" ht="14.5" x14ac:dyDescent="0.35">
      <c r="A78" s="3" t="s">
        <v>74</v>
      </c>
      <c r="B78" s="3" t="s">
        <v>75</v>
      </c>
    </row>
    <row r="79" spans="1:2" ht="14.5" x14ac:dyDescent="0.35">
      <c r="A79" s="3" t="s">
        <v>74</v>
      </c>
      <c r="B79" s="3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258E-D1B4-4193-ADF1-0D9D56354024}">
  <dimension ref="A1:F79"/>
  <sheetViews>
    <sheetView workbookViewId="0">
      <selection activeCell="F2" sqref="F2:F79"/>
    </sheetView>
  </sheetViews>
  <sheetFormatPr defaultRowHeight="12.5" x14ac:dyDescent="0.25"/>
  <cols>
    <col min="1" max="1" width="17.26953125" bestFit="1" customWidth="1"/>
    <col min="2" max="2" width="16.7265625" bestFit="1" customWidth="1"/>
    <col min="3" max="3" width="9.453125" bestFit="1" customWidth="1"/>
    <col min="4" max="4" width="10.54296875" bestFit="1" customWidth="1"/>
    <col min="5" max="5" width="12.08984375" bestFit="1" customWidth="1"/>
  </cols>
  <sheetData>
    <row r="1" spans="1:6" ht="14" x14ac:dyDescent="0.3">
      <c r="A1" s="8" t="s">
        <v>101</v>
      </c>
      <c r="B1" s="8" t="s">
        <v>102</v>
      </c>
      <c r="C1" s="9" t="s">
        <v>105</v>
      </c>
      <c r="D1" s="10" t="s">
        <v>103</v>
      </c>
      <c r="E1" s="11" t="s">
        <v>104</v>
      </c>
      <c r="F1" s="11" t="s">
        <v>110</v>
      </c>
    </row>
    <row r="2" spans="1:6" ht="14.5" x14ac:dyDescent="0.35">
      <c r="A2" s="3" t="s">
        <v>37</v>
      </c>
      <c r="B2" s="3" t="s">
        <v>35</v>
      </c>
      <c r="C2">
        <v>0.81200000000000006</v>
      </c>
      <c r="D2">
        <v>0.73450000000000004</v>
      </c>
      <c r="E2">
        <f>VLOOKUP(A2,pdrb,2,0)</f>
        <v>0</v>
      </c>
      <c r="F2">
        <f>C2/D2*E2</f>
        <v>0</v>
      </c>
    </row>
    <row r="3" spans="1:6" ht="14.5" x14ac:dyDescent="0.35">
      <c r="A3" s="3" t="s">
        <v>37</v>
      </c>
      <c r="B3" s="3" t="s">
        <v>41</v>
      </c>
      <c r="C3">
        <v>0.87060000000000004</v>
      </c>
      <c r="D3">
        <v>0.73450000000000004</v>
      </c>
      <c r="E3">
        <f>VLOOKUP(A3,pdrb,2,0)</f>
        <v>0</v>
      </c>
      <c r="F3">
        <f t="shared" ref="F3:F66" si="0">C3/D3*E3</f>
        <v>0</v>
      </c>
    </row>
    <row r="4" spans="1:6" ht="14.5" x14ac:dyDescent="0.35">
      <c r="A4" s="3" t="s">
        <v>37</v>
      </c>
      <c r="B4" s="3" t="s">
        <v>37</v>
      </c>
      <c r="C4">
        <v>1.0972500000000001</v>
      </c>
      <c r="D4">
        <v>0.73450000000000004</v>
      </c>
      <c r="E4">
        <f>VLOOKUP(A4,pdrb,2,0)</f>
        <v>0</v>
      </c>
      <c r="F4">
        <f t="shared" si="0"/>
        <v>0</v>
      </c>
    </row>
    <row r="5" spans="1:6" ht="14.5" x14ac:dyDescent="0.35">
      <c r="A5" s="3" t="s">
        <v>37</v>
      </c>
      <c r="B5" s="3" t="s">
        <v>40</v>
      </c>
      <c r="C5">
        <v>0.41070000000000001</v>
      </c>
      <c r="D5">
        <v>0.73450000000000004</v>
      </c>
      <c r="E5">
        <f>VLOOKUP(A5,pdrb,2,0)</f>
        <v>0</v>
      </c>
      <c r="F5">
        <f t="shared" si="0"/>
        <v>0</v>
      </c>
    </row>
    <row r="6" spans="1:6" ht="14.5" x14ac:dyDescent="0.35">
      <c r="A6" s="3" t="s">
        <v>37</v>
      </c>
      <c r="B6" s="3" t="s">
        <v>39</v>
      </c>
      <c r="C6">
        <v>0.53422199999999997</v>
      </c>
      <c r="D6">
        <v>0.73450000000000004</v>
      </c>
      <c r="E6">
        <f>VLOOKUP(A6,pdrb,2,0)</f>
        <v>0</v>
      </c>
      <c r="F6">
        <f t="shared" si="0"/>
        <v>0</v>
      </c>
    </row>
    <row r="7" spans="1:6" ht="14.5" x14ac:dyDescent="0.35">
      <c r="A7" s="3" t="s">
        <v>37</v>
      </c>
      <c r="B7" s="3" t="s">
        <v>38</v>
      </c>
      <c r="C7">
        <v>1.0467500000000001</v>
      </c>
      <c r="D7">
        <v>0.73450000000000004</v>
      </c>
      <c r="E7">
        <f>VLOOKUP(A7,pdrb,2,0)</f>
        <v>0</v>
      </c>
      <c r="F7">
        <f t="shared" si="0"/>
        <v>0</v>
      </c>
    </row>
    <row r="8" spans="1:6" ht="14.5" x14ac:dyDescent="0.35">
      <c r="A8" s="3" t="s">
        <v>37</v>
      </c>
      <c r="B8" s="3" t="s">
        <v>44</v>
      </c>
      <c r="C8">
        <v>0.95579999999999998</v>
      </c>
      <c r="D8">
        <v>0.73450000000000004</v>
      </c>
      <c r="E8">
        <f>VLOOKUP(A8,pdrb,2,0)</f>
        <v>0</v>
      </c>
      <c r="F8">
        <f t="shared" si="0"/>
        <v>0</v>
      </c>
    </row>
    <row r="9" spans="1:6" ht="14.5" x14ac:dyDescent="0.35">
      <c r="A9" s="3" t="s">
        <v>37</v>
      </c>
      <c r="B9" s="3" t="s">
        <v>33</v>
      </c>
      <c r="C9">
        <v>0.72050000000000003</v>
      </c>
      <c r="D9">
        <v>0.73450000000000004</v>
      </c>
      <c r="E9">
        <f>VLOOKUP(A9,pdrb,2,0)</f>
        <v>0</v>
      </c>
      <c r="F9">
        <f t="shared" si="0"/>
        <v>0</v>
      </c>
    </row>
    <row r="10" spans="1:6" ht="14.5" x14ac:dyDescent="0.35">
      <c r="A10" s="3" t="s">
        <v>37</v>
      </c>
      <c r="B10" s="3" t="s">
        <v>4</v>
      </c>
      <c r="C10">
        <v>0.5998</v>
      </c>
      <c r="D10">
        <v>0.73450000000000004</v>
      </c>
      <c r="E10">
        <f>VLOOKUP(A10,pdrb,2,0)</f>
        <v>0</v>
      </c>
      <c r="F10">
        <f t="shared" si="0"/>
        <v>0</v>
      </c>
    </row>
    <row r="11" spans="1:6" ht="14.5" x14ac:dyDescent="0.35">
      <c r="A11" s="3" t="s">
        <v>37</v>
      </c>
      <c r="B11" s="3" t="s">
        <v>36</v>
      </c>
      <c r="C11">
        <v>0.79200000000000004</v>
      </c>
      <c r="D11">
        <v>0.73450000000000004</v>
      </c>
      <c r="E11">
        <f>VLOOKUP(A11,pdrb,2,0)</f>
        <v>0</v>
      </c>
      <c r="F11">
        <f t="shared" si="0"/>
        <v>0</v>
      </c>
    </row>
    <row r="12" spans="1:6" ht="14.5" x14ac:dyDescent="0.35">
      <c r="A12" s="3" t="s">
        <v>37</v>
      </c>
      <c r="B12" s="3" t="s">
        <v>42</v>
      </c>
      <c r="C12">
        <v>0.66383300000000001</v>
      </c>
      <c r="D12">
        <v>0.73450000000000004</v>
      </c>
      <c r="E12">
        <f>VLOOKUP(A12,pdrb,2,0)</f>
        <v>0</v>
      </c>
      <c r="F12">
        <f t="shared" si="0"/>
        <v>0</v>
      </c>
    </row>
    <row r="13" spans="1:6" ht="14.5" x14ac:dyDescent="0.35">
      <c r="A13" s="3" t="s">
        <v>37</v>
      </c>
      <c r="B13" s="3" t="s">
        <v>5</v>
      </c>
      <c r="C13">
        <v>0.57850000000000001</v>
      </c>
      <c r="D13">
        <v>0.73450000000000004</v>
      </c>
      <c r="E13">
        <f>VLOOKUP(A13,pdrb,2,0)</f>
        <v>0</v>
      </c>
      <c r="F13">
        <f t="shared" si="0"/>
        <v>0</v>
      </c>
    </row>
    <row r="14" spans="1:6" ht="14.5" x14ac:dyDescent="0.35">
      <c r="A14" s="3" t="s">
        <v>37</v>
      </c>
      <c r="B14" s="3" t="s">
        <v>34</v>
      </c>
      <c r="C14">
        <v>0.8</v>
      </c>
      <c r="D14">
        <v>0.73450000000000004</v>
      </c>
      <c r="E14">
        <f>VLOOKUP(A14,pdrb,2,0)</f>
        <v>0</v>
      </c>
      <c r="F14">
        <f t="shared" si="0"/>
        <v>0</v>
      </c>
    </row>
    <row r="15" spans="1:6" ht="14.5" x14ac:dyDescent="0.35">
      <c r="A15" s="3" t="s">
        <v>37</v>
      </c>
      <c r="B15" s="3" t="s">
        <v>2</v>
      </c>
      <c r="C15">
        <v>0.54574999999999996</v>
      </c>
      <c r="D15">
        <v>0.73450000000000004</v>
      </c>
      <c r="E15">
        <f>VLOOKUP(A15,pdrb,2,0)</f>
        <v>0</v>
      </c>
      <c r="F15">
        <f t="shared" si="0"/>
        <v>0</v>
      </c>
    </row>
    <row r="16" spans="1:6" ht="14.5" x14ac:dyDescent="0.35">
      <c r="A16" s="3" t="s">
        <v>37</v>
      </c>
      <c r="B16" s="3" t="s">
        <v>6</v>
      </c>
      <c r="C16">
        <v>0.77380000000000004</v>
      </c>
      <c r="D16">
        <v>0.73450000000000004</v>
      </c>
      <c r="E16">
        <f>VLOOKUP(A16,pdrb,2,0)</f>
        <v>0</v>
      </c>
      <c r="F16">
        <f t="shared" si="0"/>
        <v>0</v>
      </c>
    </row>
    <row r="17" spans="1:6" ht="14.5" x14ac:dyDescent="0.35">
      <c r="A17" s="3" t="s">
        <v>37</v>
      </c>
      <c r="B17" s="3" t="s">
        <v>43</v>
      </c>
      <c r="C17">
        <v>1.0895999999999999</v>
      </c>
      <c r="D17">
        <v>0.73450000000000004</v>
      </c>
      <c r="E17">
        <f>VLOOKUP(A17,pdrb,2,0)</f>
        <v>0</v>
      </c>
      <c r="F17">
        <f t="shared" si="0"/>
        <v>0</v>
      </c>
    </row>
    <row r="18" spans="1:6" ht="14.5" x14ac:dyDescent="0.35">
      <c r="A18" s="3" t="s">
        <v>37</v>
      </c>
      <c r="B18" s="3" t="s">
        <v>3</v>
      </c>
      <c r="C18">
        <v>0.96466700000000005</v>
      </c>
      <c r="D18">
        <v>0.73450000000000004</v>
      </c>
      <c r="E18">
        <f>VLOOKUP(A18,pdrb,2,0)</f>
        <v>0</v>
      </c>
      <c r="F18">
        <f t="shared" si="0"/>
        <v>0</v>
      </c>
    </row>
    <row r="19" spans="1:6" ht="14.5" x14ac:dyDescent="0.35">
      <c r="A19" s="3" t="s">
        <v>88</v>
      </c>
      <c r="B19" s="3" t="s">
        <v>57</v>
      </c>
      <c r="C19">
        <v>0.27718199999999998</v>
      </c>
      <c r="D19" s="12">
        <v>0.161</v>
      </c>
      <c r="E19">
        <f>VLOOKUP(A19,pdrb,2,0)</f>
        <v>0</v>
      </c>
      <c r="F19">
        <f t="shared" si="0"/>
        <v>0</v>
      </c>
    </row>
    <row r="20" spans="1:6" ht="14.5" x14ac:dyDescent="0.35">
      <c r="A20" s="3" t="s">
        <v>88</v>
      </c>
      <c r="B20" s="3" t="s">
        <v>59</v>
      </c>
      <c r="C20">
        <v>6.8231E-2</v>
      </c>
      <c r="D20" s="12">
        <v>0.161</v>
      </c>
      <c r="E20">
        <f>VLOOKUP(A20,pdrb,2,0)</f>
        <v>0</v>
      </c>
      <c r="F20">
        <f t="shared" si="0"/>
        <v>0</v>
      </c>
    </row>
    <row r="21" spans="1:6" ht="14.5" x14ac:dyDescent="0.35">
      <c r="A21" s="3" t="s">
        <v>88</v>
      </c>
      <c r="B21" s="3" t="s">
        <v>52</v>
      </c>
      <c r="C21">
        <v>0.21923100000000001</v>
      </c>
      <c r="D21" s="12">
        <v>0.161</v>
      </c>
      <c r="E21">
        <f>VLOOKUP(A21,pdrb,2,0)</f>
        <v>0</v>
      </c>
      <c r="F21">
        <f t="shared" si="0"/>
        <v>0</v>
      </c>
    </row>
    <row r="22" spans="1:6" ht="14.5" x14ac:dyDescent="0.35">
      <c r="A22" s="3" t="s">
        <v>88</v>
      </c>
      <c r="B22" s="3" t="s">
        <v>56</v>
      </c>
      <c r="C22">
        <v>0.32229999999999998</v>
      </c>
      <c r="D22" s="12">
        <v>0.161</v>
      </c>
      <c r="E22">
        <f>VLOOKUP(A22,pdrb,2,0)</f>
        <v>0</v>
      </c>
      <c r="F22">
        <f t="shared" si="0"/>
        <v>0</v>
      </c>
    </row>
    <row r="23" spans="1:6" ht="14.5" x14ac:dyDescent="0.35">
      <c r="A23" s="3" t="s">
        <v>88</v>
      </c>
      <c r="B23" s="3" t="s">
        <v>45</v>
      </c>
      <c r="C23">
        <v>0.13123099999999999</v>
      </c>
      <c r="D23" s="12">
        <v>0.161</v>
      </c>
      <c r="E23">
        <f>VLOOKUP(A23,pdrb,2,0)</f>
        <v>0</v>
      </c>
      <c r="F23">
        <f t="shared" si="0"/>
        <v>0</v>
      </c>
    </row>
    <row r="24" spans="1:6" ht="14.5" x14ac:dyDescent="0.35">
      <c r="A24" s="3" t="s">
        <v>88</v>
      </c>
      <c r="B24" s="3" t="s">
        <v>48</v>
      </c>
      <c r="C24">
        <v>3.9768999999999999E-2</v>
      </c>
      <c r="D24" s="12">
        <v>0.161</v>
      </c>
      <c r="E24">
        <f>VLOOKUP(A24,pdrb,2,0)</f>
        <v>0</v>
      </c>
      <c r="F24">
        <f t="shared" si="0"/>
        <v>0</v>
      </c>
    </row>
    <row r="25" spans="1:6" ht="14.5" x14ac:dyDescent="0.35">
      <c r="A25" s="3" t="s">
        <v>88</v>
      </c>
      <c r="B25" s="3" t="s">
        <v>49</v>
      </c>
      <c r="C25">
        <v>1.7999999999999999E-2</v>
      </c>
      <c r="D25" s="12">
        <v>0.161</v>
      </c>
      <c r="E25">
        <f>VLOOKUP(A25,pdrb,2,0)</f>
        <v>0</v>
      </c>
      <c r="F25">
        <f t="shared" si="0"/>
        <v>0</v>
      </c>
    </row>
    <row r="26" spans="1:6" ht="14.5" x14ac:dyDescent="0.35">
      <c r="A26" s="3" t="s">
        <v>88</v>
      </c>
      <c r="B26" s="3" t="s">
        <v>47</v>
      </c>
      <c r="C26">
        <v>0.4052</v>
      </c>
      <c r="D26" s="12">
        <v>0.161</v>
      </c>
      <c r="E26">
        <f>VLOOKUP(A26,pdrb,2,0)</f>
        <v>0</v>
      </c>
      <c r="F26">
        <f t="shared" si="0"/>
        <v>0</v>
      </c>
    </row>
    <row r="27" spans="1:6" ht="14.5" x14ac:dyDescent="0.35">
      <c r="A27" s="3" t="s">
        <v>88</v>
      </c>
      <c r="B27" s="3" t="s">
        <v>46</v>
      </c>
      <c r="C27">
        <v>0.35809999999999997</v>
      </c>
      <c r="D27" s="12">
        <v>0.161</v>
      </c>
      <c r="E27">
        <f>VLOOKUP(A27,pdrb,2,0)</f>
        <v>0</v>
      </c>
      <c r="F27">
        <f t="shared" si="0"/>
        <v>0</v>
      </c>
    </row>
    <row r="28" spans="1:6" ht="14.5" x14ac:dyDescent="0.35">
      <c r="A28" s="3" t="s">
        <v>88</v>
      </c>
      <c r="B28" s="3" t="s">
        <v>53</v>
      </c>
      <c r="C28">
        <v>1.2316000000000001E-2</v>
      </c>
      <c r="D28" s="12">
        <v>0.161</v>
      </c>
      <c r="E28">
        <f>VLOOKUP(A28,pdrb,2,0)</f>
        <v>0</v>
      </c>
      <c r="F28">
        <f t="shared" si="0"/>
        <v>0</v>
      </c>
    </row>
    <row r="29" spans="1:6" ht="14.5" x14ac:dyDescent="0.35">
      <c r="A29" s="3" t="s">
        <v>88</v>
      </c>
      <c r="B29" s="3" t="s">
        <v>61</v>
      </c>
      <c r="C29">
        <v>7.6100000000000001E-2</v>
      </c>
      <c r="D29" s="12">
        <v>0.161</v>
      </c>
      <c r="E29">
        <f>VLOOKUP(A29,pdrb,2,0)</f>
        <v>0</v>
      </c>
      <c r="F29">
        <f t="shared" si="0"/>
        <v>0</v>
      </c>
    </row>
    <row r="30" spans="1:6" ht="14.5" x14ac:dyDescent="0.35">
      <c r="A30" s="3" t="s">
        <v>88</v>
      </c>
      <c r="B30" s="3" t="s">
        <v>54</v>
      </c>
      <c r="C30">
        <v>5.4614999999999997E-2</v>
      </c>
      <c r="D30" s="12">
        <v>0.161</v>
      </c>
      <c r="E30">
        <f>VLOOKUP(A30,pdrb,2,0)</f>
        <v>0</v>
      </c>
      <c r="F30">
        <f t="shared" si="0"/>
        <v>0</v>
      </c>
    </row>
    <row r="31" spans="1:6" ht="14.5" x14ac:dyDescent="0.35">
      <c r="A31" s="3" t="s">
        <v>88</v>
      </c>
      <c r="B31" s="3" t="s">
        <v>58</v>
      </c>
      <c r="C31">
        <v>-0.12428599999999999</v>
      </c>
      <c r="D31" s="12">
        <v>0.161</v>
      </c>
      <c r="E31">
        <f>VLOOKUP(A31,pdrb,2,0)</f>
        <v>0</v>
      </c>
      <c r="F31">
        <f t="shared" si="0"/>
        <v>0</v>
      </c>
    </row>
    <row r="32" spans="1:6" ht="14.5" x14ac:dyDescent="0.35">
      <c r="A32" s="3" t="s">
        <v>88</v>
      </c>
      <c r="B32" s="3" t="s">
        <v>51</v>
      </c>
      <c r="C32">
        <v>8.4117999999999998E-2</v>
      </c>
      <c r="D32" s="12">
        <v>0.161</v>
      </c>
      <c r="E32">
        <f>VLOOKUP(A32,pdrb,2,0)</f>
        <v>0</v>
      </c>
      <c r="F32">
        <f t="shared" si="0"/>
        <v>0</v>
      </c>
    </row>
    <row r="33" spans="1:6" ht="14.5" x14ac:dyDescent="0.35">
      <c r="A33" s="3" t="s">
        <v>88</v>
      </c>
      <c r="B33" s="3" t="s">
        <v>55</v>
      </c>
      <c r="C33">
        <v>8.5380000000000005E-3</v>
      </c>
      <c r="D33" s="12">
        <v>0.161</v>
      </c>
      <c r="E33">
        <f>VLOOKUP(A33,pdrb,2,0)</f>
        <v>0</v>
      </c>
      <c r="F33">
        <f t="shared" si="0"/>
        <v>0</v>
      </c>
    </row>
    <row r="34" spans="1:6" ht="14.5" x14ac:dyDescent="0.35">
      <c r="A34" s="3" t="s">
        <v>88</v>
      </c>
      <c r="B34" s="3" t="s">
        <v>60</v>
      </c>
      <c r="C34">
        <v>8.8082999999999995E-2</v>
      </c>
      <c r="D34" s="12">
        <v>0.161</v>
      </c>
      <c r="E34">
        <f>VLOOKUP(A34,pdrb,2,0)</f>
        <v>0</v>
      </c>
      <c r="F34">
        <f t="shared" si="0"/>
        <v>0</v>
      </c>
    </row>
    <row r="35" spans="1:6" ht="14.5" x14ac:dyDescent="0.35">
      <c r="A35" s="3" t="s">
        <v>88</v>
      </c>
      <c r="B35" s="3" t="s">
        <v>50</v>
      </c>
      <c r="C35">
        <v>0.10881200000000001</v>
      </c>
      <c r="D35" s="12">
        <v>0.161</v>
      </c>
      <c r="E35">
        <f>VLOOKUP(A35,pdrb,2,0)</f>
        <v>0</v>
      </c>
      <c r="F35">
        <f t="shared" si="0"/>
        <v>0</v>
      </c>
    </row>
    <row r="36" spans="1:6" ht="14.5" x14ac:dyDescent="0.35">
      <c r="A36" s="3" t="s">
        <v>88</v>
      </c>
      <c r="B36" s="3" t="s">
        <v>7</v>
      </c>
      <c r="C36">
        <v>0.58784599999999998</v>
      </c>
      <c r="D36" s="12">
        <v>0.161</v>
      </c>
      <c r="E36">
        <f>VLOOKUP(A36,pdrb,2,0)</f>
        <v>0</v>
      </c>
      <c r="F36">
        <f t="shared" si="0"/>
        <v>0</v>
      </c>
    </row>
    <row r="37" spans="1:6" ht="14.5" x14ac:dyDescent="0.35">
      <c r="A37" s="3" t="s">
        <v>86</v>
      </c>
      <c r="B37" s="3" t="s">
        <v>12</v>
      </c>
      <c r="D37" s="13">
        <v>1.2875000000000001</v>
      </c>
      <c r="E37">
        <f>VLOOKUP(A37,pdrb,2,0)</f>
        <v>0</v>
      </c>
      <c r="F37">
        <f t="shared" si="0"/>
        <v>0</v>
      </c>
    </row>
    <row r="38" spans="1:6" ht="14.5" x14ac:dyDescent="0.35">
      <c r="A38" s="3" t="s">
        <v>86</v>
      </c>
      <c r="B38" s="3" t="s">
        <v>13</v>
      </c>
      <c r="D38" s="13">
        <v>1.2875000000000001</v>
      </c>
      <c r="E38">
        <f>VLOOKUP(A38,pdrb,2,0)</f>
        <v>0</v>
      </c>
      <c r="F38">
        <f t="shared" si="0"/>
        <v>0</v>
      </c>
    </row>
    <row r="39" spans="1:6" ht="14.5" x14ac:dyDescent="0.35">
      <c r="A39" s="3" t="s">
        <v>86</v>
      </c>
      <c r="B39" s="3" t="s">
        <v>11</v>
      </c>
      <c r="C39">
        <v>1.2749999999999999</v>
      </c>
      <c r="D39" s="13">
        <v>1.2875000000000001</v>
      </c>
      <c r="E39">
        <f>VLOOKUP(A39,pdrb,2,0)</f>
        <v>0</v>
      </c>
      <c r="F39">
        <f t="shared" si="0"/>
        <v>0</v>
      </c>
    </row>
    <row r="40" spans="1:6" ht="14.5" x14ac:dyDescent="0.35">
      <c r="A40" s="3" t="s">
        <v>86</v>
      </c>
      <c r="B40" s="3" t="s">
        <v>17</v>
      </c>
      <c r="D40" s="13">
        <v>1.2875000000000001</v>
      </c>
      <c r="E40">
        <f>VLOOKUP(A40,pdrb,2,0)</f>
        <v>0</v>
      </c>
      <c r="F40">
        <f t="shared" si="0"/>
        <v>0</v>
      </c>
    </row>
    <row r="41" spans="1:6" ht="14.5" x14ac:dyDescent="0.35">
      <c r="A41" s="3" t="s">
        <v>86</v>
      </c>
      <c r="B41" s="3" t="s">
        <v>10</v>
      </c>
      <c r="C41">
        <v>1.2</v>
      </c>
      <c r="D41" s="13">
        <v>1.2875000000000001</v>
      </c>
      <c r="E41">
        <f>VLOOKUP(A41,pdrb,2,0)</f>
        <v>0</v>
      </c>
      <c r="F41">
        <f t="shared" si="0"/>
        <v>0</v>
      </c>
    </row>
    <row r="42" spans="1:6" ht="14.5" x14ac:dyDescent="0.35">
      <c r="A42" s="3" t="s">
        <v>86</v>
      </c>
      <c r="B42" s="3" t="s">
        <v>21</v>
      </c>
      <c r="C42">
        <v>1.347</v>
      </c>
      <c r="D42" s="13">
        <v>1.2875000000000001</v>
      </c>
      <c r="E42">
        <f>VLOOKUP(A42,pdrb,2,0)</f>
        <v>0</v>
      </c>
      <c r="F42">
        <f t="shared" si="0"/>
        <v>0</v>
      </c>
    </row>
    <row r="43" spans="1:6" ht="14.5" x14ac:dyDescent="0.35">
      <c r="A43" s="3" t="s">
        <v>86</v>
      </c>
      <c r="B43" s="3" t="s">
        <v>0</v>
      </c>
      <c r="C43">
        <v>1.3</v>
      </c>
      <c r="D43" s="13">
        <v>1.2875000000000001</v>
      </c>
      <c r="E43">
        <f>VLOOKUP(A43,pdrb,2,0)</f>
        <v>0</v>
      </c>
      <c r="F43">
        <f t="shared" si="0"/>
        <v>0</v>
      </c>
    </row>
    <row r="44" spans="1:6" ht="14.5" x14ac:dyDescent="0.35">
      <c r="A44" s="3" t="s">
        <v>86</v>
      </c>
      <c r="B44" s="3" t="s">
        <v>16</v>
      </c>
      <c r="D44" s="13">
        <v>1.2875000000000001</v>
      </c>
      <c r="E44">
        <f>VLOOKUP(A44,pdrb,2,0)</f>
        <v>0</v>
      </c>
      <c r="F44">
        <f t="shared" si="0"/>
        <v>0</v>
      </c>
    </row>
    <row r="45" spans="1:6" ht="14.5" x14ac:dyDescent="0.35">
      <c r="A45" s="3" t="s">
        <v>86</v>
      </c>
      <c r="B45" s="3" t="s">
        <v>19</v>
      </c>
      <c r="D45" s="13">
        <v>1.2875000000000001</v>
      </c>
      <c r="E45">
        <f>VLOOKUP(A45,pdrb,2,0)</f>
        <v>0</v>
      </c>
      <c r="F45">
        <f t="shared" si="0"/>
        <v>0</v>
      </c>
    </row>
    <row r="46" spans="1:6" ht="14.5" x14ac:dyDescent="0.35">
      <c r="A46" s="3" t="s">
        <v>86</v>
      </c>
      <c r="B46" s="3" t="s">
        <v>14</v>
      </c>
      <c r="D46" s="13">
        <v>1.2875000000000001</v>
      </c>
      <c r="E46">
        <f>VLOOKUP(A46,pdrb,2,0)</f>
        <v>0</v>
      </c>
      <c r="F46">
        <f t="shared" si="0"/>
        <v>0</v>
      </c>
    </row>
    <row r="47" spans="1:6" ht="14.5" x14ac:dyDescent="0.35">
      <c r="A47" s="3" t="s">
        <v>86</v>
      </c>
      <c r="B47" s="3" t="s">
        <v>18</v>
      </c>
      <c r="D47" s="13">
        <v>1.2875000000000001</v>
      </c>
      <c r="E47">
        <f>VLOOKUP(A47,pdrb,2,0)</f>
        <v>0</v>
      </c>
      <c r="F47">
        <f t="shared" si="0"/>
        <v>0</v>
      </c>
    </row>
    <row r="48" spans="1:6" ht="14.5" x14ac:dyDescent="0.35">
      <c r="A48" s="3" t="s">
        <v>86</v>
      </c>
      <c r="B48" s="3" t="s">
        <v>9</v>
      </c>
      <c r="D48" s="13">
        <v>1.2875000000000001</v>
      </c>
      <c r="E48">
        <f>VLOOKUP(A48,pdrb,2,0)</f>
        <v>0</v>
      </c>
      <c r="F48">
        <f t="shared" si="0"/>
        <v>0</v>
      </c>
    </row>
    <row r="49" spans="1:6" ht="14.5" x14ac:dyDescent="0.35">
      <c r="A49" s="3" t="s">
        <v>86</v>
      </c>
      <c r="B49" s="3" t="s">
        <v>20</v>
      </c>
      <c r="C49">
        <v>1.3759999999999999</v>
      </c>
      <c r="D49" s="13">
        <v>1.2875000000000001</v>
      </c>
      <c r="E49">
        <f>VLOOKUP(A49,pdrb,2,0)</f>
        <v>0</v>
      </c>
      <c r="F49">
        <f t="shared" si="0"/>
        <v>0</v>
      </c>
    </row>
    <row r="50" spans="1:6" ht="14.5" x14ac:dyDescent="0.35">
      <c r="A50" s="3" t="s">
        <v>86</v>
      </c>
      <c r="B50" s="3" t="s">
        <v>15</v>
      </c>
      <c r="D50" s="13">
        <v>1.2875000000000001</v>
      </c>
      <c r="E50">
        <f>VLOOKUP(A50,pdrb,2,0)</f>
        <v>0</v>
      </c>
      <c r="F50">
        <f t="shared" si="0"/>
        <v>0</v>
      </c>
    </row>
    <row r="51" spans="1:6" ht="14.5" x14ac:dyDescent="0.35">
      <c r="A51" s="3" t="s">
        <v>87</v>
      </c>
      <c r="B51" s="3" t="s">
        <v>25</v>
      </c>
      <c r="C51">
        <v>0.112333</v>
      </c>
      <c r="D51">
        <v>0.38550000000000001</v>
      </c>
      <c r="E51">
        <f>VLOOKUP(A51,pdrb,2,0)</f>
        <v>0</v>
      </c>
      <c r="F51">
        <f t="shared" si="0"/>
        <v>0</v>
      </c>
    </row>
    <row r="52" spans="1:6" ht="14.5" x14ac:dyDescent="0.35">
      <c r="A52" s="3" t="s">
        <v>87</v>
      </c>
      <c r="B52" s="3" t="s">
        <v>29</v>
      </c>
      <c r="C52">
        <v>0.12820000000000001</v>
      </c>
      <c r="D52">
        <v>0.38550000000000001</v>
      </c>
      <c r="E52">
        <f>VLOOKUP(A52,pdrb,2,0)</f>
        <v>0</v>
      </c>
      <c r="F52">
        <f t="shared" si="0"/>
        <v>0</v>
      </c>
    </row>
    <row r="53" spans="1:6" ht="14.5" x14ac:dyDescent="0.35">
      <c r="A53" s="3" t="s">
        <v>87</v>
      </c>
      <c r="B53" s="3" t="s">
        <v>32</v>
      </c>
      <c r="C53">
        <v>0.38724999999999998</v>
      </c>
      <c r="D53">
        <v>0.38550000000000001</v>
      </c>
      <c r="E53">
        <f>VLOOKUP(A53,pdrb,2,0)</f>
        <v>0</v>
      </c>
      <c r="F53">
        <f t="shared" si="0"/>
        <v>0</v>
      </c>
    </row>
    <row r="54" spans="1:6" ht="14.5" x14ac:dyDescent="0.35">
      <c r="A54" s="3" t="s">
        <v>87</v>
      </c>
      <c r="B54" s="3" t="s">
        <v>28</v>
      </c>
      <c r="C54">
        <v>0.20083300000000001</v>
      </c>
      <c r="D54">
        <v>0.38550000000000001</v>
      </c>
      <c r="E54">
        <f>VLOOKUP(A54,pdrb,2,0)</f>
        <v>0</v>
      </c>
      <c r="F54">
        <f t="shared" si="0"/>
        <v>0</v>
      </c>
    </row>
    <row r="55" spans="1:6" ht="14.5" x14ac:dyDescent="0.35">
      <c r="A55" s="3" t="s">
        <v>87</v>
      </c>
      <c r="B55" s="3" t="s">
        <v>1</v>
      </c>
      <c r="C55">
        <v>0.53400000000000003</v>
      </c>
      <c r="D55">
        <v>0.38550000000000001</v>
      </c>
      <c r="E55">
        <f>VLOOKUP(A55,pdrb,2,0)</f>
        <v>0</v>
      </c>
      <c r="F55">
        <f t="shared" si="0"/>
        <v>0</v>
      </c>
    </row>
    <row r="56" spans="1:6" ht="14.5" x14ac:dyDescent="0.35">
      <c r="A56" s="3" t="s">
        <v>87</v>
      </c>
      <c r="B56" s="3" t="s">
        <v>30</v>
      </c>
      <c r="C56">
        <v>0.44114300000000001</v>
      </c>
      <c r="D56">
        <v>0.38550000000000001</v>
      </c>
      <c r="E56">
        <f>VLOOKUP(A56,pdrb,2,0)</f>
        <v>0</v>
      </c>
      <c r="F56">
        <f t="shared" si="0"/>
        <v>0</v>
      </c>
    </row>
    <row r="57" spans="1:6" ht="14.5" x14ac:dyDescent="0.35">
      <c r="A57" s="3" t="s">
        <v>87</v>
      </c>
      <c r="B57" s="3" t="s">
        <v>23</v>
      </c>
      <c r="C57">
        <v>0.32162499999999999</v>
      </c>
      <c r="D57">
        <v>0.38550000000000001</v>
      </c>
      <c r="E57">
        <f>VLOOKUP(A57,pdrb,2,0)</f>
        <v>0</v>
      </c>
      <c r="F57">
        <f t="shared" si="0"/>
        <v>0</v>
      </c>
    </row>
    <row r="58" spans="1:6" ht="14.5" x14ac:dyDescent="0.35">
      <c r="A58" s="3" t="s">
        <v>87</v>
      </c>
      <c r="B58" s="3" t="s">
        <v>27</v>
      </c>
      <c r="C58">
        <v>0.53472699999999995</v>
      </c>
      <c r="D58">
        <v>0.38550000000000001</v>
      </c>
      <c r="E58">
        <f>VLOOKUP(A58,pdrb,2,0)</f>
        <v>0</v>
      </c>
      <c r="F58">
        <f t="shared" si="0"/>
        <v>0</v>
      </c>
    </row>
    <row r="59" spans="1:6" ht="14.5" x14ac:dyDescent="0.35">
      <c r="A59" s="3" t="s">
        <v>87</v>
      </c>
      <c r="B59" s="3" t="s">
        <v>31</v>
      </c>
      <c r="C59">
        <v>0.29066700000000001</v>
      </c>
      <c r="D59">
        <v>0.38550000000000001</v>
      </c>
      <c r="E59">
        <f>VLOOKUP(A59,pdrb,2,0)</f>
        <v>0</v>
      </c>
      <c r="F59">
        <f t="shared" si="0"/>
        <v>0</v>
      </c>
    </row>
    <row r="60" spans="1:6" ht="14.5" x14ac:dyDescent="0.35">
      <c r="A60" s="3" t="s">
        <v>87</v>
      </c>
      <c r="B60" s="3" t="s">
        <v>26</v>
      </c>
      <c r="C60">
        <v>0.378</v>
      </c>
      <c r="D60">
        <v>0.38550000000000001</v>
      </c>
      <c r="E60">
        <f>VLOOKUP(A60,pdrb,2,0)</f>
        <v>0</v>
      </c>
      <c r="F60">
        <f t="shared" si="0"/>
        <v>0</v>
      </c>
    </row>
    <row r="61" spans="1:6" ht="14.5" x14ac:dyDescent="0.35">
      <c r="A61" s="3" t="s">
        <v>87</v>
      </c>
      <c r="B61" s="3" t="s">
        <v>22</v>
      </c>
      <c r="C61">
        <v>0.55614300000000005</v>
      </c>
      <c r="D61">
        <v>0.38550000000000001</v>
      </c>
      <c r="E61">
        <f>VLOOKUP(A61,pdrb,2,0)</f>
        <v>0</v>
      </c>
      <c r="F61">
        <f t="shared" si="0"/>
        <v>0</v>
      </c>
    </row>
    <row r="62" spans="1:6" ht="14.5" x14ac:dyDescent="0.35">
      <c r="A62" s="3" t="s">
        <v>87</v>
      </c>
      <c r="B62" s="3" t="s">
        <v>24</v>
      </c>
      <c r="C62">
        <v>0.69679999999999997</v>
      </c>
      <c r="D62">
        <v>0.38550000000000001</v>
      </c>
      <c r="E62">
        <f>VLOOKUP(A62,pdrb,2,0)</f>
        <v>0</v>
      </c>
      <c r="F62">
        <f t="shared" si="0"/>
        <v>0</v>
      </c>
    </row>
    <row r="63" spans="1:6" ht="14.5" x14ac:dyDescent="0.35">
      <c r="A63" s="3" t="s">
        <v>74</v>
      </c>
      <c r="B63" s="3" t="s">
        <v>69</v>
      </c>
      <c r="C63">
        <v>0.87919999999999998</v>
      </c>
      <c r="D63">
        <v>0.89500000000000002</v>
      </c>
      <c r="E63">
        <f>VLOOKUP(A63,pdrb,2,0)</f>
        <v>0</v>
      </c>
      <c r="F63">
        <f t="shared" si="0"/>
        <v>0</v>
      </c>
    </row>
    <row r="64" spans="1:6" ht="14.5" x14ac:dyDescent="0.35">
      <c r="A64" s="3" t="s">
        <v>74</v>
      </c>
      <c r="B64" s="3" t="s">
        <v>8</v>
      </c>
      <c r="C64">
        <v>0.57033299999999998</v>
      </c>
      <c r="D64">
        <v>0.89500000000000002</v>
      </c>
      <c r="E64">
        <f>VLOOKUP(A64,pdrb,2,0)</f>
        <v>0</v>
      </c>
      <c r="F64">
        <f t="shared" si="0"/>
        <v>0</v>
      </c>
    </row>
    <row r="65" spans="1:6" ht="14.5" x14ac:dyDescent="0.35">
      <c r="A65" s="3" t="s">
        <v>74</v>
      </c>
      <c r="B65" s="3" t="s">
        <v>68</v>
      </c>
      <c r="C65">
        <v>1.3153330000000001</v>
      </c>
      <c r="D65">
        <v>0.89500000000000002</v>
      </c>
      <c r="E65">
        <f>VLOOKUP(A65,pdrb,2,0)</f>
        <v>0</v>
      </c>
      <c r="F65">
        <f t="shared" si="0"/>
        <v>0</v>
      </c>
    </row>
    <row r="66" spans="1:6" ht="14.5" x14ac:dyDescent="0.35">
      <c r="A66" s="3" t="s">
        <v>74</v>
      </c>
      <c r="B66" s="3" t="s">
        <v>62</v>
      </c>
      <c r="C66">
        <v>0.9234</v>
      </c>
      <c r="D66">
        <v>0.89500000000000002</v>
      </c>
      <c r="E66">
        <f>VLOOKUP(A66,pdrb,2,0)</f>
        <v>0</v>
      </c>
      <c r="F66">
        <f t="shared" si="0"/>
        <v>0</v>
      </c>
    </row>
    <row r="67" spans="1:6" ht="14.5" x14ac:dyDescent="0.35">
      <c r="A67" s="3" t="s">
        <v>74</v>
      </c>
      <c r="B67" s="3" t="s">
        <v>63</v>
      </c>
      <c r="C67">
        <v>0.84050000000000002</v>
      </c>
      <c r="D67">
        <v>0.89500000000000002</v>
      </c>
      <c r="E67">
        <f>VLOOKUP(A67,pdrb,2,0)</f>
        <v>0</v>
      </c>
      <c r="F67">
        <f t="shared" ref="F67:F79" si="1">C67/D67*E67</f>
        <v>0</v>
      </c>
    </row>
    <row r="68" spans="1:6" ht="14.5" x14ac:dyDescent="0.35">
      <c r="A68" s="3" t="s">
        <v>74</v>
      </c>
      <c r="B68" s="3" t="s">
        <v>71</v>
      </c>
      <c r="C68">
        <v>0.93259999999999998</v>
      </c>
      <c r="D68">
        <v>0.89500000000000002</v>
      </c>
      <c r="E68">
        <f>VLOOKUP(A68,pdrb,2,0)</f>
        <v>0</v>
      </c>
      <c r="F68">
        <f t="shared" si="1"/>
        <v>0</v>
      </c>
    </row>
    <row r="69" spans="1:6" ht="14.5" x14ac:dyDescent="0.35">
      <c r="A69" s="3" t="s">
        <v>74</v>
      </c>
      <c r="B69" s="3" t="s">
        <v>65</v>
      </c>
      <c r="C69">
        <v>0.48425000000000001</v>
      </c>
      <c r="D69">
        <v>0.89500000000000002</v>
      </c>
      <c r="E69">
        <f>VLOOKUP(A69,pdrb,2,0)</f>
        <v>0</v>
      </c>
      <c r="F69">
        <f t="shared" si="1"/>
        <v>0</v>
      </c>
    </row>
    <row r="70" spans="1:6" ht="14.5" x14ac:dyDescent="0.35">
      <c r="A70" s="3" t="s">
        <v>74</v>
      </c>
      <c r="B70" s="3" t="s">
        <v>67</v>
      </c>
      <c r="C70">
        <v>0.9698</v>
      </c>
      <c r="D70">
        <v>0.89500000000000002</v>
      </c>
      <c r="E70">
        <f>VLOOKUP(A70,pdrb,2,0)</f>
        <v>0</v>
      </c>
      <c r="F70">
        <f t="shared" si="1"/>
        <v>0</v>
      </c>
    </row>
    <row r="71" spans="1:6" ht="14.5" x14ac:dyDescent="0.35">
      <c r="A71" s="3" t="s">
        <v>74</v>
      </c>
      <c r="B71" s="3" t="s">
        <v>64</v>
      </c>
      <c r="C71">
        <v>0.78500000000000003</v>
      </c>
      <c r="D71">
        <v>0.89500000000000002</v>
      </c>
      <c r="E71">
        <f>VLOOKUP(A71,pdrb,2,0)</f>
        <v>0</v>
      </c>
      <c r="F71">
        <f t="shared" si="1"/>
        <v>0</v>
      </c>
    </row>
    <row r="72" spans="1:6" ht="14.5" x14ac:dyDescent="0.35">
      <c r="A72" s="3" t="s">
        <v>74</v>
      </c>
      <c r="B72" s="3" t="s">
        <v>73</v>
      </c>
      <c r="C72">
        <v>1.0903750000000001</v>
      </c>
      <c r="D72">
        <v>0.89500000000000002</v>
      </c>
      <c r="E72">
        <f>VLOOKUP(A72,pdrb,2,0)</f>
        <v>0</v>
      </c>
      <c r="F72">
        <f t="shared" si="1"/>
        <v>0</v>
      </c>
    </row>
    <row r="73" spans="1:6" ht="14.5" x14ac:dyDescent="0.35">
      <c r="A73" s="3" t="s">
        <v>74</v>
      </c>
      <c r="B73" s="3" t="s">
        <v>72</v>
      </c>
      <c r="C73">
        <v>0.91557100000000002</v>
      </c>
      <c r="D73">
        <v>0.89500000000000002</v>
      </c>
      <c r="E73">
        <f>VLOOKUP(A73,pdrb,2,0)</f>
        <v>0</v>
      </c>
      <c r="F73">
        <f t="shared" si="1"/>
        <v>0</v>
      </c>
    </row>
    <row r="74" spans="1:6" ht="14.5" x14ac:dyDescent="0.35">
      <c r="A74" s="3" t="s">
        <v>74</v>
      </c>
      <c r="B74" s="3" t="s">
        <v>77</v>
      </c>
      <c r="C74">
        <v>0.88414300000000001</v>
      </c>
      <c r="D74">
        <v>0.89500000000000002</v>
      </c>
      <c r="E74">
        <f>VLOOKUP(A74,pdrb,2,0)</f>
        <v>0</v>
      </c>
      <c r="F74">
        <f t="shared" si="1"/>
        <v>0</v>
      </c>
    </row>
    <row r="75" spans="1:6" ht="14.5" x14ac:dyDescent="0.35">
      <c r="A75" s="3" t="s">
        <v>74</v>
      </c>
      <c r="B75" s="3" t="s">
        <v>70</v>
      </c>
      <c r="C75">
        <v>0.71085699999999996</v>
      </c>
      <c r="D75">
        <v>0.89500000000000002</v>
      </c>
      <c r="E75">
        <f>VLOOKUP(A75,pdrb,2,0)</f>
        <v>0</v>
      </c>
      <c r="F75">
        <f t="shared" si="1"/>
        <v>0</v>
      </c>
    </row>
    <row r="76" spans="1:6" ht="14.5" x14ac:dyDescent="0.35">
      <c r="A76" s="3" t="s">
        <v>74</v>
      </c>
      <c r="B76" s="3" t="s">
        <v>66</v>
      </c>
      <c r="C76">
        <v>0.85650000000000004</v>
      </c>
      <c r="D76">
        <v>0.89500000000000002</v>
      </c>
      <c r="E76">
        <f>VLOOKUP(A76,pdrb,2,0)</f>
        <v>0</v>
      </c>
      <c r="F76">
        <f t="shared" si="1"/>
        <v>0</v>
      </c>
    </row>
    <row r="77" spans="1:6" ht="14.5" x14ac:dyDescent="0.35">
      <c r="A77" s="3" t="s">
        <v>74</v>
      </c>
      <c r="B77" s="3" t="s">
        <v>74</v>
      </c>
      <c r="C77">
        <v>0.97960000000000003</v>
      </c>
      <c r="D77">
        <v>0.89500000000000002</v>
      </c>
      <c r="E77">
        <f>VLOOKUP(A77,pdrb,2,0)</f>
        <v>0</v>
      </c>
      <c r="F77">
        <f t="shared" si="1"/>
        <v>0</v>
      </c>
    </row>
    <row r="78" spans="1:6" ht="14.5" x14ac:dyDescent="0.35">
      <c r="A78" s="3" t="s">
        <v>74</v>
      </c>
      <c r="B78" s="3" t="s">
        <v>75</v>
      </c>
      <c r="C78">
        <v>0.68766700000000003</v>
      </c>
      <c r="D78">
        <v>0.89500000000000002</v>
      </c>
      <c r="E78">
        <f>VLOOKUP(A78,pdrb,2,0)</f>
        <v>0</v>
      </c>
      <c r="F78">
        <f t="shared" si="1"/>
        <v>0</v>
      </c>
    </row>
    <row r="79" spans="1:6" ht="14.5" x14ac:dyDescent="0.35">
      <c r="A79" s="3" t="s">
        <v>74</v>
      </c>
      <c r="B79" s="3" t="s">
        <v>76</v>
      </c>
      <c r="C79">
        <v>0.59514299999999998</v>
      </c>
      <c r="D79">
        <v>0.89500000000000002</v>
      </c>
      <c r="E79">
        <f>VLOOKUP(A79,pdrb,2,0)</f>
        <v>0</v>
      </c>
      <c r="F7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data</vt:lpstr>
      <vt:lpstr>data_aggregat</vt:lpstr>
      <vt:lpstr>temp</vt:lpstr>
      <vt:lpstr>jumlah</vt:lpstr>
      <vt:lpstr>luas</vt:lpstr>
      <vt:lpstr>luas_wilayah</vt:lpstr>
      <vt:lpstr>pdrb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Innas Khoirun</cp:lastModifiedBy>
  <dcterms:modified xsi:type="dcterms:W3CDTF">2025-07-18T14:57:54Z</dcterms:modified>
</cp:coreProperties>
</file>