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meta_plants" sheetId="1" r:id="rId1"/>
  </sheets>
  <calcPr calcId="0"/>
</workbook>
</file>

<file path=xl/calcChain.xml><?xml version="1.0" encoding="utf-8"?>
<calcChain xmlns="http://schemas.openxmlformats.org/spreadsheetml/2006/main">
  <c r="L335" i="1" l="1"/>
  <c r="M335" i="1" s="1"/>
  <c r="N335" i="1" s="1"/>
  <c r="L121" i="1"/>
  <c r="M121" i="1" s="1"/>
  <c r="N121" i="1" s="1"/>
  <c r="L122" i="1"/>
  <c r="M122" i="1" s="1"/>
  <c r="N122" i="1" s="1"/>
  <c r="J335" i="1"/>
  <c r="J122" i="1"/>
  <c r="J37" i="1"/>
  <c r="J39" i="1"/>
  <c r="J349" i="1"/>
  <c r="J350" i="1"/>
  <c r="J347" i="1"/>
  <c r="J348" i="1"/>
  <c r="J342" i="1"/>
  <c r="J345" i="1"/>
  <c r="J346" i="1"/>
  <c r="J329" i="1"/>
  <c r="J330" i="1"/>
  <c r="J331" i="1"/>
  <c r="J332" i="1"/>
  <c r="J333" i="1"/>
  <c r="J334" i="1"/>
  <c r="J121" i="1"/>
  <c r="AT335" i="1"/>
  <c r="AR335" i="1" s="1"/>
  <c r="AQ335" i="1"/>
  <c r="AT334" i="1"/>
  <c r="AR334" i="1" s="1"/>
  <c r="AQ334" i="1"/>
  <c r="L334" i="1"/>
  <c r="M334" i="1" s="1"/>
  <c r="N334" i="1" s="1"/>
  <c r="AT333" i="1"/>
  <c r="AQ333" i="1"/>
  <c r="L333" i="1"/>
  <c r="M333" i="1" s="1"/>
  <c r="N333" i="1" s="1"/>
  <c r="AT332" i="1"/>
  <c r="AQ332" i="1"/>
  <c r="L332" i="1"/>
  <c r="M332" i="1" s="1"/>
  <c r="N332" i="1" s="1"/>
  <c r="AT331" i="1"/>
  <c r="AQ331" i="1"/>
  <c r="L331" i="1"/>
  <c r="M331" i="1" s="1"/>
  <c r="N331" i="1" s="1"/>
  <c r="AT330" i="1"/>
  <c r="AQ330" i="1"/>
  <c r="L330" i="1"/>
  <c r="M330" i="1" s="1"/>
  <c r="N330" i="1" s="1"/>
  <c r="AT329" i="1"/>
  <c r="AQ329" i="1"/>
  <c r="L329" i="1"/>
  <c r="M329" i="1" s="1"/>
  <c r="N329" i="1" s="1"/>
  <c r="AT346" i="1"/>
  <c r="AQ346" i="1"/>
  <c r="L346" i="1"/>
  <c r="M346" i="1" s="1"/>
  <c r="N346" i="1" s="1"/>
  <c r="AT345" i="1"/>
  <c r="AQ345" i="1"/>
  <c r="L345" i="1"/>
  <c r="M345" i="1" s="1"/>
  <c r="N345" i="1" s="1"/>
  <c r="AT342" i="1"/>
  <c r="AQ342" i="1"/>
  <c r="L342" i="1"/>
  <c r="M342" i="1" s="1"/>
  <c r="N342" i="1" s="1"/>
  <c r="AT348" i="1"/>
  <c r="AQ348" i="1"/>
  <c r="L348" i="1"/>
  <c r="M348" i="1" s="1"/>
  <c r="N348" i="1" s="1"/>
  <c r="AT347" i="1"/>
  <c r="AQ347" i="1"/>
  <c r="L347" i="1"/>
  <c r="M347" i="1" s="1"/>
  <c r="N347" i="1" s="1"/>
  <c r="AT350" i="1"/>
  <c r="AQ350" i="1"/>
  <c r="L350" i="1"/>
  <c r="M350" i="1" s="1"/>
  <c r="N350" i="1" s="1"/>
  <c r="AT349" i="1"/>
  <c r="AQ349" i="1"/>
  <c r="L349" i="1"/>
  <c r="M349" i="1" s="1"/>
  <c r="N349" i="1" s="1"/>
  <c r="AT39" i="1"/>
  <c r="AR39" i="1" s="1"/>
  <c r="AQ39" i="1"/>
  <c r="AJ39" i="1"/>
  <c r="R39" i="1"/>
  <c r="Q39" i="1"/>
  <c r="AT37" i="1"/>
  <c r="AQ37" i="1"/>
  <c r="AJ37" i="1"/>
  <c r="R37" i="1"/>
  <c r="Q37" i="1"/>
  <c r="AT122" i="1"/>
  <c r="AR122" i="1" s="1"/>
  <c r="AQ122" i="1"/>
  <c r="AT121" i="1"/>
  <c r="AQ121" i="1"/>
  <c r="AR347" i="1" l="1"/>
  <c r="AR332" i="1"/>
  <c r="AR333" i="1"/>
  <c r="AR349" i="1"/>
  <c r="AR121" i="1"/>
  <c r="AR348" i="1"/>
  <c r="AR329" i="1"/>
  <c r="AR346" i="1"/>
  <c r="AR331" i="1"/>
  <c r="AR37" i="1"/>
  <c r="AR330" i="1"/>
  <c r="AR350" i="1"/>
  <c r="L39" i="1"/>
  <c r="M39" i="1" s="1"/>
  <c r="N39" i="1" s="1"/>
  <c r="L37" i="1"/>
  <c r="M37" i="1" s="1"/>
  <c r="N37" i="1" s="1"/>
  <c r="AR342" i="1"/>
  <c r="AR345" i="1"/>
</calcChain>
</file>

<file path=xl/sharedStrings.xml><?xml version="1.0" encoding="utf-8"?>
<sst xmlns="http://schemas.openxmlformats.org/spreadsheetml/2006/main" count="4103" uniqueCount="791">
  <si>
    <t>plantorder</t>
  </si>
  <si>
    <t>plantnumber</t>
  </si>
  <si>
    <t>type</t>
  </si>
  <si>
    <t>plant</t>
  </si>
  <si>
    <t>ambient</t>
  </si>
  <si>
    <t>elevated</t>
  </si>
  <si>
    <t>facility</t>
  </si>
  <si>
    <t>field01</t>
  </si>
  <si>
    <t>fieldpots</t>
  </si>
  <si>
    <t>percent_decrease_N</t>
  </si>
  <si>
    <t>replicate_facilities</t>
  </si>
  <si>
    <t>SE</t>
  </si>
  <si>
    <t>SD</t>
  </si>
  <si>
    <t>Var</t>
  </si>
  <si>
    <t>aN</t>
  </si>
  <si>
    <t>eN</t>
  </si>
  <si>
    <t>SE_a</t>
  </si>
  <si>
    <t>SE_e</t>
  </si>
  <si>
    <t>watering</t>
  </si>
  <si>
    <t>nitrogen</t>
  </si>
  <si>
    <t>other</t>
  </si>
  <si>
    <t>cultivar</t>
  </si>
  <si>
    <t>concatenate</t>
  </si>
  <si>
    <t>Author</t>
  </si>
  <si>
    <t>site_of_expt</t>
  </si>
  <si>
    <t>year_of_experiment</t>
  </si>
  <si>
    <t>Sitecode</t>
  </si>
  <si>
    <t>yearcode</t>
  </si>
  <si>
    <t>exclude</t>
  </si>
  <si>
    <t>notes</t>
  </si>
  <si>
    <t>C3_cereal</t>
  </si>
  <si>
    <t>rice</t>
  </si>
  <si>
    <t>GC</t>
  </si>
  <si>
    <t>pots</t>
  </si>
  <si>
    <t>NA</t>
  </si>
  <si>
    <t>[P]_=_0</t>
  </si>
  <si>
    <t>default</t>
  </si>
  <si>
    <t>2-University_of_Western_Sydney,_Australia700NANAambientNA[P]_=_0</t>
  </si>
  <si>
    <t>Seneweera_et_al_1996_Seneweera_&amp;_Conroy_1997_</t>
  </si>
  <si>
    <t>University_of_Western_Sydney,_Australia</t>
  </si>
  <si>
    <t>UWS</t>
  </si>
  <si>
    <t>no_SD</t>
  </si>
  <si>
    <t>wheat</t>
  </si>
  <si>
    <t>OTC_</t>
  </si>
  <si>
    <t>1-Giessen,_Germany1994680NANAambientmedium</t>
  </si>
  <si>
    <t>Fangmeier_et_al_1997_</t>
  </si>
  <si>
    <t>Giessen,_Germany</t>
  </si>
  <si>
    <t>Gies</t>
  </si>
  <si>
    <t>ok</t>
  </si>
  <si>
    <t>1-Giessen,_Germany1994520NANAambientmedium</t>
  </si>
  <si>
    <t>Fangmeier_et_al_1997__and_1996</t>
  </si>
  <si>
    <t>FACE</t>
  </si>
  <si>
    <t>field</t>
  </si>
  <si>
    <t>wet</t>
  </si>
  <si>
    <t>Hoshiaoba</t>
  </si>
  <si>
    <t>2-Tsukubamirai,_Japan2010584wetHoshiaobaambienthigh</t>
  </si>
  <si>
    <t>Tsukubamirai,_Japan</t>
  </si>
  <si>
    <t>Tsuk</t>
  </si>
  <si>
    <t>vegetable</t>
  </si>
  <si>
    <t>cabbage</t>
  </si>
  <si>
    <t>rinda</t>
  </si>
  <si>
    <t>97-Jokonien720NArindaambientNA</t>
  </si>
  <si>
    <t>reddy_et_al_2004_brassica</t>
  </si>
  <si>
    <t>Jokonien</t>
  </si>
  <si>
    <t>Joko</t>
  </si>
  <si>
    <t>no_SE</t>
  </si>
  <si>
    <t>C4_cereal</t>
  </si>
  <si>
    <t>maize</t>
  </si>
  <si>
    <t>dry</t>
  </si>
  <si>
    <t>DKC61-19</t>
  </si>
  <si>
    <t>4-Champaign_Illinois2008550dryDKC61-19ambientlow</t>
  </si>
  <si>
    <t>Champaign_Illinois</t>
  </si>
  <si>
    <t>Illn</t>
  </si>
  <si>
    <t>pulses</t>
  </si>
  <si>
    <t>peas</t>
  </si>
  <si>
    <t>TOS_1_maybe</t>
  </si>
  <si>
    <t>Sturt</t>
  </si>
  <si>
    <t>32-Horsham,_Australia2010550drySturtambientlowTOS_1_maybe</t>
  </si>
  <si>
    <t>Horsham,_Australia</t>
  </si>
  <si>
    <t>Hors</t>
  </si>
  <si>
    <t>sorghum</t>
  </si>
  <si>
    <t>8-Maricopa,_Arizona1998561wetNAambientmedium</t>
  </si>
  <si>
    <t>Maricopa,_Arizona</t>
  </si>
  <si>
    <t>Mari</t>
  </si>
  <si>
    <t>TOS_2_maybe</t>
  </si>
  <si>
    <t>Bohatyr</t>
  </si>
  <si>
    <t>32-Horsham,_Australia2010550wetBohatyrambientlowTOS_2_maybe</t>
  </si>
  <si>
    <t>Norin8</t>
  </si>
  <si>
    <t>2-Tsukubamirai,_Japan2010584wetNorin8ambientmedium</t>
  </si>
  <si>
    <t>86y8</t>
  </si>
  <si>
    <t>2-Tsukubamirai,_Japan2010584wet86y8ambienthigh</t>
  </si>
  <si>
    <t>koshihikari</t>
  </si>
  <si>
    <t>2-Tsukubamirai,_Japan2010584wetkoshihikariambientlow</t>
  </si>
  <si>
    <t>zhang_et_al_2013_rice_own_data</t>
  </si>
  <si>
    <t>Milyang23</t>
  </si>
  <si>
    <t>2-Tsukubamirai,_Japan2010584wetMilyang23ambienthigh</t>
  </si>
  <si>
    <t>Nihonbare</t>
  </si>
  <si>
    <t>2-Tsukubamirai,_Japan2010584wetNihonbareambienthigh</t>
  </si>
  <si>
    <t>akitakomachi</t>
  </si>
  <si>
    <t>2-Shizukuishi,_Japan2008571wetakitakomachiambientmedium</t>
  </si>
  <si>
    <t>Shizukuishi,_Japan</t>
  </si>
  <si>
    <t>Shiz</t>
  </si>
  <si>
    <t>8-Maricopa,_Arizona1999561wetNAambientmedium</t>
  </si>
  <si>
    <t>Kokuriku193</t>
  </si>
  <si>
    <t>2-Tsukubamirai,_Japan2010584wetKokuriku193ambienthigh</t>
  </si>
  <si>
    <t>tanakari</t>
  </si>
  <si>
    <t>2-Shizukuishi,_Japan2008571wettanakariambientmedium</t>
  </si>
  <si>
    <t>oilcrop</t>
  </si>
  <si>
    <t>soybean</t>
  </si>
  <si>
    <t>spencer</t>
  </si>
  <si>
    <t>54-Champaign_Illinois2002550dryspencerambientlow</t>
  </si>
  <si>
    <t>1-Giessen,_Germany1994680NANAambientlow</t>
  </si>
  <si>
    <t>1-Giessen,_Germany1994520NANAambientlow</t>
  </si>
  <si>
    <t>Takanari</t>
  </si>
  <si>
    <t>2-Tsukubamirai,_Japan2010584wetTakanariambienthigh</t>
  </si>
  <si>
    <t>Akitakomachi</t>
  </si>
  <si>
    <t>2-Tsukubamirai,_Japan2010584wetAkitakomachiambientmedium</t>
  </si>
  <si>
    <t>4-Champaign_Illinois2008550dryDKC61-19ambientmedium</t>
  </si>
  <si>
    <t>Bekoaoba</t>
  </si>
  <si>
    <t>2-Tsukubamirai,_Japan2010584wetBekoaobaambienthigh</t>
  </si>
  <si>
    <t>34B43</t>
  </si>
  <si>
    <t>4-Champaign_Illinois2008550dry34B43ambientlow</t>
  </si>
  <si>
    <t>2-Tsukubamirai,_Japan2010584wetTakanariambientmedium</t>
  </si>
  <si>
    <t>barley</t>
  </si>
  <si>
    <t>GH</t>
  </si>
  <si>
    <t>3-Cambridge,_UK1990700NANAambientlow</t>
  </si>
  <si>
    <t>Thompson_and_Woodward_1994</t>
  </si>
  <si>
    <t>Cambridge,_UK</t>
  </si>
  <si>
    <t>Camb</t>
  </si>
  <si>
    <t>no_samplesize</t>
  </si>
  <si>
    <t>lettuce</t>
  </si>
  <si>
    <t>mv</t>
  </si>
  <si>
    <t>82-Spain700NAmvambientNA</t>
  </si>
  <si>
    <t>Baslam_et_al_2012</t>
  </si>
  <si>
    <t>Spain</t>
  </si>
  <si>
    <t>Spai</t>
  </si>
  <si>
    <t>e_only_CO2_on_sunny_days?</t>
  </si>
  <si>
    <t>flyer</t>
  </si>
  <si>
    <t>54-Champaign_Illinois2002550dryflyerambientlow</t>
  </si>
  <si>
    <t>Akidawara</t>
  </si>
  <si>
    <t>2-Tsukubamirai,_Japan2010584wetAkidawaraambientmedium</t>
  </si>
  <si>
    <t>2-Tsukubamirai,_Japan2010584wetkoshihikariambientmedium</t>
  </si>
  <si>
    <t>Akihikari</t>
  </si>
  <si>
    <t>2-Tsukubamirai,_Japan2010584wetAkihikariambientmedium</t>
  </si>
  <si>
    <t>Miriroman</t>
  </si>
  <si>
    <t>2-Tsukubamirai,_Japan2010584wetMiriromanambienthigh</t>
  </si>
  <si>
    <t>OZP0601</t>
  </si>
  <si>
    <t>32-Horsham,_Australia2010550dryOZP0601ambientlowTOS_1_maybe</t>
  </si>
  <si>
    <t>32-Horsham,_Australia2010550wetOZP0601ambientlowTOS_2_maybe</t>
  </si>
  <si>
    <t>Koshihikari</t>
  </si>
  <si>
    <t>2-Tsukubamirai,_Japan2010584wetKoshihikariambienthigh</t>
  </si>
  <si>
    <t>86Y8</t>
  </si>
  <si>
    <t>2-Tsukubamirai,_Japan2010584wet86Y8ambientmedium</t>
  </si>
  <si>
    <t>2-Shizukuishi,_Japan2007571wetakitakomachiambientmedium</t>
  </si>
  <si>
    <t>Aikoku</t>
  </si>
  <si>
    <t>2-Tsukubamirai,_Japan2010584wetAikokuambientmedium</t>
  </si>
  <si>
    <t>Akita63</t>
  </si>
  <si>
    <t>2-Tsukubamirai,_Japan2010584wetAkita63ambientmedium</t>
  </si>
  <si>
    <t>lennox</t>
  </si>
  <si>
    <t>97-Jokonien720NAlennoxambientNA</t>
  </si>
  <si>
    <t>dwight</t>
  </si>
  <si>
    <t>54-Champaign_Illinois2001550drydwightambientlow</t>
  </si>
  <si>
    <t>[P]_=_120</t>
  </si>
  <si>
    <t>2-University_of_Western_Sydney,_Australia700NANAambientNA[P]_=_120</t>
  </si>
  <si>
    <t>Loda</t>
  </si>
  <si>
    <t>54-Champaign_Illinois2001550dryLodaambientlow</t>
  </si>
  <si>
    <t>IR72</t>
  </si>
  <si>
    <t>2-Tsukubamirai,_Japan2010584wetIR72ambienthigh</t>
  </si>
  <si>
    <t>Lemont</t>
  </si>
  <si>
    <t>2-Tsukubamirai,_Japan2010584wetLemontambienthigh</t>
  </si>
  <si>
    <t>8-Maricopa,_Arizona1999561dryNAambientmedium</t>
  </si>
  <si>
    <t>2-Shizukuishi,_Japan2008571wetkoshihikariambientmedium</t>
  </si>
  <si>
    <t>non-nodulating_cultivar</t>
  </si>
  <si>
    <t>54-Morioka,_Japan2004593NAnon-nodulating_cultivarambientNA</t>
  </si>
  <si>
    <t>Oikawa_et_al_2010</t>
  </si>
  <si>
    <t>Morioka,_Japan</t>
  </si>
  <si>
    <t>Mori</t>
  </si>
  <si>
    <t>8-Maricopa,_Arizona1998561dryNAambientmedium</t>
  </si>
  <si>
    <t>3-Cambridge,_UK1990700NANAambientmedium</t>
  </si>
  <si>
    <t>root_vegetable</t>
  </si>
  <si>
    <t>cassava</t>
  </si>
  <si>
    <t>17-546NANAambientlow</t>
  </si>
  <si>
    <t>Gleadow_et_al_2009</t>
  </si>
  <si>
    <t>ANUg</t>
  </si>
  <si>
    <t>17-709NANAambientlow</t>
  </si>
  <si>
    <t>3-Cambridge,_UK1990700NANAambienthigh</t>
  </si>
  <si>
    <t>[P]_=_30</t>
  </si>
  <si>
    <t>2-University_of_Western_Sydney,_Australia700NANAambientNA[P]_=_30</t>
  </si>
  <si>
    <t>CTC</t>
  </si>
  <si>
    <t>Beijing_9701</t>
  </si>
  <si>
    <t>1-Chinese_Academy_of_Agricultural_Science_experiment_station_in_Beijing2001-2002565NABeijing_9701ambientmedium</t>
  </si>
  <si>
    <t>Lin_et_al_2005</t>
  </si>
  <si>
    <t>Chinese_Academy_of_Agricultural_Science_experiment_station_in_Beijing</t>
  </si>
  <si>
    <t>2001-2002</t>
  </si>
  <si>
    <t>Beij</t>
  </si>
  <si>
    <t>Kaspa</t>
  </si>
  <si>
    <t>32-Horsham,_Australia2010550dryKaspaambientlowTOS_1_maybe</t>
  </si>
  <si>
    <t>32-Horsham,_Australia2010550wetKaspaambientlowTOS_2_maybe</t>
  </si>
  <si>
    <t>Williams</t>
  </si>
  <si>
    <t>54-Champaign_Illinois2001550dryWilliamsambientlow</t>
  </si>
  <si>
    <t>32-Horsham,_Australia2010550dryBohatyrambientlowTOS_1_maybe</t>
  </si>
  <si>
    <t>brm</t>
  </si>
  <si>
    <t>82-Spain700NAbrmambientNA</t>
  </si>
  <si>
    <t>Baslam_et_al_2012_</t>
  </si>
  <si>
    <t>17-709NANAambienthigh</t>
  </si>
  <si>
    <t>17-546NANAambienthigh</t>
  </si>
  <si>
    <t>SY63</t>
  </si>
  <si>
    <t>2-Tsukubamirai,_Japan2010584wetSY63ambientmedium</t>
  </si>
  <si>
    <t>pana</t>
  </si>
  <si>
    <t>54-Champaign_Illinois2008550drypanaambientlow</t>
  </si>
  <si>
    <t>4-Champaign_Illinois2008550dry34B43ambientmedium</t>
  </si>
  <si>
    <t>Triso</t>
  </si>
  <si>
    <t>1-Heidfeldhof,_Stuttgart2005572wetTrisoambientmedium</t>
  </si>
  <si>
    <t>Högy_et_al_2009_the_other_one</t>
  </si>
  <si>
    <t>Heidfeldhof,_Stuttgart</t>
  </si>
  <si>
    <t>Heid</t>
  </si>
  <si>
    <t>nodulating_cultivar</t>
  </si>
  <si>
    <t>54-Morioka,_Japan2004593NAnodulating_cultivarambientNA</t>
  </si>
  <si>
    <t>loda</t>
  </si>
  <si>
    <t>54-Champaign_Illinois2002550drylodaambientlow</t>
  </si>
  <si>
    <t>OZP0902</t>
  </si>
  <si>
    <t>32-Horsham,_Australia2010550dryOZP0902ambientlowTOS_1_maybe</t>
  </si>
  <si>
    <t>cassava_leaves</t>
  </si>
  <si>
    <t>harvest_2</t>
  </si>
  <si>
    <t>84-Champaign_Illinois2010585NANAambientNAharvest_2</t>
  </si>
  <si>
    <t>Rosenthal_et_al_2012</t>
  </si>
  <si>
    <t>harvest_1</t>
  </si>
  <si>
    <t>84-Champaign_Illinois2010585NANAambientNAharvest_1</t>
  </si>
  <si>
    <t>P_values_only</t>
  </si>
  <si>
    <t>[P]_=_60</t>
  </si>
  <si>
    <t>2-University_of_Western_Sydney,_Australia700NANAambientNA[P]_=_60</t>
  </si>
  <si>
    <t>TOS1</t>
  </si>
  <si>
    <t>yitpi</t>
  </si>
  <si>
    <t>1-Horsham,_Australia2007550wetyitpiambientmediumTOS1</t>
  </si>
  <si>
    <t>54-Champaign_Illinois2008550drylodaambientlow</t>
  </si>
  <si>
    <t>54-Champaign_Illinois2006550drypanaambientlow</t>
  </si>
  <si>
    <t>williams</t>
  </si>
  <si>
    <t>54-Champaign_Illinois2002550drywilliamsambientlow</t>
  </si>
  <si>
    <t>32-Horsham,_Australia2010550wetOZP0902ambientlowTOS_2_maybe</t>
  </si>
  <si>
    <t>Flyer</t>
  </si>
  <si>
    <t>54-Champaign_Illinois2001550dryFlyerambientlow</t>
  </si>
  <si>
    <t>32-Horsham,_Australia2010550wetSturtambientlowTOS_2_maybe</t>
  </si>
  <si>
    <t>54-Champaign_Illinois2002550drypanaambientlow</t>
  </si>
  <si>
    <t>Clark</t>
  </si>
  <si>
    <t>54-Champaign_Illinois2001550dryClarkambientlow</t>
  </si>
  <si>
    <t>clark</t>
  </si>
  <si>
    <t>54-Champaign_Illinois2002550dryclarkambientlow</t>
  </si>
  <si>
    <t>54-Champaign_Illinois2004550drylodaambientlow</t>
  </si>
  <si>
    <t>[P]=240</t>
  </si>
  <si>
    <t>2-University_of_Western_Sydney,_Australia700NANAambientNA[P]=240</t>
  </si>
  <si>
    <t>OTC</t>
  </si>
  <si>
    <t>3-Giessen,_Germany1997650NANAambientmedium</t>
  </si>
  <si>
    <t>Fangmeier_et_al_2000</t>
  </si>
  <si>
    <t>rapeseed</t>
  </si>
  <si>
    <t>valo</t>
  </si>
  <si>
    <t>57-Jokonien720NAvaloambientNA</t>
  </si>
  <si>
    <t>1-Lanzhou_university,_China700wetNAambientNA</t>
  </si>
  <si>
    <t>Wu_et_al_2004</t>
  </si>
  <si>
    <t>Lanzhou_university,_China</t>
  </si>
  <si>
    <t>Lanz</t>
  </si>
  <si>
    <t>janz</t>
  </si>
  <si>
    <t>1-Horsham,_Australia2007550wetjanzambientlowTOS1</t>
  </si>
  <si>
    <t>Spencer</t>
  </si>
  <si>
    <t>54-Champaign_Illinois2001550drySpencerambientlow</t>
  </si>
  <si>
    <t>Dragon</t>
  </si>
  <si>
    <t>1-Göteborg,_Sweden1995667wetDragonambientmedium</t>
  </si>
  <si>
    <t>Pleijel_and_Danielsson_2009</t>
  </si>
  <si>
    <t>Göteborg,_Sweden</t>
  </si>
  <si>
    <t>Gote</t>
  </si>
  <si>
    <t>1-Göteborg,_Sweden1995515wetDragonambientmedium</t>
  </si>
  <si>
    <t>3-Giessen,_Germany1997650NANAambientlow</t>
  </si>
  <si>
    <t>54-Champaign_Illinois2004550dryflyerambientlow</t>
  </si>
  <si>
    <t>54-Champaign_Illinois2007550drypanaambientlow</t>
  </si>
  <si>
    <t>84-546NANAambientlow</t>
  </si>
  <si>
    <t>norman</t>
  </si>
  <si>
    <t>1-Berlin800wetnormanambientmedium</t>
  </si>
  <si>
    <t>Mueller_et_al_1993</t>
  </si>
  <si>
    <t>Berlin</t>
  </si>
  <si>
    <t>Berl</t>
  </si>
  <si>
    <t>84-709NANAambientlow</t>
  </si>
  <si>
    <t>extra_wet</t>
  </si>
  <si>
    <t>1-Göteborg,_Sweden1996696</t>
  </si>
  <si>
    <t>Pana</t>
  </si>
  <si>
    <t>54-Champaign_Illinois2001550dryPanaambientlow</t>
  </si>
  <si>
    <t>1-Cambridge,_UK1990700NANAambientmedium</t>
  </si>
  <si>
    <t>54-Champaign_Illinois2004550drypanaambientlow</t>
  </si>
  <si>
    <t>alcedo</t>
  </si>
  <si>
    <t>1-Berlin800wetalcedoambientmedium</t>
  </si>
  <si>
    <t>2-Shizukuishi,_Japan2000570wetakitakomachi</t>
  </si>
  <si>
    <t>Lieffering_et_al_2004</t>
  </si>
  <si>
    <t>84-546NANAambientmedium</t>
  </si>
  <si>
    <t>84-709NANAambientmedium</t>
  </si>
  <si>
    <t>54-Champaign_Illinois2004550drydwightambientlow</t>
  </si>
  <si>
    <t>ZhongYu_five</t>
  </si>
  <si>
    <t>1-Chinese_Academy_of_Agricultural_Science_experiment_station_in_Beijing2001-2002565NAZhongYu_fiveambientmedium</t>
  </si>
  <si>
    <t>54-Champaign_Illinois2004550dryclarkambientlow</t>
  </si>
  <si>
    <t>1-Horsham,_Australia2008550dryyitpiambientmediumTOS_2_maybe</t>
  </si>
  <si>
    <t>1-Berlin800dryalcedoambientmedium</t>
  </si>
  <si>
    <t>54-Champaign_Illinois2004550drywilliamsambientlow</t>
  </si>
  <si>
    <t>[P]_=_480</t>
  </si>
  <si>
    <t>2-University_of_Western_Sydney,_Australia700NANAambientNA[P]_=_480</t>
  </si>
  <si>
    <t>TOS1_maybe</t>
  </si>
  <si>
    <t>1-Horsham,_Australia2009550wetyitpiambientlowTOS1_maybe</t>
  </si>
  <si>
    <t>1-Horsham,_Australia2007550dryyitpiambientmediumTOS1</t>
  </si>
  <si>
    <t>54-1982421NANAambientNA</t>
  </si>
  <si>
    <t>Rogers_et_al_1986</t>
  </si>
  <si>
    <t>Zrog86</t>
  </si>
  <si>
    <t>54-1982349NANAambientNA</t>
  </si>
  <si>
    <t>54-1982645NANAambientNA</t>
  </si>
  <si>
    <t>54-1982496NANAambientNA</t>
  </si>
  <si>
    <t>1-Göteborg,_Sweden1996675</t>
  </si>
  <si>
    <t>54-Champaign_Illinois2004550dryspencerambientlow</t>
  </si>
  <si>
    <t>1-Horsham,_Australia2007550dryyitpiambientlowTOS1</t>
  </si>
  <si>
    <t>54-Champaign_Illinois2002550drydwightambientlow</t>
  </si>
  <si>
    <t>1-Horsham,_Australia2009550wetyitpiambientmediumTOS1_maybe</t>
  </si>
  <si>
    <t>1-wageningen?_Same_site_as_Dijkstra_et_al_1995_whatever_that_is1993,_1994712NANAambientNA</t>
  </si>
  <si>
    <t>Dijkstra_et_al_1999</t>
  </si>
  <si>
    <t>wageningen?_Same_site_as_Dijkstra_et_al_1995_whatever_that_is</t>
  </si>
  <si>
    <t>1993,_1994</t>
  </si>
  <si>
    <t>Wage</t>
  </si>
  <si>
    <t>2-Cuttack,_India2011550NANAambientNA</t>
  </si>
  <si>
    <t>roy_et_al_2012_rice</t>
  </si>
  <si>
    <t>Cuttack,_India</t>
  </si>
  <si>
    <t>Indi</t>
  </si>
  <si>
    <t>1-Göteborg,_Sweden1994660wetDragonambientmedium</t>
  </si>
  <si>
    <t>49_days_pre_CO2</t>
  </si>
  <si>
    <t>TOS2</t>
  </si>
  <si>
    <t>1-Horsham,_Australia2007550wetyitpiambientmediumTOS2</t>
  </si>
  <si>
    <t>1-Berlin800drynormanambientmedium</t>
  </si>
  <si>
    <t>zebu</t>
  </si>
  <si>
    <t>1-Horsham,_Australia2009550dryzebuambientlowTOS1_maybe</t>
  </si>
  <si>
    <t>1-Horsham,_Australia2007550wetyitpiambientlowTOS1</t>
  </si>
  <si>
    <t>2-Shizukuishi,_Japan1999625wetakitakomachi</t>
  </si>
  <si>
    <t>batis</t>
  </si>
  <si>
    <t>1-Braunschweig,_Germany2004/2005550NAbatisambientlow</t>
  </si>
  <si>
    <t>Wieser_et_al_2008_not_averaged</t>
  </si>
  <si>
    <t>Braunschweig,_Germany</t>
  </si>
  <si>
    <t>2004/2005</t>
  </si>
  <si>
    <t>Brau</t>
  </si>
  <si>
    <t>1-Horsham,_Australia2009550wetyitpiambientmediumTOS_2_maybe</t>
  </si>
  <si>
    <t>84-Instituto_Nacional_de_Investigaciones_Agrícolas_(INIA-CENIAP)_in_Maracay,_Estado_Aragua,_Venezuela,_680NANAambientNA</t>
  </si>
  <si>
    <t>Fernandez_et_al_2002</t>
  </si>
  <si>
    <t>Instituto_Nacional_de_Investigaciones_Agrícolas_(INIA-CENIAP)_in_Maracay,_Estado_Aragua,_Venezuela,_</t>
  </si>
  <si>
    <t>Vene</t>
  </si>
  <si>
    <t>hartog</t>
  </si>
  <si>
    <t>1-Horsham,_Australia2009550dryhartogambientlowTOS1_maybe</t>
  </si>
  <si>
    <t>1-Walpeup,_Australia2009550wetyitpiambientlowTOS_2_maybe</t>
  </si>
  <si>
    <t>Walpeup,_Australia</t>
  </si>
  <si>
    <t>Walp</t>
  </si>
  <si>
    <t>h45</t>
  </si>
  <si>
    <t>1-Horsham,_Australia2009550weth45ambientlowTOS1_maybe</t>
  </si>
  <si>
    <t>drysdale</t>
  </si>
  <si>
    <t>1-Horsham,_Australia2009550wetdrysdaleambientlowTOS1_maybe</t>
  </si>
  <si>
    <t>1-Horsham,_Australia2007550dryyitpiambientmediumTOS2</t>
  </si>
  <si>
    <t>1-Horsham,_Australia2009550dryyitpiambientmediumTOS1_maybe</t>
  </si>
  <si>
    <t>1-Saerheim,_Norway676NANAambientNA</t>
  </si>
  <si>
    <t>Sæbø_and_Mortensen_1996</t>
  </si>
  <si>
    <t>Saerheim,_Norway</t>
  </si>
  <si>
    <t>Saer</t>
  </si>
  <si>
    <t>tulli</t>
  </si>
  <si>
    <t>57-Jokonien720NAtulliambientNA</t>
  </si>
  <si>
    <t>1-Horsham,_Australia2007550wetyitpiambientlowTOS2</t>
  </si>
  <si>
    <t>1-Horsham,_Australia2009550wethartogambientlowTOS1_maybe</t>
  </si>
  <si>
    <t>1-Horsham,_Australia2009550wetjanzambientlowTOS1_maybe</t>
  </si>
  <si>
    <t>silverstar</t>
  </si>
  <si>
    <t>1-Horsham,_Australia2009550drysilverstarambientlowTOS_2_maybe</t>
  </si>
  <si>
    <t>SE_combined_with_sorghum</t>
  </si>
  <si>
    <t>gladius</t>
  </si>
  <si>
    <t>1-Horsham,_Australia2009550wetgladiusambientlowTOS1_maybe</t>
  </si>
  <si>
    <t>1-Heidfeldhof,_Stuttgart2008526NANAambientNA</t>
  </si>
  <si>
    <t>Hogy_et_al_2013_</t>
  </si>
  <si>
    <t>1-Horsham,_Australia2009550wetzebuambientlowTOS1_maybe</t>
  </si>
  <si>
    <t>spinach</t>
  </si>
  <si>
    <t>83-600NANAambientNA</t>
  </si>
  <si>
    <t>Jain_2007</t>
  </si>
  <si>
    <t>Zjai</t>
  </si>
  <si>
    <t>1-Horsham,_Australia2007550dryyitpiambientlowTOS2</t>
  </si>
  <si>
    <t>1-Horsham,_Australia2007550wetjanzambientlowTOS2</t>
  </si>
  <si>
    <t>1-Horsham,_Australia2008550wetyitpiambientlowTOS_2_maybe</t>
  </si>
  <si>
    <t>1-Horsham,_Australia2008550wetyitpiambientmediumTOS_2_maybe</t>
  </si>
  <si>
    <t>1-Horsham,_Australia2007550dryjanzambientlowTOS2</t>
  </si>
  <si>
    <t>1-Horsham,_Australia2007550dryjanzambientlowTOS1</t>
  </si>
  <si>
    <t>1-Horsham,_Australia2009550wetdrysdaleambientlowTOS_2_maybe</t>
  </si>
  <si>
    <t>2-Cuttack,_India2010550NANAambientNA</t>
  </si>
  <si>
    <t>2-Cuttack,_India2009550NANAambientNA</t>
  </si>
  <si>
    <t>peanut</t>
  </si>
  <si>
    <t>55-Raleigh,_NC_2002,_2003548NANAambientNA</t>
  </si>
  <si>
    <t>burkey_et_al_2007</t>
  </si>
  <si>
    <t>Raleigh,_NC_</t>
  </si>
  <si>
    <t>2002,_2003</t>
  </si>
  <si>
    <t>Rale</t>
  </si>
  <si>
    <t>55-Raleigh,_NC_2002,_2003730NANAambientNA</t>
  </si>
  <si>
    <t>chris</t>
  </si>
  <si>
    <t>1-South_Dakota715NAchrisambientNA</t>
  </si>
  <si>
    <t>Ziska_et_al_2004</t>
  </si>
  <si>
    <t>South_Dakota</t>
  </si>
  <si>
    <t>SoDa</t>
  </si>
  <si>
    <t>thatcher</t>
  </si>
  <si>
    <t>1-South_Dakota715NAthatcherambientNA</t>
  </si>
  <si>
    <t>1-Horsham,_Australia2009550drysilverstarambientlowTOS1_maybe</t>
  </si>
  <si>
    <t>1-Horsham,_Australia2009550wetjanzambientlowTOS_2_maybe</t>
  </si>
  <si>
    <t>1-Horsham,_Australia2009550wetsilverstarambientlowTOS1_maybe</t>
  </si>
  <si>
    <t>1-Horsham,_Australia2008550dryjanzambientlowTOS_2_maybe</t>
  </si>
  <si>
    <t>54-1983421dryNAambientNA</t>
  </si>
  <si>
    <t>54-1983645dryNAambientNA</t>
  </si>
  <si>
    <t>54-1983496dryNAambientNA</t>
  </si>
  <si>
    <t>54-1983349dryNAambientNA</t>
  </si>
  <si>
    <t>54-1983645wetNAambientNA</t>
  </si>
  <si>
    <t>54-1983349wetNAambientNA</t>
  </si>
  <si>
    <t>54-1983496wetNAambientNA</t>
  </si>
  <si>
    <t>54-1983421wetNAambientNA</t>
  </si>
  <si>
    <t>1-Horsham,_Australia2008550wetjanzambientlowTOS_2_maybe</t>
  </si>
  <si>
    <t>1-Walpeup,_Australia2009550wetyitpiambientlowTOS1_maybe</t>
  </si>
  <si>
    <t>1-Horsham,_Australia2009550dryh45ambientlowTOS_2_maybe</t>
  </si>
  <si>
    <t>marquis</t>
  </si>
  <si>
    <t>1-South_Dakota715NAmarquisambientNA</t>
  </si>
  <si>
    <t>1-Horsham,_Australia2009550dryyitpiambientlowTOS1_maybe</t>
  </si>
  <si>
    <t>oxen</t>
  </si>
  <si>
    <t>1-South_Dakota715NAoxenambientNA</t>
  </si>
  <si>
    <t>3-Saerheim,_Norway676NAambientNA</t>
  </si>
  <si>
    <t>57-Heidfeldhof,_Stuttgart2007494NANAambientNA</t>
  </si>
  <si>
    <t>Hogy_et_al_2010</t>
  </si>
  <si>
    <t>1-Horsham,_Australia2009550wetzebuambientlowTOS_2_maybe</t>
  </si>
  <si>
    <t>1-Horsham,_Australia2009550dryzebuambientlowTOS_2_maybe</t>
  </si>
  <si>
    <t>1-Horsham,_Australia2009550dryh45ambientlowTOS1_maybe</t>
  </si>
  <si>
    <t>1-Horsham,_Australia2009550dryjanzambientlowTOS1_maybe</t>
  </si>
  <si>
    <t>1-Horsham,_Australia2009550wetgladiusambientlowTOS_2_maybe</t>
  </si>
  <si>
    <t>1-Horsham,_Australia2009550wethartogambientlowTOS_2_maybe</t>
  </si>
  <si>
    <t>1-Horsham,_Australia2009550dryyitpiambientlowTOS_2_maybe</t>
  </si>
  <si>
    <t>1-Horsham,_Australia2009550wetsilverstarambientlowTOS_2_maybe</t>
  </si>
  <si>
    <t>1-Horsham,_Australia2009550wetyitpiambientlowTOS_2_maybe</t>
  </si>
  <si>
    <t>1-Horsham,_Australia2009550drydrysdaleambientlowTOS_2_maybe</t>
  </si>
  <si>
    <t>cv93B15</t>
  </si>
  <si>
    <t>54-Champaign_Illinois2010585drycv93B15ambientNA</t>
  </si>
  <si>
    <t>Gray_et_al_2013</t>
  </si>
  <si>
    <t>54-Champaign_Illinois2010585wetcv93B15ambientNA</t>
  </si>
  <si>
    <t>1-Horsham,_Australia2008550wetyitpiambientmediumTOS1_maybe</t>
  </si>
  <si>
    <t>1-Horsham,_Australia2009550drydrysdaleambientlowTOS1_maybe</t>
  </si>
  <si>
    <t>1-Horsham,_Australia2008550wetjanzambientlowTOS1_maybe</t>
  </si>
  <si>
    <t>mustardseed</t>
  </si>
  <si>
    <t>57-Indian_Agricultural_Research_Institute,_New_Delhi2009-10550NANAambientNA</t>
  </si>
  <si>
    <t>Singh_et_al_2013</t>
  </si>
  <si>
    <t>Indian_Agricultural_Research_Institute,_New_Delhi</t>
  </si>
  <si>
    <t>2009-10</t>
  </si>
  <si>
    <t>NDelh</t>
  </si>
  <si>
    <t>1-Horsham,_Australia2008550dryyitpiambientlowTOS_2_maybe</t>
  </si>
  <si>
    <t>1-Horsham,_Australia2009550drygladiusambientlowTOS1_maybe</t>
  </si>
  <si>
    <t>4_straw</t>
  </si>
  <si>
    <t>54-Belgium516NANAambientNA4_straw</t>
  </si>
  <si>
    <t>Shivashankar_and_Vlassak_1978</t>
  </si>
  <si>
    <t>Belgium</t>
  </si>
  <si>
    <t>Belg</t>
  </si>
  <si>
    <t>2_straw</t>
  </si>
  <si>
    <t>54-Belgium516NANAambientNA2_straw</t>
  </si>
  <si>
    <t>0_straw</t>
  </si>
  <si>
    <t>54-Belgium516NANAambientNA0_straw</t>
  </si>
  <si>
    <t>tunnel</t>
  </si>
  <si>
    <t>2-Chonnam_National_University,_Gwangju,_Korea2009650wetNAambientNA</t>
  </si>
  <si>
    <t>lee_et_al_2013_rice</t>
  </si>
  <si>
    <t>Chonnam_National_University,_Gwangju,_Korea</t>
  </si>
  <si>
    <t>Kore</t>
  </si>
  <si>
    <t>1-Horsham,_Australia2008550dryjanzambientlowTOS1_maybe</t>
  </si>
  <si>
    <t>1-Horsham,_Australia2008550dryyitpiambientlowTOS1_maybe</t>
  </si>
  <si>
    <t>57-Indian_Agricultural_Research_Institute,_New_Delhi2010-11550NANAambientNA</t>
  </si>
  <si>
    <t>2010-11</t>
  </si>
  <si>
    <t>1-Horsham,_Australia2009550dryjanzambientlowTOS_2_maybe</t>
  </si>
  <si>
    <t>1-Walpeup,_Australia2008550wetyitpiambientlowTOS1_maybe</t>
  </si>
  <si>
    <t>1-Horsham,_Australia2009550drygladiusambientlowTOS_2_maybe</t>
  </si>
  <si>
    <t>1-Horsham,_Australia2009550dryhartogambientlowTOS_2_maybe</t>
  </si>
  <si>
    <t>1-Horsham,_Australia2008550wetyitpiambientlowTOS1_maybe</t>
  </si>
  <si>
    <t>collard</t>
  </si>
  <si>
    <t>79-Beltsville,_MD1999,_2000725NAcollardambientNA</t>
  </si>
  <si>
    <t>Bunce_&amp;_Sicher_2003</t>
  </si>
  <si>
    <t>Beltsville,_MD</t>
  </si>
  <si>
    <t>1999,_2000</t>
  </si>
  <si>
    <t>Belt</t>
  </si>
  <si>
    <t>oat</t>
  </si>
  <si>
    <t>6-Saerheim,_Norway676NANAambientNA</t>
  </si>
  <si>
    <t>1-Heidfeldhof,_Stuttgart2004549wetTrisoambientmedium</t>
  </si>
  <si>
    <t>1-Horsham,_Australia2008550dryyitpiambientmediumTOS1_maybe</t>
  </si>
  <si>
    <t>bean</t>
  </si>
  <si>
    <t>31-Montpellier,_France700NANAambientNA</t>
  </si>
  <si>
    <t>joutei_et_al_2003_bean</t>
  </si>
  <si>
    <t>Montpellier,_France</t>
  </si>
  <si>
    <t>Mont</t>
  </si>
  <si>
    <t>1-Horsham,_Australia2009550dryyitpiambientmediumTOS_2_maybe</t>
  </si>
  <si>
    <t>54-Florida,_USA1993700NANAambientNA</t>
  </si>
  <si>
    <t>Thomas_et_al_2001;_2003</t>
  </si>
  <si>
    <t>Florida,_USA</t>
  </si>
  <si>
    <t>Flori</t>
  </si>
  <si>
    <t>1-Walpeup,_Australia2008550wetyitpiambientlowTOS_2_maybe</t>
  </si>
  <si>
    <t>potato</t>
  </si>
  <si>
    <t>18-Göteborg,_Sweden1998644NANAambientmedium</t>
  </si>
  <si>
    <t>Piikki_et_al_2007</t>
  </si>
  <si>
    <t>kohlrabi</t>
  </si>
  <si>
    <t>79-Beltsville,_MD1999,_2000725NAkohlrabiambientNA</t>
  </si>
  <si>
    <t>2-University_of_Western_Sydney,_Australia700NANAambientNA</t>
  </si>
  <si>
    <t>Seneweera_et_al_2011</t>
  </si>
  <si>
    <t>1-Horsham,_Australia2009550weth45ambientlowTOS_2_maybe</t>
  </si>
  <si>
    <t>2-Wuxi_Experimental_Station,_Jiangsu_Province,_China2002-2003550NANAambientmedium</t>
  </si>
  <si>
    <t>Yang_et_al_2007</t>
  </si>
  <si>
    <t>Wuxi_Experimental_Station,_Jiangsu_Province,_China</t>
  </si>
  <si>
    <t>2002-2003</t>
  </si>
  <si>
    <t>Wuxi</t>
  </si>
  <si>
    <t>2-Chonnam_National_University,_Gwangju,_Korea2010650wetNAambientNA</t>
  </si>
  <si>
    <t>alfalfa</t>
  </si>
  <si>
    <t>95-University_of_Swansea,_U.K450NANAambientNA</t>
  </si>
  <si>
    <t>Al-Rawahy_et_al_2013</t>
  </si>
  <si>
    <t>University_of_Swansea,_U.K</t>
  </si>
  <si>
    <t>Swan</t>
  </si>
  <si>
    <t>2-Wuxi_Experimental_Station,_Jiangsu_Province,_China2001-2003550NANAambientlow</t>
  </si>
  <si>
    <t>2001-2003</t>
  </si>
  <si>
    <t>2-Wuxi_Experimental_Station,_Jiangsu_Province,_China2001-2003550NANAambienthigh</t>
  </si>
  <si>
    <t>2-Chonnam_National_University,_Gwangju,_Korea2010650NANAambientNA</t>
  </si>
  <si>
    <t>fruit</t>
  </si>
  <si>
    <t>strawberry</t>
  </si>
  <si>
    <t>133-China720NANAambientlow</t>
  </si>
  <si>
    <t>sun_et_al_2012_strawberry</t>
  </si>
  <si>
    <t>China</t>
  </si>
  <si>
    <t>Chin</t>
  </si>
  <si>
    <t>2-Chonnam_National_University,_Gwangju,_Korea2009650NANAambientNA</t>
  </si>
  <si>
    <t>55-NASA700NANAambientNA</t>
  </si>
  <si>
    <t>Wu_et_al_1997</t>
  </si>
  <si>
    <t>NASA</t>
  </si>
  <si>
    <t>133-China720NANAambienthigh</t>
  </si>
  <si>
    <t>54-Florida,_USA1994700NANAambientNA</t>
  </si>
  <si>
    <t>both</t>
  </si>
  <si>
    <t>18-Giessen,_Germany1998,_1999554.3NANAambientNA</t>
  </si>
  <si>
    <t>Hogy_&amp;_Fangmeier_2009</t>
  </si>
  <si>
    <t>1998,_1999</t>
  </si>
  <si>
    <t>18-Giessen,_Germany1998,_1999671.6NANAambientNA</t>
  </si>
  <si>
    <t>18-CHIP_5_sites_around_europe1998,_1999670NANAambientNA</t>
  </si>
  <si>
    <t>Fangmeier_et_al_2002_</t>
  </si>
  <si>
    <t>CHIP_5_sites_around_europe</t>
  </si>
  <si>
    <t>Euro</t>
  </si>
  <si>
    <t>54-Korea2001650NANAambientmedium</t>
  </si>
  <si>
    <t>kim_et_al_2005_soy</t>
  </si>
  <si>
    <t>Korea</t>
  </si>
  <si>
    <t>entry_17</t>
  </si>
  <si>
    <t>1-Saskatoon,_Canada1994684NANAambientNAentry_17</t>
  </si>
  <si>
    <t>Bai_et_al_2003</t>
  </si>
  <si>
    <t>Saskatoon,_Canada</t>
  </si>
  <si>
    <t>Sask</t>
  </si>
  <si>
    <t>entry_19</t>
  </si>
  <si>
    <t>1-Saskatoon,_Canada1994684NANAambientNAentry_19</t>
  </si>
  <si>
    <t>1-Maricopa,_Arizona1997554NANAambienthigh</t>
  </si>
  <si>
    <t>Pinter_et_al_1997;_Kimball_et_al_2001;_Porteaus_et_al_2009</t>
  </si>
  <si>
    <t>1-1996550NANAambienthigh</t>
  </si>
  <si>
    <t>Porteaus_et_al_2009</t>
  </si>
  <si>
    <t>Zport</t>
  </si>
  <si>
    <t>2-Tsukubamirai,_Japan2011560NANAambientlow</t>
  </si>
  <si>
    <t>zhang_et_al_2013_rice</t>
  </si>
  <si>
    <t>2-Tsukubamirai,_Japan2011560NANAambientmedium</t>
  </si>
  <si>
    <t>Franken_1930</t>
  </si>
  <si>
    <t>3-Braunschweig,_Germany1995700NAFranken_1930ambienthigh</t>
  </si>
  <si>
    <t>Weigel_and_Manderscheid_2005</t>
  </si>
  <si>
    <t>Baronesse_1989</t>
  </si>
  <si>
    <t>3-Braunschweig,_Germany1995700NABaronesse_1989ambienthigh</t>
  </si>
  <si>
    <t>buckwheat</t>
  </si>
  <si>
    <t>9-Tohoku_uni_Sendai_Japan2003700NANAambientNA</t>
  </si>
  <si>
    <t>Miyagi_et_al_2007</t>
  </si>
  <si>
    <t>Tohoku_uni_Sendai_Japan</t>
  </si>
  <si>
    <t>Toho</t>
  </si>
  <si>
    <t>sugar_beet</t>
  </si>
  <si>
    <t>26-695NANAambientmedium</t>
  </si>
  <si>
    <t>wolf_1998_sugar_beet</t>
  </si>
  <si>
    <t>Zwolf</t>
  </si>
  <si>
    <t>broad_bean</t>
  </si>
  <si>
    <t>33-695NAambientmedium</t>
  </si>
  <si>
    <t>wolf_1996_faba_bean</t>
  </si>
  <si>
    <t>33-695NAambientlow</t>
  </si>
  <si>
    <t>chickpea</t>
  </si>
  <si>
    <t>low_P</t>
  </si>
  <si>
    <t>34-Horsham,_Australia2010700NAambientNAlow_P</t>
  </si>
  <si>
    <t>lam_et_al_2012</t>
  </si>
  <si>
    <t>54-USDA-BARC1989,_1990500NANAambientNA</t>
  </si>
  <si>
    <t>Mulchi_et_al_1995</t>
  </si>
  <si>
    <t>USDA-BARC</t>
  </si>
  <si>
    <t>1989,_1990</t>
  </si>
  <si>
    <t>BARC</t>
  </si>
  <si>
    <t>54-USDA-BARC1989,_1990400NANAambientNA</t>
  </si>
  <si>
    <t>54-Auburn,_Alabama,_USA1993731NANAambientNA</t>
  </si>
  <si>
    <t>Prior_et_al_2003_2008</t>
  </si>
  <si>
    <t>Auburn,_Alabama,_USA</t>
  </si>
  <si>
    <t>Alab</t>
  </si>
  <si>
    <t>1-Maricopa,_Arizona1996550wetNAambientNA</t>
  </si>
  <si>
    <t>Kimball_et_al_2001;_Pinter_et_al_1997</t>
  </si>
  <si>
    <t>1-Heidfeldhof,_Stuttgart2004-2006526NANAambientNA</t>
  </si>
  <si>
    <t>Högy_et_al_2009_BUT_THERE_ARE_TWO</t>
  </si>
  <si>
    <t>2004-2006</t>
  </si>
  <si>
    <t>1-Maricopa,_Arizona1996550dryNAambientNA</t>
  </si>
  <si>
    <t>1-Maricopa,_Arizona1997554NANAambientlow</t>
  </si>
  <si>
    <t>minaret</t>
  </si>
  <si>
    <t>1-Braunschweig,_Germany1994700NAminaretambienthigh</t>
  </si>
  <si>
    <t>1-canberra_Aus_Ginninderra_and_black_mountain1991_or_so700NANAambientmedium</t>
  </si>
  <si>
    <t>Blumenthal_et_al_1996</t>
  </si>
  <si>
    <t>canberra_Aus_Ginninderra_and_black_mountain</t>
  </si>
  <si>
    <t>1991_or_so</t>
  </si>
  <si>
    <t>Canb</t>
  </si>
  <si>
    <t>1-550NANAambientmedium</t>
  </si>
  <si>
    <t>Rogers_et_al_1996</t>
  </si>
  <si>
    <t>Zrog96</t>
  </si>
  <si>
    <t>1-550NANAambientmedium_high</t>
  </si>
  <si>
    <t>1-Braunschweig,_Germany2001/2002550NAbatisambienthigh</t>
  </si>
  <si>
    <t>Erbs_et_al_2010</t>
  </si>
  <si>
    <t>2001/2002</t>
  </si>
  <si>
    <t>heines_kolben_1890</t>
  </si>
  <si>
    <t>1-Braunschweig,_Germany1994689NAheines_kolben_1890ambienthigh</t>
  </si>
  <si>
    <t>Manderscheid_and_Weigel_1997</t>
  </si>
  <si>
    <t>1-University_of_Western_Sydney,_Australia550NANAambienthigh</t>
  </si>
  <si>
    <t>Conroy_et_al_1994</t>
  </si>
  <si>
    <t>1-University_of_Western_Sydney,_Australia550NANAambientlow</t>
  </si>
  <si>
    <t>1-University_of_Western_Sydney,_Australia550NANAambientmedium</t>
  </si>
  <si>
    <t>1-550NANAambientvery_low</t>
  </si>
  <si>
    <t>1-Changping550NANAambienthigh</t>
  </si>
  <si>
    <t>Lam_et_al_2012b</t>
  </si>
  <si>
    <t>Changping</t>
  </si>
  <si>
    <t>Chang</t>
  </si>
  <si>
    <t>janetzkis_fruher_1914</t>
  </si>
  <si>
    <t>1-Braunschweig,_Germany1994689NAjanetzkis_fruher_1914ambienthigh</t>
  </si>
  <si>
    <t>1-550NANAambienthigh</t>
  </si>
  <si>
    <t>nandu</t>
  </si>
  <si>
    <t>1-Braunschweig,_Germany1994700NAnanduambienthigh</t>
  </si>
  <si>
    <t>1-Braunschweig,_Germany2001/2002550NAbatisambientlow</t>
  </si>
  <si>
    <t>Wroblewitz_et_al_2013</t>
  </si>
  <si>
    <t>1-Braunschweig,_Germany2004/2005550NAbatisambienthigh</t>
  </si>
  <si>
    <t>1-Changping550NANAambientlow</t>
  </si>
  <si>
    <t>1-695NANAambientlow</t>
  </si>
  <si>
    <t>Wolf_1996</t>
  </si>
  <si>
    <t>1-Wageningen1995736NANAambientNA</t>
  </si>
  <si>
    <t>van_Oijen_et_al_1999</t>
  </si>
  <si>
    <t>Wageningen</t>
  </si>
  <si>
    <t>1-Braunschweig,_Germany2004/2005550NAbatisambienthigh-13.771</t>
  </si>
  <si>
    <t>Wieser_et_al_2008_Erbs_et_al_2010_Wroblewitz_et_al_2013</t>
  </si>
  <si>
    <t>1-Wageningen1995736NANAlowNA</t>
  </si>
  <si>
    <t>1-1996550NANAambientlow</t>
  </si>
  <si>
    <t>turbo</t>
  </si>
  <si>
    <t>1-Braunschweig,_Germany1992718NAturboambientNA</t>
  </si>
  <si>
    <t>Manderschied_et_al_1995</t>
  </si>
  <si>
    <t>1-Wageningen1996736NANAambientNA</t>
  </si>
  <si>
    <t>star</t>
  </si>
  <si>
    <t>1-Braunschweig,_Germany1992718NAstarambientNA</t>
  </si>
  <si>
    <t>Manderscheid_et_al_1995</t>
  </si>
  <si>
    <t>1-Wageningen1996736NANAlowNA</t>
  </si>
  <si>
    <t>entry_21</t>
  </si>
  <si>
    <t>1-Saskatoon,_Canada1994684NANAambientNAentry_21</t>
  </si>
  <si>
    <t>1-europeas_described_by_Jaeger_et_al_1999680NANAambientNA</t>
  </si>
  <si>
    <t>Fangmeier_et_al_1999</t>
  </si>
  <si>
    <t>europe</t>
  </si>
  <si>
    <t>as_described_by_Jaeger_et_al_1999</t>
  </si>
  <si>
    <t>entry_13</t>
  </si>
  <si>
    <t>1-Saskatoon,_Canada1994684NANAambientNAentry_13</t>
  </si>
  <si>
    <t>1-Braunschweig,_Germany1994689NAturboambienthigh</t>
  </si>
  <si>
    <t>1-695NANAambientmedium</t>
  </si>
  <si>
    <t>1-Jokonien,_Finland1992700NANAambientNA</t>
  </si>
  <si>
    <t>Hakala_1998</t>
  </si>
  <si>
    <t>Jokonien,_Finland</t>
  </si>
  <si>
    <t>1-Jokonien,_Finland1994700NANAambientNA</t>
  </si>
  <si>
    <t>1-Braunschweig,_Germany1994700NAnanduambientlow</t>
  </si>
  <si>
    <t>1-Braunschweig,_Germany1994700NAminaretambientlow</t>
  </si>
  <si>
    <t>1-Braunschweig,_Germany1999700NAminaretambientmedium</t>
  </si>
  <si>
    <t>Manderscheid_et_al_2000</t>
  </si>
  <si>
    <t>entry_1</t>
  </si>
  <si>
    <t>1-Saskatoon,_Canada1994684NANAambientNAentry_1</t>
  </si>
  <si>
    <t>1-695NANAambientvery_low</t>
  </si>
  <si>
    <t>entry_6</t>
  </si>
  <si>
    <t>1-Saskatoon,_Canada1994684NANAambientNAentry_6</t>
  </si>
  <si>
    <t>1-550NANAambientvery_high</t>
  </si>
  <si>
    <t>1-550NANAambientlow</t>
  </si>
  <si>
    <t>2-Philippines1994571NANAambientNA</t>
  </si>
  <si>
    <t>Ziska_et_al_1997</t>
  </si>
  <si>
    <t>Philippines</t>
  </si>
  <si>
    <t>Phil</t>
  </si>
  <si>
    <t>2-Philippines1995571NANAambientNA</t>
  </si>
  <si>
    <t>2-Philippines1994571NANAwarmed?NA</t>
  </si>
  <si>
    <t>2-Chonnam_National_University,_South_Korea622NANAambientNA</t>
  </si>
  <si>
    <t>Kim_et_al_2011</t>
  </si>
  <si>
    <t>Chonnam_National_University,_South_Korea</t>
  </si>
  <si>
    <t>2-Philippines1995665NANAambientNA</t>
  </si>
  <si>
    <t>3-Heidfeldhof,_Stuttgart550NAmanyambientNA</t>
  </si>
  <si>
    <t>Franzaring_et_al_2013</t>
  </si>
  <si>
    <t>3-Helsinki,_Finland1992700NANAambientlow</t>
  </si>
  <si>
    <t>Kleemola_et_al_1994</t>
  </si>
  <si>
    <t>Helsinki,_Finland</t>
  </si>
  <si>
    <t>Helsi</t>
  </si>
  <si>
    <t>theresa</t>
  </si>
  <si>
    <t>3-Braunschweig,_Germany2002/2003550NAtheresaambientlow</t>
  </si>
  <si>
    <t>Wroblewitz_et_al_2013_</t>
  </si>
  <si>
    <t>2002/2003</t>
  </si>
  <si>
    <t>1998_is_pot,_1999_is_field_grown</t>
  </si>
  <si>
    <t>3-Braunschweig,_Germany2002/2003550NAtheresaambienthigh</t>
  </si>
  <si>
    <t>Krona_1990</t>
  </si>
  <si>
    <t>3-Braunschweig,_Germany1995700NAKrona_1990ambienthigh</t>
  </si>
  <si>
    <t>3-Braunschweig,_Germany1999/2000550NAtheresaambienthigh</t>
  </si>
  <si>
    <t>1999/2000</t>
  </si>
  <si>
    <t>3-Braunschweig,_Germany1999/2000550NAtheresaambientlow</t>
  </si>
  <si>
    <t>eckendorfer_mammut</t>
  </si>
  <si>
    <t>3-Braunschweig,_Germany1999/2000550NAeckendorfer_mammutambienthigh</t>
  </si>
  <si>
    <t>Manderscheid_et_al_2001</t>
  </si>
  <si>
    <t>Intensiv_1921</t>
  </si>
  <si>
    <t>3-Braunschweig,_Germany1995700NAIntensiv_1921ambienthigh</t>
  </si>
  <si>
    <t>alexis</t>
  </si>
  <si>
    <t>3-Braunschweig,_Germany1995700NAalexisambienthigh</t>
  </si>
  <si>
    <t>3-Helsinki,_Finland1992700NANAambienthigh</t>
  </si>
  <si>
    <t>3-Braunschweig,_Germany1992718NAalexisambientNA</t>
  </si>
  <si>
    <t>Manderscheid_et_al_1995_</t>
  </si>
  <si>
    <t>3-Braunschweig,_Germany1999/2000550NAeckendorfer_mammutambientlow</t>
  </si>
  <si>
    <t>Heines_Hanna_1899</t>
  </si>
  <si>
    <t>3-Braunschweig,_Germany1995700NAHeines_Hanna_1899ambienthigh</t>
  </si>
  <si>
    <t>arena</t>
  </si>
  <si>
    <t>3-Braunschweig,_Germany1992718NAarenaambientNA</t>
  </si>
  <si>
    <t>rye</t>
  </si>
  <si>
    <t>5-Heidfeldhof,_Stuttgart550NANAambientNA</t>
  </si>
  <si>
    <t>otc</t>
  </si>
  <si>
    <t>8-Auburn,_Alabama,_USA1993707NANAambientNA</t>
  </si>
  <si>
    <t>8-Auburn,_Alabama,_USA1994715NANAambientNA</t>
  </si>
  <si>
    <t>8-Auburn,_Alabama,_USA1992731NANAambientNA</t>
  </si>
  <si>
    <t>spelt</t>
  </si>
  <si>
    <t>501-Heidfeldhof,_Stuttgart550NANAambientNA</t>
  </si>
  <si>
    <t>18-Sutton_Bonnington,_UK1999680NANAambientmedium</t>
  </si>
  <si>
    <t>Donnelly_et_al_2001</t>
  </si>
  <si>
    <t>Sutton_Bonnington,_UK</t>
  </si>
  <si>
    <t>Sutt</t>
  </si>
  <si>
    <t>18-Sutton_Bonnington,_UK1998680NANAambientmedium</t>
  </si>
  <si>
    <t>26-695NANAambientlow</t>
  </si>
  <si>
    <t>26-695NANAambientvery_low</t>
  </si>
  <si>
    <t>Beans_adzuki</t>
  </si>
  <si>
    <t>adzuki</t>
  </si>
  <si>
    <t>31-Tohoku_uni_Sendai_Japan2003700NAadzukiambientNA</t>
  </si>
  <si>
    <t>red_kidney_bean</t>
  </si>
  <si>
    <t>31-Florida,_USA2000696NANAlowNA</t>
  </si>
  <si>
    <t>Thomas_et_al_2009</t>
  </si>
  <si>
    <t>Beans_phaseolus</t>
  </si>
  <si>
    <t>phaseolus</t>
  </si>
  <si>
    <t>31-Tohoku_uni_Sendai_Japan2003700NAphaseolusambientNA</t>
  </si>
  <si>
    <t>high_P</t>
  </si>
  <si>
    <t>32-Horsham,_Australia2010700NAambientNAhigh_P</t>
  </si>
  <si>
    <t>Lam_et_al_2012a</t>
  </si>
  <si>
    <t>32-Horsham,_Australia2010700NAambientNAlow_P</t>
  </si>
  <si>
    <t>32-Tohoku_uni_Sendai_Japan2003700NANAambientNA</t>
  </si>
  <si>
    <t>34-Horsham,_Australia2010700NAambientNAhigh_P</t>
  </si>
  <si>
    <t>54-Auburn,_Alabama,_USA1994715NANAambientNA</t>
  </si>
  <si>
    <t>54-Auburn,_Alabama,_USA1994707NANAambientNA</t>
  </si>
  <si>
    <t>54-Korea2001650NANAambientNAhigh_P</t>
  </si>
  <si>
    <t>54-Tohoku_uni_Sendai_Japan2003700NANAambientNA</t>
  </si>
  <si>
    <t>54-Korea2001650NANAambientlow</t>
  </si>
  <si>
    <t>54-Auburn,_Alabama,_USA1992720NANAambientNA</t>
  </si>
  <si>
    <t>Amthor_et_al_1994</t>
  </si>
  <si>
    <t>57-Heidfeldhof,_Stuttgart550NANAambienthigh</t>
  </si>
  <si>
    <t>Franzaring_et_al_2011_2012</t>
  </si>
  <si>
    <t>57-Heidfeldhof,_Stuttgart550NANAambientlow</t>
  </si>
  <si>
    <t>57-Heidfeldhof,_Stuttgart550NANAambientmedium</t>
  </si>
  <si>
    <t>sunflower</t>
  </si>
  <si>
    <t>56-Tohoku_uni_Sendai_Japan2003700NANAambientNA</t>
  </si>
  <si>
    <t>Sa´nchez de la Puente L, Pe´rez Pe´rez P, Martı´nez-Carrasco R, Morcuende Morcuende R &amp; Martı´n del Molino IM (2000) Action of elevated CO2 and high temperatures on the mineral composition of two varieties of wheat. Agrochimica, XLIV, 5–6.</t>
  </si>
  <si>
    <t>alcazar</t>
  </si>
  <si>
    <t>C3 cereal</t>
  </si>
  <si>
    <t>medium</t>
  </si>
  <si>
    <t>1-Spain1996700NAalcazarambientNA</t>
  </si>
  <si>
    <t>AGFACE_Australia_Wheat</t>
  </si>
  <si>
    <t>rinconada</t>
  </si>
  <si>
    <t>1-Spain1996700NArinconadaambientNA</t>
  </si>
  <si>
    <t>Högy et al. 2009 the other one</t>
  </si>
  <si>
    <t>Heidfeldhof, Stuttgart</t>
  </si>
  <si>
    <t>1-Heidfeldhof, Stuttgart2004549wetTrisoambientmedium</t>
  </si>
  <si>
    <t>1-Heidfeldhof, Stuttgart2005572wetTrisoambientmedium</t>
  </si>
  <si>
    <t>Fangmeier et al. CHIP dataset</t>
  </si>
  <si>
    <t>Tervuren, Belgium</t>
  </si>
  <si>
    <t>root vegetable</t>
  </si>
  <si>
    <t>18-Tervuren, Belgium1998676NANAambientNA</t>
  </si>
  <si>
    <t>Precipitation data approximate (see Table 1 of De Temmerman et al. 2002b).</t>
  </si>
  <si>
    <t>18-Tervuren, Belgium1999664NANAambientNA</t>
  </si>
  <si>
    <t>Sutton Bonnington, UK</t>
  </si>
  <si>
    <t>18-Sutton Bonnington, UK1999543NANAambientNA</t>
  </si>
  <si>
    <t>Jokioinen, Finland</t>
  </si>
  <si>
    <t>18-Jokioinen, Finland1999550NANAambientNA</t>
  </si>
  <si>
    <t xml:space="preserve">Precipitation data approximate (see Table 1 of De Temmerman et al. 2002b). </t>
  </si>
  <si>
    <t>18-Sutton Bonnington, UK1998563NANAambientNA</t>
  </si>
  <si>
    <t>Giessen, Germany</t>
  </si>
  <si>
    <t>18-Giessen, Germany1998429NANAambientNA</t>
  </si>
  <si>
    <t>18-Giessen, Germany1998541NANAambientNA</t>
  </si>
  <si>
    <t>18-Giessen, Germany1998690NANAambientNA</t>
  </si>
  <si>
    <t>18-Giessen, Germany1999491NANAambientNA</t>
  </si>
  <si>
    <t>18-Giessen, Germany1999541NANAambientNA</t>
  </si>
  <si>
    <t>18-Giessen, Germany1999708NANAambientNA</t>
  </si>
  <si>
    <t>Göteborg, Sweden</t>
  </si>
  <si>
    <t>18-Göteborg, Sweden1998644NANAambientmedium</t>
  </si>
  <si>
    <t>DOI: 10.1016/j.eja.2007.07.004</t>
  </si>
  <si>
    <t>bintje</t>
  </si>
  <si>
    <t>Terv</t>
  </si>
  <si>
    <t>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</si>
</sst>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  <xf numFmtId="0" fontId="22" fillId="0" borderId="0"/>
  </cellStyleXfs>
  <cellXfs count="20">
    <xf numFmtId="0" fontId="0" fillId="0" borderId="0" xfId="0"/>
    <xf numFmtId="11" fontId="0" fillId="0" borderId="0" xfId="0" applyNumberFormat="1"/>
    <xf numFmtId="0" fontId="18" fillId="33" borderId="0" xfId="0" applyFont="1" applyFill="1" applyAlignment="1"/>
    <xf numFmtId="0" fontId="16" fillId="33" borderId="0" xfId="0" applyFont="1" applyFill="1" applyAlignment="1"/>
    <xf numFmtId="0" fontId="19" fillId="33" borderId="0" xfId="0" applyFont="1" applyFill="1" applyAlignment="1"/>
    <xf numFmtId="0" fontId="0" fillId="33" borderId="0" xfId="0" applyFill="1"/>
    <xf numFmtId="0" fontId="0" fillId="33" borderId="0" xfId="0" applyFill="1" applyAlignment="1"/>
    <xf numFmtId="0" fontId="21" fillId="33" borderId="0" xfId="42" applyFont="1" applyFill="1" applyBorder="1"/>
    <xf numFmtId="0" fontId="18" fillId="33" borderId="0" xfId="0" applyFont="1" applyFill="1" applyBorder="1" applyAlignment="1"/>
    <xf numFmtId="0" fontId="20" fillId="33" borderId="0" xfId="43" applyFill="1" applyBorder="1"/>
    <xf numFmtId="0" fontId="20" fillId="33" borderId="0" xfId="43" applyFill="1"/>
    <xf numFmtId="0" fontId="19" fillId="33" borderId="0" xfId="0" applyFont="1" applyFill="1" applyBorder="1" applyAlignment="1"/>
    <xf numFmtId="0" fontId="16" fillId="33" borderId="0" xfId="0" applyFont="1" applyFill="1" applyBorder="1" applyAlignment="1"/>
    <xf numFmtId="0" fontId="22" fillId="33" borderId="0" xfId="44" applyFill="1"/>
    <xf numFmtId="0" fontId="16" fillId="0" borderId="0" xfId="0" applyFont="1" applyAlignment="1"/>
    <xf numFmtId="0" fontId="21" fillId="33" borderId="0" xfId="43" applyFont="1" applyFill="1"/>
    <xf numFmtId="0" fontId="21" fillId="33" borderId="0" xfId="43" applyFont="1" applyFill="1" applyBorder="1"/>
    <xf numFmtId="0" fontId="22" fillId="33" borderId="0" xfId="44" applyFont="1" applyFill="1"/>
    <xf numFmtId="2" fontId="19" fillId="33" borderId="0" xfId="0" applyNumberFormat="1" applyFont="1" applyFill="1" applyBorder="1" applyAlignment="1"/>
    <xf numFmtId="0" fontId="0" fillId="34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hemes]_x000a__x000a_Sci-Fi=_x000a__x000a_Nature=_x000a__x000a_robin=_x000a__x000a__x000a__x000a_[SoundScheme.Nature]_x000a__x000a_SystemAsterisk=C:\SNDSYS 2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68"/>
  <sheetViews>
    <sheetView tabSelected="1" topLeftCell="A333" workbookViewId="0">
      <selection activeCell="N354" sqref="N354"/>
    </sheetView>
  </sheetViews>
  <sheetFormatPr defaultRowHeight="15" x14ac:dyDescent="0.25"/>
  <sheetData>
    <row r="1" spans="1:2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236" s="6" customFormat="1" x14ac:dyDescent="0.25">
      <c r="A2">
        <v>1</v>
      </c>
      <c r="B2">
        <v>1</v>
      </c>
      <c r="C2" t="s">
        <v>30</v>
      </c>
      <c r="D2" t="s">
        <v>42</v>
      </c>
      <c r="E2">
        <v>413</v>
      </c>
      <c r="F2">
        <v>565</v>
      </c>
      <c r="G2" t="s">
        <v>188</v>
      </c>
      <c r="H2">
        <v>0</v>
      </c>
      <c r="I2" t="s">
        <v>33</v>
      </c>
      <c r="J2">
        <v>0.96403339799999999</v>
      </c>
      <c r="K2">
        <v>1</v>
      </c>
      <c r="L2">
        <v>3.1632299999999999E-3</v>
      </c>
      <c r="M2">
        <v>1.1114421000000001</v>
      </c>
      <c r="N2" s="1">
        <v>1.0006E-5</v>
      </c>
      <c r="O2">
        <v>15.57</v>
      </c>
      <c r="P2">
        <v>15.01</v>
      </c>
      <c r="Q2">
        <v>5.1020408000000003E-2</v>
      </c>
      <c r="R2">
        <v>2.5510200000000002E-3</v>
      </c>
      <c r="S2" t="s">
        <v>34</v>
      </c>
      <c r="T2">
        <v>2</v>
      </c>
      <c r="U2"/>
      <c r="V2" t="s">
        <v>189</v>
      </c>
      <c r="W2" t="s">
        <v>190</v>
      </c>
      <c r="X2" t="s">
        <v>191</v>
      </c>
      <c r="Y2" t="s">
        <v>192</v>
      </c>
      <c r="Z2" t="s">
        <v>193</v>
      </c>
      <c r="AA2" t="s">
        <v>194</v>
      </c>
      <c r="AB2">
        <v>1</v>
      </c>
      <c r="AC2" t="s">
        <v>48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</row>
    <row r="3" spans="1:236" s="6" customFormat="1" x14ac:dyDescent="0.25">
      <c r="A3">
        <v>1</v>
      </c>
      <c r="B3">
        <v>1</v>
      </c>
      <c r="C3" t="s">
        <v>30</v>
      </c>
      <c r="D3" t="s">
        <v>42</v>
      </c>
      <c r="E3">
        <v>413</v>
      </c>
      <c r="F3">
        <v>565</v>
      </c>
      <c r="G3" t="s">
        <v>188</v>
      </c>
      <c r="H3">
        <v>1</v>
      </c>
      <c r="I3" t="s">
        <v>52</v>
      </c>
      <c r="J3">
        <v>0.94074615900000003</v>
      </c>
      <c r="K3">
        <v>1</v>
      </c>
      <c r="L3">
        <v>1.0188315E-2</v>
      </c>
      <c r="M3">
        <v>3.579797396</v>
      </c>
      <c r="N3">
        <v>1.0380200000000001E-4</v>
      </c>
      <c r="O3">
        <v>13.67</v>
      </c>
      <c r="P3">
        <v>12.86</v>
      </c>
      <c r="Q3">
        <v>0.13775510199999999</v>
      </c>
      <c r="R3">
        <v>5.1020408000000003E-2</v>
      </c>
      <c r="S3" t="s">
        <v>34</v>
      </c>
      <c r="T3">
        <v>2</v>
      </c>
      <c r="U3"/>
      <c r="V3" t="s">
        <v>293</v>
      </c>
      <c r="W3" t="s">
        <v>294</v>
      </c>
      <c r="X3" t="s">
        <v>191</v>
      </c>
      <c r="Y3" t="s">
        <v>192</v>
      </c>
      <c r="Z3" t="s">
        <v>193</v>
      </c>
      <c r="AA3" t="s">
        <v>194</v>
      </c>
      <c r="AB3">
        <v>1</v>
      </c>
      <c r="AC3" t="s">
        <v>48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</row>
    <row r="4" spans="1:236" s="6" customFormat="1" x14ac:dyDescent="0.25">
      <c r="A4">
        <v>1</v>
      </c>
      <c r="B4">
        <v>1</v>
      </c>
      <c r="C4" t="s">
        <v>30</v>
      </c>
      <c r="D4" t="s">
        <v>42</v>
      </c>
      <c r="E4">
        <v>340</v>
      </c>
      <c r="F4">
        <v>800</v>
      </c>
      <c r="G4" t="s">
        <v>32</v>
      </c>
      <c r="H4">
        <v>0</v>
      </c>
      <c r="I4" t="s">
        <v>33</v>
      </c>
      <c r="J4">
        <v>0.91483280899999997</v>
      </c>
      <c r="K4">
        <v>1</v>
      </c>
      <c r="L4">
        <v>4.0752371000000003E-2</v>
      </c>
      <c r="M4">
        <v>0.115265113</v>
      </c>
      <c r="N4">
        <v>1.660756E-3</v>
      </c>
      <c r="O4">
        <v>3.4990000000000001</v>
      </c>
      <c r="P4">
        <v>3.2010000000000001</v>
      </c>
      <c r="Q4">
        <v>0.12</v>
      </c>
      <c r="R4">
        <v>9.0999999999999998E-2</v>
      </c>
      <c r="S4" t="s">
        <v>53</v>
      </c>
      <c r="T4">
        <v>2</v>
      </c>
      <c r="U4"/>
      <c r="V4" t="s">
        <v>274</v>
      </c>
      <c r="W4" t="s">
        <v>275</v>
      </c>
      <c r="X4" t="s">
        <v>276</v>
      </c>
      <c r="Y4" t="s">
        <v>277</v>
      </c>
      <c r="Z4"/>
      <c r="AA4" t="s">
        <v>278</v>
      </c>
      <c r="AB4">
        <v>1</v>
      </c>
      <c r="AC4" t="s">
        <v>48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</row>
    <row r="5" spans="1:236" s="6" customFormat="1" x14ac:dyDescent="0.25">
      <c r="A5">
        <v>1</v>
      </c>
      <c r="B5">
        <v>1</v>
      </c>
      <c r="C5" t="s">
        <v>30</v>
      </c>
      <c r="D5" t="s">
        <v>42</v>
      </c>
      <c r="E5">
        <v>340</v>
      </c>
      <c r="F5">
        <v>800</v>
      </c>
      <c r="G5" t="s">
        <v>32</v>
      </c>
      <c r="H5">
        <v>0</v>
      </c>
      <c r="I5" t="s">
        <v>33</v>
      </c>
      <c r="J5">
        <v>1.0219373220000001</v>
      </c>
      <c r="K5">
        <v>1</v>
      </c>
      <c r="L5">
        <v>6.4592628999999999E-2</v>
      </c>
      <c r="M5">
        <v>0.14443350899999999</v>
      </c>
      <c r="N5">
        <v>4.1722080000000002E-3</v>
      </c>
      <c r="O5">
        <v>3.51</v>
      </c>
      <c r="P5">
        <v>3.5870000000000002</v>
      </c>
      <c r="Q5">
        <v>0.124</v>
      </c>
      <c r="R5">
        <v>0.188</v>
      </c>
      <c r="S5" t="s">
        <v>53</v>
      </c>
      <c r="T5">
        <v>2</v>
      </c>
      <c r="U5"/>
      <c r="V5" t="s">
        <v>286</v>
      </c>
      <c r="W5" t="s">
        <v>287</v>
      </c>
      <c r="X5" t="s">
        <v>276</v>
      </c>
      <c r="Y5" t="s">
        <v>277</v>
      </c>
      <c r="Z5"/>
      <c r="AA5" t="s">
        <v>278</v>
      </c>
      <c r="AB5">
        <v>1</v>
      </c>
      <c r="AC5" t="s">
        <v>48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</row>
    <row r="6" spans="1:236" s="6" customFormat="1" x14ac:dyDescent="0.25">
      <c r="A6">
        <v>1</v>
      </c>
      <c r="B6">
        <v>1</v>
      </c>
      <c r="C6" t="s">
        <v>30</v>
      </c>
      <c r="D6" t="s">
        <v>42</v>
      </c>
      <c r="E6">
        <v>340</v>
      </c>
      <c r="F6">
        <v>800</v>
      </c>
      <c r="G6" t="s">
        <v>32</v>
      </c>
      <c r="H6">
        <v>0</v>
      </c>
      <c r="I6" t="s">
        <v>33</v>
      </c>
      <c r="J6">
        <v>0.89888143200000004</v>
      </c>
      <c r="K6">
        <v>1</v>
      </c>
      <c r="L6">
        <v>4.3021790999999997E-2</v>
      </c>
      <c r="M6">
        <v>4.3021790999999997E-2</v>
      </c>
      <c r="N6">
        <v>1.8508750000000001E-3</v>
      </c>
      <c r="O6">
        <v>4.47</v>
      </c>
      <c r="P6">
        <v>4.0179999999999998</v>
      </c>
      <c r="Q6">
        <v>0.14899999999999999</v>
      </c>
      <c r="R6">
        <v>0.13800000000000001</v>
      </c>
      <c r="S6" t="s">
        <v>68</v>
      </c>
      <c r="T6">
        <v>2</v>
      </c>
      <c r="U6"/>
      <c r="V6" t="s">
        <v>286</v>
      </c>
      <c r="W6" t="s">
        <v>297</v>
      </c>
      <c r="X6" t="s">
        <v>276</v>
      </c>
      <c r="Y6" t="s">
        <v>277</v>
      </c>
      <c r="Z6"/>
      <c r="AA6" t="s">
        <v>278</v>
      </c>
      <c r="AB6">
        <v>1</v>
      </c>
      <c r="AC6" t="s">
        <v>129</v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</row>
    <row r="7" spans="1:236" s="6" customFormat="1" x14ac:dyDescent="0.25">
      <c r="A7">
        <v>1</v>
      </c>
      <c r="B7">
        <v>1</v>
      </c>
      <c r="C7" t="s">
        <v>30</v>
      </c>
      <c r="D7" t="s">
        <v>42</v>
      </c>
      <c r="E7">
        <v>340</v>
      </c>
      <c r="F7">
        <v>800</v>
      </c>
      <c r="G7" t="s">
        <v>32</v>
      </c>
      <c r="H7">
        <v>0</v>
      </c>
      <c r="I7" t="s">
        <v>33</v>
      </c>
      <c r="J7">
        <v>0.88005677800000004</v>
      </c>
      <c r="K7">
        <v>1</v>
      </c>
      <c r="L7">
        <v>6.3405731000000007E-2</v>
      </c>
      <c r="M7">
        <v>1.679952756</v>
      </c>
      <c r="N7">
        <v>4.020287E-3</v>
      </c>
      <c r="O7">
        <v>4.2270000000000003</v>
      </c>
      <c r="P7">
        <v>3.72</v>
      </c>
      <c r="Q7">
        <v>0.20399999999999999</v>
      </c>
      <c r="R7">
        <v>0.19900000000000001</v>
      </c>
      <c r="S7" t="s">
        <v>68</v>
      </c>
      <c r="T7">
        <v>2</v>
      </c>
      <c r="U7"/>
      <c r="V7" t="s">
        <v>274</v>
      </c>
      <c r="W7" t="s">
        <v>328</v>
      </c>
      <c r="X7" t="s">
        <v>276</v>
      </c>
      <c r="Y7" t="s">
        <v>277</v>
      </c>
      <c r="Z7"/>
      <c r="AA7" t="s">
        <v>278</v>
      </c>
      <c r="AB7">
        <v>1</v>
      </c>
      <c r="AC7" t="s">
        <v>48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</row>
    <row r="8" spans="1:236" s="6" customFormat="1" x14ac:dyDescent="0.25">
      <c r="A8">
        <v>1</v>
      </c>
      <c r="B8">
        <v>1</v>
      </c>
      <c r="C8" t="s">
        <v>30</v>
      </c>
      <c r="D8" t="s">
        <v>42</v>
      </c>
      <c r="E8">
        <v>384</v>
      </c>
      <c r="F8">
        <v>718</v>
      </c>
      <c r="G8" t="s">
        <v>43</v>
      </c>
      <c r="H8">
        <v>0</v>
      </c>
      <c r="I8" t="s">
        <v>33</v>
      </c>
      <c r="J8">
        <v>0.72314049599999997</v>
      </c>
      <c r="K8">
        <v>2</v>
      </c>
      <c r="L8">
        <v>6.9991655E-2</v>
      </c>
      <c r="M8">
        <v>9.8983148000000007E-2</v>
      </c>
      <c r="N8">
        <v>4.8988319999999997E-3</v>
      </c>
      <c r="O8">
        <v>24.2</v>
      </c>
      <c r="P8">
        <v>17.5</v>
      </c>
      <c r="Q8"/>
      <c r="R8"/>
      <c r="S8" t="s">
        <v>34</v>
      </c>
      <c r="T8">
        <v>2</v>
      </c>
      <c r="U8"/>
      <c r="V8" t="s">
        <v>636</v>
      </c>
      <c r="W8" t="s">
        <v>637</v>
      </c>
      <c r="X8" t="s">
        <v>638</v>
      </c>
      <c r="Y8" t="s">
        <v>336</v>
      </c>
      <c r="Z8">
        <v>1992</v>
      </c>
      <c r="AA8" t="s">
        <v>338</v>
      </c>
      <c r="AB8">
        <v>1</v>
      </c>
      <c r="AC8" t="s">
        <v>48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</row>
    <row r="9" spans="1:236" s="6" customFormat="1" x14ac:dyDescent="0.25">
      <c r="A9">
        <v>1</v>
      </c>
      <c r="B9">
        <v>1</v>
      </c>
      <c r="C9" t="s">
        <v>30</v>
      </c>
      <c r="D9" t="s">
        <v>42</v>
      </c>
      <c r="E9">
        <v>384</v>
      </c>
      <c r="F9">
        <v>718</v>
      </c>
      <c r="G9" t="s">
        <v>43</v>
      </c>
      <c r="H9">
        <v>0</v>
      </c>
      <c r="I9" t="s">
        <v>33</v>
      </c>
      <c r="J9">
        <v>0.70411984999999999</v>
      </c>
      <c r="K9">
        <v>2</v>
      </c>
      <c r="L9">
        <v>7.3645653000000005E-2</v>
      </c>
      <c r="M9">
        <v>0.10415068099999999</v>
      </c>
      <c r="N9">
        <v>5.423682E-3</v>
      </c>
      <c r="O9">
        <v>26.7</v>
      </c>
      <c r="P9">
        <v>18.8</v>
      </c>
      <c r="Q9"/>
      <c r="R9"/>
      <c r="S9" t="s">
        <v>34</v>
      </c>
      <c r="T9">
        <v>2</v>
      </c>
      <c r="U9"/>
      <c r="V9" t="s">
        <v>640</v>
      </c>
      <c r="W9" t="s">
        <v>641</v>
      </c>
      <c r="X9" t="s">
        <v>642</v>
      </c>
      <c r="Y9" t="s">
        <v>336</v>
      </c>
      <c r="Z9">
        <v>1992</v>
      </c>
      <c r="AA9" t="s">
        <v>338</v>
      </c>
      <c r="AB9">
        <v>1</v>
      </c>
      <c r="AC9" t="s">
        <v>48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</row>
    <row r="10" spans="1:236" s="6" customFormat="1" x14ac:dyDescent="0.25">
      <c r="A10">
        <v>1</v>
      </c>
      <c r="B10">
        <v>1</v>
      </c>
      <c r="C10" t="s">
        <v>30</v>
      </c>
      <c r="D10" t="s">
        <v>42</v>
      </c>
      <c r="E10">
        <v>365</v>
      </c>
      <c r="F10">
        <v>700</v>
      </c>
      <c r="G10" t="s">
        <v>250</v>
      </c>
      <c r="H10">
        <v>0</v>
      </c>
      <c r="I10" t="s">
        <v>33</v>
      </c>
      <c r="J10">
        <v>0.92988929899999995</v>
      </c>
      <c r="K10">
        <v>2</v>
      </c>
      <c r="L10">
        <v>1.7462580000000001E-3</v>
      </c>
      <c r="M10">
        <v>2.4695810000000002E-3</v>
      </c>
      <c r="N10" s="1">
        <v>3.0494200000000001E-6</v>
      </c>
      <c r="O10">
        <v>2.71</v>
      </c>
      <c r="P10">
        <v>2.7</v>
      </c>
      <c r="Q10"/>
      <c r="R10"/>
      <c r="S10" t="s">
        <v>34</v>
      </c>
      <c r="T10">
        <v>3</v>
      </c>
      <c r="U10"/>
      <c r="V10" t="s">
        <v>592</v>
      </c>
      <c r="W10" t="s">
        <v>593</v>
      </c>
      <c r="X10" t="s">
        <v>555</v>
      </c>
      <c r="Y10" t="s">
        <v>336</v>
      </c>
      <c r="Z10">
        <v>1994</v>
      </c>
      <c r="AA10" t="s">
        <v>338</v>
      </c>
      <c r="AB10">
        <v>2</v>
      </c>
      <c r="AC10" t="s">
        <v>48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</row>
    <row r="11" spans="1:236" s="6" customFormat="1" x14ac:dyDescent="0.25">
      <c r="A11">
        <v>1</v>
      </c>
      <c r="B11">
        <v>1</v>
      </c>
      <c r="C11" t="s">
        <v>30</v>
      </c>
      <c r="D11" t="s">
        <v>42</v>
      </c>
      <c r="E11">
        <v>379</v>
      </c>
      <c r="F11">
        <v>689</v>
      </c>
      <c r="G11" t="s">
        <v>250</v>
      </c>
      <c r="H11">
        <v>0</v>
      </c>
      <c r="I11" t="s">
        <v>33</v>
      </c>
      <c r="J11">
        <v>0.92988929899999995</v>
      </c>
      <c r="K11">
        <v>4</v>
      </c>
      <c r="L11">
        <v>1.2596339E-2</v>
      </c>
      <c r="M11">
        <v>2.5192678E-2</v>
      </c>
      <c r="N11">
        <v>1.5866799999999999E-4</v>
      </c>
      <c r="O11">
        <v>3.42</v>
      </c>
      <c r="P11">
        <v>3.33</v>
      </c>
      <c r="Q11"/>
      <c r="R11"/>
      <c r="S11" t="s">
        <v>34</v>
      </c>
      <c r="T11">
        <v>3</v>
      </c>
      <c r="U11"/>
      <c r="V11" t="s">
        <v>606</v>
      </c>
      <c r="W11" t="s">
        <v>607</v>
      </c>
      <c r="X11" t="s">
        <v>608</v>
      </c>
      <c r="Y11" t="s">
        <v>336</v>
      </c>
      <c r="Z11">
        <v>1994</v>
      </c>
      <c r="AA11" t="s">
        <v>338</v>
      </c>
      <c r="AB11">
        <v>2</v>
      </c>
      <c r="AC11" t="s">
        <v>48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</row>
    <row r="12" spans="1:236" s="6" customFormat="1" x14ac:dyDescent="0.25">
      <c r="A12">
        <v>1</v>
      </c>
      <c r="B12">
        <v>1</v>
      </c>
      <c r="C12" t="s">
        <v>30</v>
      </c>
      <c r="D12" t="s">
        <v>42</v>
      </c>
      <c r="E12">
        <v>379</v>
      </c>
      <c r="F12">
        <v>689</v>
      </c>
      <c r="G12" t="s">
        <v>250</v>
      </c>
      <c r="H12">
        <v>0</v>
      </c>
      <c r="I12" t="s">
        <v>33</v>
      </c>
      <c r="J12">
        <v>0.92988929899999995</v>
      </c>
      <c r="K12">
        <v>4</v>
      </c>
      <c r="L12">
        <v>2.0190448E-2</v>
      </c>
      <c r="M12">
        <v>4.0380896999999999E-2</v>
      </c>
      <c r="N12">
        <v>4.0765400000000002E-4</v>
      </c>
      <c r="O12">
        <v>3.42</v>
      </c>
      <c r="P12">
        <v>3.3</v>
      </c>
      <c r="Q12"/>
      <c r="R12"/>
      <c r="S12" t="s">
        <v>34</v>
      </c>
      <c r="T12">
        <v>3</v>
      </c>
      <c r="U12"/>
      <c r="V12" t="s">
        <v>618</v>
      </c>
      <c r="W12" t="s">
        <v>619</v>
      </c>
      <c r="X12" t="s">
        <v>608</v>
      </c>
      <c r="Y12" t="s">
        <v>336</v>
      </c>
      <c r="Z12">
        <v>1994</v>
      </c>
      <c r="AA12" t="s">
        <v>338</v>
      </c>
      <c r="AB12">
        <v>2</v>
      </c>
      <c r="AC12" t="s">
        <v>48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</row>
    <row r="13" spans="1:236" s="6" customFormat="1" x14ac:dyDescent="0.25">
      <c r="A13">
        <v>1</v>
      </c>
      <c r="B13">
        <v>1</v>
      </c>
      <c r="C13" t="s">
        <v>30</v>
      </c>
      <c r="D13" t="s">
        <v>42</v>
      </c>
      <c r="E13">
        <v>365</v>
      </c>
      <c r="F13">
        <v>700</v>
      </c>
      <c r="G13" t="s">
        <v>250</v>
      </c>
      <c r="H13">
        <v>0</v>
      </c>
      <c r="I13" t="s">
        <v>33</v>
      </c>
      <c r="J13">
        <v>0.92988929899999995</v>
      </c>
      <c r="K13">
        <v>2</v>
      </c>
      <c r="L13">
        <v>3.1742774000000001E-2</v>
      </c>
      <c r="M13">
        <v>4.4891062000000002E-2</v>
      </c>
      <c r="N13">
        <v>1.0076040000000001E-3</v>
      </c>
      <c r="O13">
        <v>3.23</v>
      </c>
      <c r="P13">
        <v>3.02</v>
      </c>
      <c r="Q13"/>
      <c r="R13"/>
      <c r="S13" t="s">
        <v>34</v>
      </c>
      <c r="T13">
        <v>3</v>
      </c>
      <c r="U13"/>
      <c r="V13" t="s">
        <v>621</v>
      </c>
      <c r="W13" t="s">
        <v>622</v>
      </c>
      <c r="X13" t="s">
        <v>555</v>
      </c>
      <c r="Y13" t="s">
        <v>336</v>
      </c>
      <c r="Z13">
        <v>1994</v>
      </c>
      <c r="AA13" t="s">
        <v>338</v>
      </c>
      <c r="AB13">
        <v>2</v>
      </c>
      <c r="AC13" t="s">
        <v>48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</row>
    <row r="14" spans="1:236" s="6" customFormat="1" x14ac:dyDescent="0.25">
      <c r="A14">
        <v>1</v>
      </c>
      <c r="B14">
        <v>1</v>
      </c>
      <c r="C14" t="s">
        <v>30</v>
      </c>
      <c r="D14" t="s">
        <v>42</v>
      </c>
      <c r="E14">
        <v>379</v>
      </c>
      <c r="F14">
        <v>689</v>
      </c>
      <c r="G14" t="s">
        <v>250</v>
      </c>
      <c r="H14">
        <v>0</v>
      </c>
      <c r="I14" t="s">
        <v>33</v>
      </c>
      <c r="J14">
        <v>0.92812499999999998</v>
      </c>
      <c r="K14">
        <v>4</v>
      </c>
      <c r="L14">
        <v>8.1350736000000007E-2</v>
      </c>
      <c r="M14">
        <v>0.16270147300000001</v>
      </c>
      <c r="N14">
        <v>6.6179419999999999E-3</v>
      </c>
      <c r="O14">
        <v>3.2</v>
      </c>
      <c r="P14">
        <v>2.97</v>
      </c>
      <c r="Q14"/>
      <c r="R14"/>
      <c r="S14" t="s">
        <v>34</v>
      </c>
      <c r="T14">
        <v>3</v>
      </c>
      <c r="U14"/>
      <c r="V14" t="s">
        <v>636</v>
      </c>
      <c r="W14" t="s">
        <v>652</v>
      </c>
      <c r="X14" t="s">
        <v>608</v>
      </c>
      <c r="Y14" t="s">
        <v>336</v>
      </c>
      <c r="Z14">
        <v>1994</v>
      </c>
      <c r="AA14" t="s">
        <v>338</v>
      </c>
      <c r="AB14">
        <v>2</v>
      </c>
      <c r="AC14" t="s">
        <v>48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</row>
    <row r="15" spans="1:236" s="6" customFormat="1" x14ac:dyDescent="0.25">
      <c r="A15">
        <v>1</v>
      </c>
      <c r="B15">
        <v>1</v>
      </c>
      <c r="C15" t="s">
        <v>30</v>
      </c>
      <c r="D15" t="s">
        <v>42</v>
      </c>
      <c r="E15">
        <v>365</v>
      </c>
      <c r="F15">
        <v>700</v>
      </c>
      <c r="G15" t="s">
        <v>250</v>
      </c>
      <c r="H15">
        <v>0</v>
      </c>
      <c r="I15" t="s">
        <v>33</v>
      </c>
      <c r="J15">
        <v>0.92988929899999995</v>
      </c>
      <c r="K15">
        <v>2</v>
      </c>
      <c r="L15">
        <v>0.12834005700000001</v>
      </c>
      <c r="M15">
        <v>0.18150025</v>
      </c>
      <c r="N15">
        <v>1.647117E-2</v>
      </c>
      <c r="O15">
        <v>3.01</v>
      </c>
      <c r="P15">
        <v>2.29</v>
      </c>
      <c r="Q15"/>
      <c r="R15"/>
      <c r="S15" t="s">
        <v>34</v>
      </c>
      <c r="T15">
        <v>1</v>
      </c>
      <c r="U15"/>
      <c r="V15" t="s">
        <v>621</v>
      </c>
      <c r="W15" t="s">
        <v>658</v>
      </c>
      <c r="X15" t="s">
        <v>555</v>
      </c>
      <c r="Y15" t="s">
        <v>336</v>
      </c>
      <c r="Z15">
        <v>1994</v>
      </c>
      <c r="AA15" t="s">
        <v>338</v>
      </c>
      <c r="AB15">
        <v>2</v>
      </c>
      <c r="AC15" t="s">
        <v>48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</row>
    <row r="16" spans="1:236" s="6" customFormat="1" x14ac:dyDescent="0.25">
      <c r="A16">
        <v>1</v>
      </c>
      <c r="B16">
        <v>1</v>
      </c>
      <c r="C16" t="s">
        <v>30</v>
      </c>
      <c r="D16" t="s">
        <v>42</v>
      </c>
      <c r="E16">
        <v>365</v>
      </c>
      <c r="F16">
        <v>700</v>
      </c>
      <c r="G16" t="s">
        <v>250</v>
      </c>
      <c r="H16">
        <v>0</v>
      </c>
      <c r="I16" t="s">
        <v>33</v>
      </c>
      <c r="J16">
        <v>0.92988929899999995</v>
      </c>
      <c r="K16">
        <v>2</v>
      </c>
      <c r="L16">
        <v>0.13026095700000001</v>
      </c>
      <c r="M16">
        <v>0.18421681200000001</v>
      </c>
      <c r="N16">
        <v>1.6967916999999999E-2</v>
      </c>
      <c r="O16">
        <v>2.42</v>
      </c>
      <c r="P16">
        <v>1.92</v>
      </c>
      <c r="Q16"/>
      <c r="R16"/>
      <c r="S16" t="s">
        <v>34</v>
      </c>
      <c r="T16">
        <v>1</v>
      </c>
      <c r="U16"/>
      <c r="V16" t="s">
        <v>592</v>
      </c>
      <c r="W16" t="s">
        <v>659</v>
      </c>
      <c r="X16" t="s">
        <v>555</v>
      </c>
      <c r="Y16" t="s">
        <v>336</v>
      </c>
      <c r="Z16">
        <v>1994</v>
      </c>
      <c r="AA16" t="s">
        <v>338</v>
      </c>
      <c r="AB16">
        <v>2</v>
      </c>
      <c r="AC16" t="s">
        <v>48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</row>
    <row r="17" spans="1:236" s="6" customFormat="1" x14ac:dyDescent="0.25">
      <c r="A17">
        <v>1</v>
      </c>
      <c r="B17">
        <v>1</v>
      </c>
      <c r="C17" t="s">
        <v>30</v>
      </c>
      <c r="D17" t="s">
        <v>42</v>
      </c>
      <c r="E17">
        <v>365</v>
      </c>
      <c r="F17">
        <v>700</v>
      </c>
      <c r="G17" t="s">
        <v>250</v>
      </c>
      <c r="H17">
        <v>1</v>
      </c>
      <c r="I17" t="s">
        <v>52</v>
      </c>
      <c r="J17">
        <v>0.92988929899999995</v>
      </c>
      <c r="K17">
        <v>2</v>
      </c>
      <c r="L17">
        <v>0.13423712400000001</v>
      </c>
      <c r="M17">
        <v>0.189839962</v>
      </c>
      <c r="N17">
        <v>1.8019605000000001E-2</v>
      </c>
      <c r="O17">
        <v>2.13</v>
      </c>
      <c r="P17">
        <v>1.6</v>
      </c>
      <c r="Q17"/>
      <c r="R17"/>
      <c r="S17" t="s">
        <v>34</v>
      </c>
      <c r="T17">
        <v>2</v>
      </c>
      <c r="U17"/>
      <c r="V17" t="s">
        <v>592</v>
      </c>
      <c r="W17" t="s">
        <v>660</v>
      </c>
      <c r="X17" t="s">
        <v>661</v>
      </c>
      <c r="Y17" t="s">
        <v>336</v>
      </c>
      <c r="Z17">
        <v>1999</v>
      </c>
      <c r="AA17" t="s">
        <v>338</v>
      </c>
      <c r="AB17">
        <v>4</v>
      </c>
      <c r="AC17" t="s">
        <v>48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</row>
    <row r="18" spans="1:236" s="6" customFormat="1" x14ac:dyDescent="0.25">
      <c r="A18">
        <v>1</v>
      </c>
      <c r="B18">
        <v>1</v>
      </c>
      <c r="C18" t="s">
        <v>30</v>
      </c>
      <c r="D18" t="s">
        <v>42</v>
      </c>
      <c r="E18">
        <v>375</v>
      </c>
      <c r="F18">
        <v>550</v>
      </c>
      <c r="G18" t="s">
        <v>51</v>
      </c>
      <c r="H18">
        <v>1</v>
      </c>
      <c r="I18" t="s">
        <v>52</v>
      </c>
      <c r="J18">
        <v>0.96124030999999999</v>
      </c>
      <c r="K18">
        <v>2</v>
      </c>
      <c r="L18">
        <v>1.4545521E-2</v>
      </c>
      <c r="M18">
        <v>2.0570472999999999E-2</v>
      </c>
      <c r="N18">
        <v>2.1157200000000001E-4</v>
      </c>
      <c r="O18">
        <v>12.9</v>
      </c>
      <c r="P18">
        <v>12.4</v>
      </c>
      <c r="Q18"/>
      <c r="R18"/>
      <c r="S18" t="s">
        <v>34</v>
      </c>
      <c r="T18">
        <v>3</v>
      </c>
      <c r="U18"/>
      <c r="V18" t="s">
        <v>333</v>
      </c>
      <c r="W18" t="s">
        <v>603</v>
      </c>
      <c r="X18" t="s">
        <v>604</v>
      </c>
      <c r="Y18" t="s">
        <v>336</v>
      </c>
      <c r="Z18" t="s">
        <v>605</v>
      </c>
      <c r="AA18" t="s">
        <v>338</v>
      </c>
      <c r="AB18">
        <v>5</v>
      </c>
      <c r="AC18" t="s">
        <v>48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</row>
    <row r="19" spans="1:236" s="3" customFormat="1" x14ac:dyDescent="0.25">
      <c r="A19">
        <v>1</v>
      </c>
      <c r="B19">
        <v>1</v>
      </c>
      <c r="C19" t="s">
        <v>30</v>
      </c>
      <c r="D19" t="s">
        <v>42</v>
      </c>
      <c r="E19">
        <v>375</v>
      </c>
      <c r="F19">
        <v>550</v>
      </c>
      <c r="G19" t="s">
        <v>51</v>
      </c>
      <c r="H19">
        <v>1</v>
      </c>
      <c r="I19" t="s">
        <v>52</v>
      </c>
      <c r="J19">
        <v>0.88721804500000001</v>
      </c>
      <c r="K19">
        <v>2</v>
      </c>
      <c r="L19">
        <v>3.2226451000000003E-2</v>
      </c>
      <c r="M19">
        <v>4.5575084000000002E-2</v>
      </c>
      <c r="N19">
        <v>1.038544E-3</v>
      </c>
      <c r="O19">
        <v>133</v>
      </c>
      <c r="P19">
        <v>118</v>
      </c>
      <c r="Q19"/>
      <c r="R19"/>
      <c r="S19" t="s">
        <v>34</v>
      </c>
      <c r="T19">
        <v>1</v>
      </c>
      <c r="U19"/>
      <c r="V19" t="s">
        <v>333</v>
      </c>
      <c r="W19" t="s">
        <v>623</v>
      </c>
      <c r="X19" t="s">
        <v>624</v>
      </c>
      <c r="Y19" t="s">
        <v>336</v>
      </c>
      <c r="Z19" t="s">
        <v>605</v>
      </c>
      <c r="AA19" t="s">
        <v>338</v>
      </c>
      <c r="AB19">
        <v>5</v>
      </c>
      <c r="AC19" t="s">
        <v>48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</row>
    <row r="20" spans="1:236" s="19" customFormat="1" x14ac:dyDescent="0.25">
      <c r="A20">
        <v>1</v>
      </c>
      <c r="B20">
        <v>1</v>
      </c>
      <c r="C20" t="s">
        <v>30</v>
      </c>
      <c r="D20" t="s">
        <v>42</v>
      </c>
      <c r="E20">
        <v>385</v>
      </c>
      <c r="F20">
        <v>550</v>
      </c>
      <c r="G20" t="s">
        <v>51</v>
      </c>
      <c r="H20">
        <v>1</v>
      </c>
      <c r="I20" t="s">
        <v>52</v>
      </c>
      <c r="J20">
        <v>0.90746268699999999</v>
      </c>
      <c r="K20">
        <v>2</v>
      </c>
      <c r="L20">
        <v>5.2124084000000001E-2</v>
      </c>
      <c r="M20">
        <v>7.3714585999999999E-2</v>
      </c>
      <c r="N20">
        <v>2.7169199999999998E-3</v>
      </c>
      <c r="O20">
        <v>6.7</v>
      </c>
      <c r="P20">
        <v>6.08</v>
      </c>
      <c r="Q20">
        <v>0.23</v>
      </c>
      <c r="R20">
        <v>0.28000000000000003</v>
      </c>
      <c r="S20" t="s">
        <v>34</v>
      </c>
      <c r="T20">
        <v>1</v>
      </c>
      <c r="U20"/>
      <c r="V20" t="s">
        <v>333</v>
      </c>
      <c r="W20" t="s">
        <v>334</v>
      </c>
      <c r="X20" t="s">
        <v>335</v>
      </c>
      <c r="Y20" t="s">
        <v>336</v>
      </c>
      <c r="Z20" t="s">
        <v>337</v>
      </c>
      <c r="AA20" t="s">
        <v>338</v>
      </c>
      <c r="AB20">
        <v>7</v>
      </c>
      <c r="AC20" t="s">
        <v>48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</row>
    <row r="21" spans="1:236" x14ac:dyDescent="0.25">
      <c r="A21">
        <v>1</v>
      </c>
      <c r="B21">
        <v>1</v>
      </c>
      <c r="C21" t="s">
        <v>30</v>
      </c>
      <c r="D21" t="s">
        <v>42</v>
      </c>
      <c r="E21">
        <v>375</v>
      </c>
      <c r="F21">
        <v>550</v>
      </c>
      <c r="G21" t="s">
        <v>51</v>
      </c>
      <c r="H21">
        <v>1</v>
      </c>
      <c r="I21" t="s">
        <v>52</v>
      </c>
      <c r="J21">
        <v>0.86507936500000004</v>
      </c>
      <c r="K21">
        <v>2</v>
      </c>
      <c r="L21">
        <v>3.8036591000000002E-2</v>
      </c>
      <c r="M21">
        <v>5.3791863000000002E-2</v>
      </c>
      <c r="N21">
        <v>1.446782E-3</v>
      </c>
      <c r="O21">
        <v>126</v>
      </c>
      <c r="P21">
        <v>109</v>
      </c>
      <c r="S21" t="s">
        <v>34</v>
      </c>
      <c r="T21">
        <v>3</v>
      </c>
      <c r="V21" t="s">
        <v>333</v>
      </c>
      <c r="W21" t="s">
        <v>625</v>
      </c>
      <c r="X21" t="s">
        <v>624</v>
      </c>
      <c r="Y21" t="s">
        <v>336</v>
      </c>
      <c r="Z21" t="s">
        <v>337</v>
      </c>
      <c r="AA21" t="s">
        <v>338</v>
      </c>
      <c r="AB21">
        <v>7</v>
      </c>
      <c r="AC21" t="s">
        <v>48</v>
      </c>
    </row>
    <row r="22" spans="1:236" x14ac:dyDescent="0.25">
      <c r="A22">
        <v>1</v>
      </c>
      <c r="B22">
        <v>1</v>
      </c>
      <c r="C22" t="s">
        <v>30</v>
      </c>
      <c r="D22" t="s">
        <v>42</v>
      </c>
      <c r="E22">
        <v>385</v>
      </c>
      <c r="F22">
        <v>550</v>
      </c>
      <c r="G22" t="s">
        <v>51</v>
      </c>
      <c r="H22">
        <v>1</v>
      </c>
      <c r="I22" t="s">
        <v>52</v>
      </c>
      <c r="J22">
        <v>0.86507936500000004</v>
      </c>
      <c r="K22">
        <v>4</v>
      </c>
      <c r="L22">
        <v>3.7698307E-2</v>
      </c>
      <c r="M22">
        <v>7.5396614000000001E-2</v>
      </c>
      <c r="N22">
        <v>1.4211619999999999E-3</v>
      </c>
      <c r="O22">
        <v>126</v>
      </c>
      <c r="P22">
        <v>109</v>
      </c>
      <c r="S22" t="s">
        <v>34</v>
      </c>
      <c r="T22">
        <v>3</v>
      </c>
      <c r="U22">
        <v>-13.771000000000001</v>
      </c>
      <c r="V22" t="s">
        <v>333</v>
      </c>
      <c r="W22" t="s">
        <v>632</v>
      </c>
      <c r="X22" t="s">
        <v>633</v>
      </c>
      <c r="Y22" t="s">
        <v>336</v>
      </c>
      <c r="Z22" t="s">
        <v>337</v>
      </c>
      <c r="AA22" t="s">
        <v>338</v>
      </c>
      <c r="AB22">
        <v>7</v>
      </c>
      <c r="AC22" t="s">
        <v>48</v>
      </c>
    </row>
    <row r="23" spans="1:236" x14ac:dyDescent="0.25">
      <c r="A23">
        <v>1</v>
      </c>
      <c r="B23">
        <v>1</v>
      </c>
      <c r="C23" t="s">
        <v>30</v>
      </c>
      <c r="D23" t="s">
        <v>42</v>
      </c>
      <c r="E23">
        <v>350</v>
      </c>
      <c r="F23">
        <v>700</v>
      </c>
      <c r="G23" t="s">
        <v>124</v>
      </c>
      <c r="H23">
        <v>0</v>
      </c>
      <c r="I23" t="s">
        <v>33</v>
      </c>
      <c r="J23">
        <v>0.70019646400000002</v>
      </c>
      <c r="K23">
        <v>1</v>
      </c>
      <c r="L23">
        <v>6.6266666000000002E-2</v>
      </c>
      <c r="M23">
        <v>0.175325117</v>
      </c>
      <c r="N23">
        <v>4.3912710000000004E-3</v>
      </c>
      <c r="O23">
        <v>2.5449999999999999</v>
      </c>
      <c r="P23">
        <v>1.782</v>
      </c>
      <c r="Q23">
        <v>0.123</v>
      </c>
      <c r="R23">
        <v>0.14499999999999999</v>
      </c>
      <c r="S23" t="s">
        <v>34</v>
      </c>
      <c r="T23">
        <v>2</v>
      </c>
      <c r="V23" t="s">
        <v>36</v>
      </c>
      <c r="W23" t="s">
        <v>284</v>
      </c>
      <c r="X23" t="s">
        <v>126</v>
      </c>
      <c r="Y23" t="s">
        <v>127</v>
      </c>
      <c r="Z23">
        <v>1990</v>
      </c>
      <c r="AA23" t="s">
        <v>128</v>
      </c>
      <c r="AB23">
        <v>1</v>
      </c>
      <c r="AC23" t="s">
        <v>48</v>
      </c>
    </row>
    <row r="24" spans="1:236" x14ac:dyDescent="0.25">
      <c r="A24">
        <v>1</v>
      </c>
      <c r="B24">
        <v>1</v>
      </c>
      <c r="C24" t="s">
        <v>30</v>
      </c>
      <c r="D24" t="s">
        <v>42</v>
      </c>
      <c r="E24">
        <v>350</v>
      </c>
      <c r="F24">
        <v>700</v>
      </c>
      <c r="G24" t="s">
        <v>456</v>
      </c>
      <c r="H24">
        <v>1</v>
      </c>
      <c r="I24" t="s">
        <v>52</v>
      </c>
      <c r="J24">
        <v>0.86138613900000005</v>
      </c>
      <c r="K24">
        <v>3</v>
      </c>
      <c r="L24">
        <v>4.1634460000000003E-3</v>
      </c>
      <c r="M24">
        <v>7.2113000000000003E-3</v>
      </c>
      <c r="N24" s="1">
        <v>1.7334300000000001E-5</v>
      </c>
      <c r="O24">
        <v>10.1</v>
      </c>
      <c r="P24">
        <v>8.6999999999999993</v>
      </c>
      <c r="S24" t="s">
        <v>34</v>
      </c>
      <c r="T24">
        <v>2</v>
      </c>
      <c r="V24" t="s">
        <v>36</v>
      </c>
      <c r="W24" t="s">
        <v>594</v>
      </c>
      <c r="X24" t="s">
        <v>595</v>
      </c>
      <c r="Y24" t="s">
        <v>596</v>
      </c>
      <c r="Z24" t="s">
        <v>597</v>
      </c>
      <c r="AA24" t="s">
        <v>598</v>
      </c>
      <c r="AB24">
        <v>1</v>
      </c>
      <c r="AC24" t="s">
        <v>48</v>
      </c>
    </row>
    <row r="25" spans="1:236" x14ac:dyDescent="0.25">
      <c r="A25">
        <v>1</v>
      </c>
      <c r="B25">
        <v>1</v>
      </c>
      <c r="C25" t="s">
        <v>30</v>
      </c>
      <c r="D25" t="s">
        <v>42</v>
      </c>
      <c r="E25">
        <v>415</v>
      </c>
      <c r="F25">
        <v>550</v>
      </c>
      <c r="G25" t="s">
        <v>51</v>
      </c>
      <c r="H25">
        <v>1</v>
      </c>
      <c r="I25" t="s">
        <v>52</v>
      </c>
      <c r="J25">
        <v>0.96350365000000004</v>
      </c>
      <c r="K25">
        <v>3</v>
      </c>
      <c r="L25">
        <v>2.1775784999999999E-2</v>
      </c>
      <c r="M25">
        <v>3.7716766999999998E-2</v>
      </c>
      <c r="N25">
        <v>4.7418500000000001E-4</v>
      </c>
      <c r="O25">
        <v>100</v>
      </c>
      <c r="P25">
        <v>96.350364959999993</v>
      </c>
      <c r="S25" t="s">
        <v>34</v>
      </c>
      <c r="T25">
        <v>3</v>
      </c>
      <c r="V25" t="s">
        <v>36</v>
      </c>
      <c r="W25" t="s">
        <v>614</v>
      </c>
      <c r="X25" t="s">
        <v>615</v>
      </c>
      <c r="Y25" t="s">
        <v>616</v>
      </c>
      <c r="AA25" t="s">
        <v>617</v>
      </c>
      <c r="AB25">
        <v>1</v>
      </c>
      <c r="AC25" t="s">
        <v>48</v>
      </c>
    </row>
    <row r="26" spans="1:236" x14ac:dyDescent="0.25">
      <c r="A26">
        <v>1</v>
      </c>
      <c r="B26">
        <v>1</v>
      </c>
      <c r="C26" t="s">
        <v>30</v>
      </c>
      <c r="D26" t="s">
        <v>42</v>
      </c>
      <c r="E26">
        <v>415</v>
      </c>
      <c r="F26">
        <v>550</v>
      </c>
      <c r="G26" t="s">
        <v>51</v>
      </c>
      <c r="H26">
        <v>1</v>
      </c>
      <c r="I26" t="s">
        <v>52</v>
      </c>
      <c r="J26">
        <v>0.94117647100000001</v>
      </c>
      <c r="K26">
        <v>3</v>
      </c>
      <c r="L26">
        <v>3.4678464999999999E-2</v>
      </c>
      <c r="M26">
        <v>6.0064863000000003E-2</v>
      </c>
      <c r="N26">
        <v>1.202596E-3</v>
      </c>
      <c r="O26">
        <v>100</v>
      </c>
      <c r="P26">
        <v>94.117647059999996</v>
      </c>
      <c r="S26" t="s">
        <v>34</v>
      </c>
      <c r="T26">
        <v>1</v>
      </c>
      <c r="V26" t="s">
        <v>36</v>
      </c>
      <c r="W26" t="s">
        <v>626</v>
      </c>
      <c r="X26" t="s">
        <v>615</v>
      </c>
      <c r="Y26" t="s">
        <v>616</v>
      </c>
      <c r="AA26" t="s">
        <v>617</v>
      </c>
      <c r="AB26">
        <v>1</v>
      </c>
      <c r="AC26" t="s">
        <v>48</v>
      </c>
    </row>
    <row r="27" spans="1:236" x14ac:dyDescent="0.25">
      <c r="A27">
        <v>1</v>
      </c>
      <c r="B27">
        <v>1</v>
      </c>
      <c r="C27" t="s">
        <v>30</v>
      </c>
      <c r="D27" t="s">
        <v>42</v>
      </c>
      <c r="E27">
        <v>360</v>
      </c>
      <c r="F27">
        <v>680</v>
      </c>
      <c r="G27" t="s">
        <v>43</v>
      </c>
      <c r="H27">
        <v>1</v>
      </c>
      <c r="I27" t="s">
        <v>52</v>
      </c>
      <c r="J27">
        <v>0.8256</v>
      </c>
      <c r="K27">
        <v>8</v>
      </c>
      <c r="L27">
        <v>4.7511130999999998E-2</v>
      </c>
      <c r="M27">
        <v>0.13438177200000001</v>
      </c>
      <c r="N27">
        <v>2.257308E-3</v>
      </c>
      <c r="O27">
        <v>1</v>
      </c>
      <c r="P27">
        <v>0.8256</v>
      </c>
      <c r="S27" t="s">
        <v>34</v>
      </c>
      <c r="T27">
        <v>2</v>
      </c>
      <c r="V27" t="s">
        <v>36</v>
      </c>
      <c r="W27" t="s">
        <v>646</v>
      </c>
      <c r="X27" t="s">
        <v>647</v>
      </c>
      <c r="Y27" t="s">
        <v>648</v>
      </c>
      <c r="Z27" t="s">
        <v>649</v>
      </c>
      <c r="AA27" t="s">
        <v>534</v>
      </c>
      <c r="AB27">
        <v>1</v>
      </c>
      <c r="AC27" t="s">
        <v>48</v>
      </c>
    </row>
    <row r="28" spans="1:236" x14ac:dyDescent="0.25">
      <c r="A28">
        <v>1</v>
      </c>
      <c r="B28">
        <v>1</v>
      </c>
      <c r="C28" t="s">
        <v>30</v>
      </c>
      <c r="D28" t="s">
        <v>42</v>
      </c>
      <c r="E28">
        <v>362</v>
      </c>
      <c r="F28">
        <v>680</v>
      </c>
      <c r="G28" t="s">
        <v>43</v>
      </c>
      <c r="H28">
        <v>0</v>
      </c>
      <c r="I28" t="s">
        <v>33</v>
      </c>
      <c r="J28">
        <v>0.73962411900000002</v>
      </c>
      <c r="K28">
        <v>2</v>
      </c>
      <c r="L28">
        <v>3.915427E-3</v>
      </c>
      <c r="M28">
        <v>5.5372499999999996E-3</v>
      </c>
      <c r="N28" s="1">
        <v>1.5330599999999999E-5</v>
      </c>
      <c r="O28">
        <v>2.5539999999999998</v>
      </c>
      <c r="P28">
        <v>1.889</v>
      </c>
      <c r="Q28">
        <v>0</v>
      </c>
      <c r="R28">
        <v>0.01</v>
      </c>
      <c r="S28" t="s">
        <v>34</v>
      </c>
      <c r="T28">
        <v>2</v>
      </c>
      <c r="V28" t="s">
        <v>36</v>
      </c>
      <c r="W28" t="s">
        <v>44</v>
      </c>
      <c r="X28" t="s">
        <v>45</v>
      </c>
      <c r="Y28" t="s">
        <v>46</v>
      </c>
      <c r="Z28">
        <v>1994</v>
      </c>
      <c r="AA28" t="s">
        <v>47</v>
      </c>
      <c r="AB28">
        <v>1</v>
      </c>
      <c r="AC28" t="s">
        <v>48</v>
      </c>
    </row>
    <row r="29" spans="1:236" x14ac:dyDescent="0.25">
      <c r="A29">
        <v>1</v>
      </c>
      <c r="B29">
        <v>1</v>
      </c>
      <c r="C29" t="s">
        <v>30</v>
      </c>
      <c r="D29" t="s">
        <v>42</v>
      </c>
      <c r="E29">
        <v>362</v>
      </c>
      <c r="F29">
        <v>520</v>
      </c>
      <c r="G29" t="s">
        <v>43</v>
      </c>
      <c r="H29">
        <v>0</v>
      </c>
      <c r="I29" t="s">
        <v>33</v>
      </c>
      <c r="J29">
        <v>0.84064212999999999</v>
      </c>
      <c r="K29">
        <v>2</v>
      </c>
      <c r="L29">
        <v>3.915427E-3</v>
      </c>
      <c r="M29">
        <v>5.5372499999999996E-3</v>
      </c>
      <c r="N29" s="1">
        <v>1.5330599999999999E-5</v>
      </c>
      <c r="O29">
        <v>2.5539999999999998</v>
      </c>
      <c r="P29">
        <v>2.1469999999999998</v>
      </c>
      <c r="Q29">
        <v>0</v>
      </c>
      <c r="R29">
        <v>0.01</v>
      </c>
      <c r="S29" t="s">
        <v>34</v>
      </c>
      <c r="T29">
        <v>2</v>
      </c>
      <c r="V29" t="s">
        <v>36</v>
      </c>
      <c r="W29" t="s">
        <v>49</v>
      </c>
      <c r="X29" t="s">
        <v>50</v>
      </c>
      <c r="Y29" t="s">
        <v>46</v>
      </c>
      <c r="Z29">
        <v>1994</v>
      </c>
      <c r="AA29" t="s">
        <v>47</v>
      </c>
      <c r="AB29">
        <v>1</v>
      </c>
      <c r="AC29" t="s">
        <v>48</v>
      </c>
    </row>
    <row r="30" spans="1:236" x14ac:dyDescent="0.25">
      <c r="A30">
        <v>1</v>
      </c>
      <c r="B30">
        <v>1</v>
      </c>
      <c r="C30" t="s">
        <v>30</v>
      </c>
      <c r="D30" t="s">
        <v>42</v>
      </c>
      <c r="E30">
        <v>362</v>
      </c>
      <c r="F30">
        <v>680</v>
      </c>
      <c r="G30" t="s">
        <v>43</v>
      </c>
      <c r="H30">
        <v>0</v>
      </c>
      <c r="I30" t="s">
        <v>33</v>
      </c>
      <c r="J30">
        <v>0.821860221</v>
      </c>
      <c r="K30">
        <v>2</v>
      </c>
      <c r="L30">
        <v>9.5012740000000005E-3</v>
      </c>
      <c r="M30">
        <v>1.3436831E-2</v>
      </c>
      <c r="N30" s="1">
        <v>9.0274199999999997E-5</v>
      </c>
      <c r="O30">
        <v>1.903</v>
      </c>
      <c r="P30">
        <v>1.5640000000000001</v>
      </c>
      <c r="Q30">
        <v>2.1999999999999999E-2</v>
      </c>
      <c r="R30">
        <v>0</v>
      </c>
      <c r="S30" t="s">
        <v>34</v>
      </c>
      <c r="T30">
        <v>1</v>
      </c>
      <c r="V30" t="s">
        <v>36</v>
      </c>
      <c r="W30" t="s">
        <v>111</v>
      </c>
      <c r="X30" t="s">
        <v>45</v>
      </c>
      <c r="Y30" t="s">
        <v>46</v>
      </c>
      <c r="Z30">
        <v>1994</v>
      </c>
      <c r="AA30" t="s">
        <v>47</v>
      </c>
      <c r="AB30">
        <v>1</v>
      </c>
      <c r="AC30" t="s">
        <v>48</v>
      </c>
    </row>
    <row r="31" spans="1:236" x14ac:dyDescent="0.25">
      <c r="A31">
        <v>1</v>
      </c>
      <c r="B31">
        <v>1</v>
      </c>
      <c r="C31" t="s">
        <v>30</v>
      </c>
      <c r="D31" t="s">
        <v>42</v>
      </c>
      <c r="E31">
        <v>362</v>
      </c>
      <c r="F31">
        <v>520</v>
      </c>
      <c r="G31" t="s">
        <v>43</v>
      </c>
      <c r="H31">
        <v>0</v>
      </c>
      <c r="I31" t="s">
        <v>33</v>
      </c>
      <c r="J31">
        <v>0.91119285299999997</v>
      </c>
      <c r="K31">
        <v>2</v>
      </c>
      <c r="L31">
        <v>2.0289832000000001E-2</v>
      </c>
      <c r="M31">
        <v>2.8694155999999998E-2</v>
      </c>
      <c r="N31">
        <v>4.11677E-4</v>
      </c>
      <c r="O31">
        <v>1.903</v>
      </c>
      <c r="P31">
        <v>1.734</v>
      </c>
      <c r="Q31">
        <v>2.1999999999999999E-2</v>
      </c>
      <c r="R31">
        <v>3.3000000000000002E-2</v>
      </c>
      <c r="S31" t="s">
        <v>34</v>
      </c>
      <c r="T31">
        <v>1</v>
      </c>
      <c r="V31" t="s">
        <v>36</v>
      </c>
      <c r="W31" t="s">
        <v>112</v>
      </c>
      <c r="X31" t="s">
        <v>45</v>
      </c>
      <c r="Y31" t="s">
        <v>46</v>
      </c>
      <c r="Z31">
        <v>1994</v>
      </c>
      <c r="AA31" t="s">
        <v>47</v>
      </c>
      <c r="AB31">
        <v>1</v>
      </c>
      <c r="AC31" t="s">
        <v>48</v>
      </c>
    </row>
    <row r="32" spans="1:236" x14ac:dyDescent="0.25">
      <c r="A32">
        <v>1</v>
      </c>
      <c r="B32">
        <v>1</v>
      </c>
      <c r="C32" t="s">
        <v>30</v>
      </c>
      <c r="D32" t="s">
        <v>42</v>
      </c>
      <c r="E32">
        <v>355</v>
      </c>
      <c r="F32">
        <v>660</v>
      </c>
      <c r="G32" t="s">
        <v>250</v>
      </c>
      <c r="H32">
        <v>1</v>
      </c>
      <c r="I32" t="s">
        <v>52</v>
      </c>
      <c r="J32">
        <v>0.88387096799999998</v>
      </c>
      <c r="K32">
        <v>3</v>
      </c>
      <c r="L32">
        <v>2.1426751419999999</v>
      </c>
      <c r="M32">
        <v>3.7112222099999999</v>
      </c>
      <c r="N32">
        <v>4.5910567640000002</v>
      </c>
      <c r="O32">
        <v>15.5</v>
      </c>
      <c r="P32">
        <v>13.7</v>
      </c>
      <c r="Q32">
        <v>0.20207259399999999</v>
      </c>
      <c r="R32">
        <v>0.28000000000000003</v>
      </c>
      <c r="S32" t="s">
        <v>53</v>
      </c>
      <c r="T32">
        <v>2</v>
      </c>
      <c r="V32" t="s">
        <v>264</v>
      </c>
      <c r="W32" t="s">
        <v>324</v>
      </c>
      <c r="X32" t="s">
        <v>266</v>
      </c>
      <c r="Y32" t="s">
        <v>267</v>
      </c>
      <c r="Z32">
        <v>1994</v>
      </c>
      <c r="AA32" t="s">
        <v>268</v>
      </c>
      <c r="AB32">
        <v>1</v>
      </c>
      <c r="AC32" t="s">
        <v>48</v>
      </c>
      <c r="AD32" t="s">
        <v>325</v>
      </c>
    </row>
    <row r="33" spans="1:236" x14ac:dyDescent="0.25">
      <c r="A33">
        <v>1</v>
      </c>
      <c r="B33">
        <v>1</v>
      </c>
      <c r="C33" t="s">
        <v>30</v>
      </c>
      <c r="D33" t="s">
        <v>42</v>
      </c>
      <c r="E33">
        <v>347</v>
      </c>
      <c r="F33">
        <v>667</v>
      </c>
      <c r="G33" t="s">
        <v>250</v>
      </c>
      <c r="H33">
        <v>1</v>
      </c>
      <c r="I33" t="s">
        <v>52</v>
      </c>
      <c r="J33">
        <v>0.89781021900000002</v>
      </c>
      <c r="K33">
        <v>4</v>
      </c>
      <c r="L33">
        <v>1.3108921000000001E-2</v>
      </c>
      <c r="M33">
        <v>2.6217842000000002E-2</v>
      </c>
      <c r="N33">
        <v>1.7184399999999999E-4</v>
      </c>
      <c r="O33">
        <v>13.7</v>
      </c>
      <c r="P33">
        <v>12.3</v>
      </c>
      <c r="Q33">
        <v>0.11</v>
      </c>
      <c r="R33">
        <v>0.15</v>
      </c>
      <c r="S33" t="s">
        <v>53</v>
      </c>
      <c r="T33">
        <v>2</v>
      </c>
      <c r="V33" t="s">
        <v>264</v>
      </c>
      <c r="W33" t="s">
        <v>265</v>
      </c>
      <c r="X33" t="s">
        <v>266</v>
      </c>
      <c r="Y33" t="s">
        <v>267</v>
      </c>
      <c r="Z33">
        <v>1995</v>
      </c>
      <c r="AA33" t="s">
        <v>268</v>
      </c>
      <c r="AB33">
        <v>2</v>
      </c>
      <c r="AC33" t="s">
        <v>48</v>
      </c>
    </row>
    <row r="34" spans="1:236" x14ac:dyDescent="0.25">
      <c r="A34">
        <v>1</v>
      </c>
      <c r="B34">
        <v>1</v>
      </c>
      <c r="C34" t="s">
        <v>30</v>
      </c>
      <c r="D34" t="s">
        <v>42</v>
      </c>
      <c r="E34">
        <v>347</v>
      </c>
      <c r="F34">
        <v>515</v>
      </c>
      <c r="G34" t="s">
        <v>250</v>
      </c>
      <c r="H34">
        <v>1</v>
      </c>
      <c r="I34" t="s">
        <v>52</v>
      </c>
      <c r="J34">
        <v>0.89051094900000005</v>
      </c>
      <c r="K34">
        <v>4</v>
      </c>
      <c r="L34">
        <v>4.0059324E-2</v>
      </c>
      <c r="M34">
        <v>8.0118647000000001E-2</v>
      </c>
      <c r="N34">
        <v>1.6047489999999999E-3</v>
      </c>
      <c r="O34">
        <v>13.7</v>
      </c>
      <c r="P34">
        <v>12.2</v>
      </c>
      <c r="Q34">
        <v>0.11</v>
      </c>
      <c r="R34">
        <v>0.54</v>
      </c>
      <c r="S34" t="s">
        <v>53</v>
      </c>
      <c r="T34">
        <v>2</v>
      </c>
      <c r="V34" t="s">
        <v>264</v>
      </c>
      <c r="W34" t="s">
        <v>269</v>
      </c>
      <c r="X34" t="s">
        <v>266</v>
      </c>
      <c r="Y34" t="s">
        <v>267</v>
      </c>
      <c r="Z34">
        <v>1995</v>
      </c>
      <c r="AA34" t="s">
        <v>268</v>
      </c>
      <c r="AB34">
        <v>2</v>
      </c>
      <c r="AC34" t="s">
        <v>48</v>
      </c>
    </row>
    <row r="35" spans="1:236" x14ac:dyDescent="0.25">
      <c r="A35">
        <v>1</v>
      </c>
      <c r="B35">
        <v>1</v>
      </c>
      <c r="C35" t="s">
        <v>30</v>
      </c>
      <c r="D35" t="s">
        <v>42</v>
      </c>
      <c r="E35">
        <v>358</v>
      </c>
      <c r="F35">
        <v>696</v>
      </c>
      <c r="G35" t="s">
        <v>250</v>
      </c>
      <c r="H35">
        <v>1</v>
      </c>
      <c r="I35" t="s">
        <v>52</v>
      </c>
      <c r="J35">
        <v>0.96527777800000003</v>
      </c>
      <c r="K35">
        <v>5</v>
      </c>
      <c r="L35">
        <v>3.1609435999999998E-2</v>
      </c>
      <c r="M35">
        <v>7.0680847000000005E-2</v>
      </c>
      <c r="N35">
        <v>9.9915599999999996E-4</v>
      </c>
      <c r="O35">
        <v>14.4</v>
      </c>
      <c r="P35">
        <v>13.9</v>
      </c>
      <c r="Q35">
        <v>0.120747671</v>
      </c>
      <c r="R35">
        <v>0.44</v>
      </c>
      <c r="S35" t="s">
        <v>280</v>
      </c>
      <c r="T35">
        <v>2</v>
      </c>
      <c r="V35" t="s">
        <v>264</v>
      </c>
      <c r="W35" t="s">
        <v>281</v>
      </c>
      <c r="X35" t="s">
        <v>266</v>
      </c>
      <c r="Y35" t="s">
        <v>267</v>
      </c>
      <c r="Z35">
        <v>1996</v>
      </c>
      <c r="AA35" t="s">
        <v>268</v>
      </c>
      <c r="AB35">
        <v>3</v>
      </c>
      <c r="AC35" t="s">
        <v>48</v>
      </c>
    </row>
    <row r="36" spans="1:236" x14ac:dyDescent="0.25">
      <c r="A36">
        <v>1</v>
      </c>
      <c r="B36">
        <v>1</v>
      </c>
      <c r="C36" t="s">
        <v>30</v>
      </c>
      <c r="D36" t="s">
        <v>42</v>
      </c>
      <c r="E36">
        <v>355</v>
      </c>
      <c r="F36">
        <v>675</v>
      </c>
      <c r="G36" t="s">
        <v>250</v>
      </c>
      <c r="H36">
        <v>1</v>
      </c>
      <c r="I36" t="s">
        <v>52</v>
      </c>
      <c r="J36">
        <v>0.94838709700000001</v>
      </c>
      <c r="K36">
        <v>5</v>
      </c>
      <c r="L36">
        <v>3.4064394999999997E-2</v>
      </c>
      <c r="M36">
        <v>7.6170302999999995E-2</v>
      </c>
      <c r="N36">
        <v>1.1603830000000001E-3</v>
      </c>
      <c r="O36">
        <v>15.5</v>
      </c>
      <c r="P36">
        <v>14.7</v>
      </c>
      <c r="Q36">
        <v>0.17888543800000001</v>
      </c>
      <c r="R36">
        <v>0.5</v>
      </c>
      <c r="S36" t="s">
        <v>53</v>
      </c>
      <c r="T36">
        <v>2</v>
      </c>
      <c r="V36" t="s">
        <v>264</v>
      </c>
      <c r="W36" t="s">
        <v>310</v>
      </c>
      <c r="X36" t="s">
        <v>266</v>
      </c>
      <c r="Y36" t="s">
        <v>267</v>
      </c>
      <c r="Z36">
        <v>1996</v>
      </c>
      <c r="AA36" t="s">
        <v>268</v>
      </c>
      <c r="AB36">
        <v>3</v>
      </c>
      <c r="AC36" t="s">
        <v>48</v>
      </c>
    </row>
    <row r="37" spans="1:236" ht="15.75" x14ac:dyDescent="0.25">
      <c r="A37" s="2">
        <v>1</v>
      </c>
      <c r="B37" s="2"/>
      <c r="C37" s="2" t="s">
        <v>756</v>
      </c>
      <c r="D37" s="2" t="s">
        <v>42</v>
      </c>
      <c r="E37" s="2">
        <v>399</v>
      </c>
      <c r="F37" s="2">
        <v>549</v>
      </c>
      <c r="G37" s="2" t="s">
        <v>51</v>
      </c>
      <c r="H37" s="6">
        <v>1</v>
      </c>
      <c r="I37" t="s">
        <v>52</v>
      </c>
      <c r="J37" s="2">
        <f>P37/O37</f>
        <v>0.93787981093855499</v>
      </c>
      <c r="K37" s="2">
        <v>15</v>
      </c>
      <c r="L37" s="3">
        <f>(SQRT((P37/O37)^2*(((R37*SQRT(AN37))^2)/(P37^2) +(((Q37*SQRT(AN37))^2)/(O37^2))))/SQRT(AN37))</f>
        <v>2.3159201061279801E-2</v>
      </c>
      <c r="M37" s="3">
        <f>L37*SQRT(K37)</f>
        <v>8.969520002180581E-2</v>
      </c>
      <c r="N37" s="6">
        <f>M37^2</f>
        <v>8.045228906951753E-3</v>
      </c>
      <c r="O37" s="2">
        <v>14.81</v>
      </c>
      <c r="P37" s="2">
        <v>13.89</v>
      </c>
      <c r="Q37" s="4">
        <f>0.92/SQRT(15)</f>
        <v>0.23754297856738824</v>
      </c>
      <c r="R37" s="4">
        <f>1.01/SQRT(15)</f>
        <v>0.26078087864463273</v>
      </c>
      <c r="S37" s="2" t="s">
        <v>53</v>
      </c>
      <c r="T37" s="2">
        <v>2</v>
      </c>
      <c r="U37" s="2"/>
      <c r="V37" s="2" t="s">
        <v>211</v>
      </c>
      <c r="W37" t="s">
        <v>478</v>
      </c>
      <c r="X37" s="2" t="s">
        <v>762</v>
      </c>
      <c r="Y37" s="2" t="s">
        <v>763</v>
      </c>
      <c r="Z37" s="2">
        <v>2004</v>
      </c>
      <c r="AA37" s="6" t="s">
        <v>215</v>
      </c>
      <c r="AB37" s="5">
        <v>1</v>
      </c>
      <c r="AC37" t="s">
        <v>48</v>
      </c>
      <c r="AD37" s="2"/>
      <c r="AE37" s="2"/>
      <c r="AF37" s="2"/>
      <c r="AG37" s="2"/>
      <c r="AH37" s="6"/>
      <c r="AI37" s="4">
        <v>8.9695200021805803</v>
      </c>
      <c r="AJ37" s="5">
        <f>AI37^2</f>
        <v>80.452289069517519</v>
      </c>
      <c r="AK37" s="5"/>
      <c r="AL37" s="6"/>
      <c r="AM37" s="6"/>
      <c r="AN37" s="2">
        <v>1</v>
      </c>
      <c r="AO37" s="2"/>
      <c r="AP37" s="2" t="s">
        <v>4</v>
      </c>
      <c r="AQ37" s="2" t="str">
        <f>IF(F37&gt;800,"TOO HIGH","")</f>
        <v/>
      </c>
      <c r="AR37" s="2" t="str">
        <f>IF(AT37=AT38,"same","")</f>
        <v/>
      </c>
      <c r="AS37" s="2" t="s">
        <v>764</v>
      </c>
      <c r="AT37" s="2" t="str">
        <f>CONCATENATE(A37,"-",Y37,Z37,F37,,S37,V37,AP37,T37,AO37)</f>
        <v>1-Heidfeldhof, Stuttgart2004549wetTrisoambient2</v>
      </c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5"/>
      <c r="BJ37" s="5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</row>
    <row r="38" spans="1:236" x14ac:dyDescent="0.25">
      <c r="A38">
        <v>1</v>
      </c>
      <c r="B38">
        <v>1</v>
      </c>
      <c r="C38" t="s">
        <v>30</v>
      </c>
      <c r="D38" t="s">
        <v>42</v>
      </c>
      <c r="E38">
        <v>399</v>
      </c>
      <c r="F38">
        <v>549</v>
      </c>
      <c r="G38" t="s">
        <v>51</v>
      </c>
      <c r="H38">
        <v>1</v>
      </c>
      <c r="I38" t="s">
        <v>52</v>
      </c>
      <c r="J38">
        <v>0.93787981099999995</v>
      </c>
      <c r="K38">
        <v>15</v>
      </c>
      <c r="L38">
        <v>8.9695200000000003E-2</v>
      </c>
      <c r="M38">
        <v>0.34738801600000002</v>
      </c>
      <c r="N38">
        <v>8.0452289999999992E-3</v>
      </c>
      <c r="O38">
        <v>14.81</v>
      </c>
      <c r="P38">
        <v>13.89</v>
      </c>
      <c r="Q38">
        <v>0.92</v>
      </c>
      <c r="R38">
        <v>1.01</v>
      </c>
      <c r="S38" t="s">
        <v>53</v>
      </c>
      <c r="T38">
        <v>2</v>
      </c>
      <c r="V38" t="s">
        <v>211</v>
      </c>
      <c r="W38" t="s">
        <v>478</v>
      </c>
      <c r="X38" t="s">
        <v>213</v>
      </c>
      <c r="Y38" t="s">
        <v>214</v>
      </c>
      <c r="Z38">
        <v>2004</v>
      </c>
      <c r="AA38" t="s">
        <v>215</v>
      </c>
      <c r="AB38">
        <v>1</v>
      </c>
      <c r="AC38" t="s">
        <v>790</v>
      </c>
    </row>
    <row r="39" spans="1:236" ht="15.75" x14ac:dyDescent="0.25">
      <c r="A39" s="2">
        <v>1</v>
      </c>
      <c r="B39" s="2"/>
      <c r="C39" s="2" t="s">
        <v>756</v>
      </c>
      <c r="D39" s="2" t="s">
        <v>42</v>
      </c>
      <c r="E39" s="2">
        <v>403</v>
      </c>
      <c r="F39" s="2">
        <v>572</v>
      </c>
      <c r="G39" s="2" t="s">
        <v>51</v>
      </c>
      <c r="H39" s="6">
        <v>1</v>
      </c>
      <c r="I39" t="s">
        <v>52</v>
      </c>
      <c r="J39" s="2">
        <f>P39/O39</f>
        <v>0.96499045194143851</v>
      </c>
      <c r="K39" s="2">
        <v>15</v>
      </c>
      <c r="L39" s="3">
        <f>(SQRT((P39/O39)^2*(((R39*SQRT(AN39))^2)/(P39^2) +(((Q39*SQRT(AN39))^2)/(O39^2))))/SQRT(AN39))</f>
        <v>5.9534547250629779E-3</v>
      </c>
      <c r="M39" s="3">
        <f>L39*SQRT(K39)</f>
        <v>2.305763100256877E-2</v>
      </c>
      <c r="N39" s="6">
        <f>M39^2</f>
        <v>5.3165434745062047E-4</v>
      </c>
      <c r="O39" s="7">
        <v>15.71</v>
      </c>
      <c r="P39" s="7">
        <v>15.16</v>
      </c>
      <c r="Q39" s="7">
        <f>0.29/SQRT(15)</f>
        <v>7.4877678026676719E-2</v>
      </c>
      <c r="R39" s="7">
        <f>0.23/SQRT(15)</f>
        <v>5.9385744641847059E-2</v>
      </c>
      <c r="S39" s="2" t="s">
        <v>53</v>
      </c>
      <c r="T39" s="2">
        <v>2</v>
      </c>
      <c r="U39" s="2"/>
      <c r="V39" s="2" t="s">
        <v>211</v>
      </c>
      <c r="W39" t="s">
        <v>212</v>
      </c>
      <c r="X39" s="2" t="s">
        <v>762</v>
      </c>
      <c r="Y39" s="2" t="s">
        <v>763</v>
      </c>
      <c r="Z39" s="2">
        <v>2005</v>
      </c>
      <c r="AA39" s="6" t="s">
        <v>215</v>
      </c>
      <c r="AB39" s="5">
        <v>2</v>
      </c>
      <c r="AC39" t="s">
        <v>48</v>
      </c>
      <c r="AD39" s="2"/>
      <c r="AE39" s="2"/>
      <c r="AF39" s="2"/>
      <c r="AG39" s="2"/>
      <c r="AH39" s="6"/>
      <c r="AI39" s="4">
        <v>0.59534547250629777</v>
      </c>
      <c r="AJ39" s="5">
        <f>AI39^2</f>
        <v>0.35443623163374693</v>
      </c>
      <c r="AK39" s="5"/>
      <c r="AL39" s="6"/>
      <c r="AM39" s="6"/>
      <c r="AN39" s="2">
        <v>1</v>
      </c>
      <c r="AO39" s="2"/>
      <c r="AP39" s="2" t="s">
        <v>4</v>
      </c>
      <c r="AQ39" s="2" t="str">
        <f>IF(F39&gt;800,"TOO HIGH","")</f>
        <v/>
      </c>
      <c r="AR39" s="2" t="e">
        <f>IF(AT39=#REF!,"same","")</f>
        <v>#REF!</v>
      </c>
      <c r="AS39" s="2" t="s">
        <v>765</v>
      </c>
      <c r="AT39" s="2" t="str">
        <f>CONCATENATE(A39,"-",Y39,Z39,F39,,S39,V39,AP39,T39,AO39)</f>
        <v>1-Heidfeldhof, Stuttgart2005572wetTrisoambient2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5"/>
      <c r="BJ39" s="5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</row>
    <row r="40" spans="1:236" x14ac:dyDescent="0.25">
      <c r="A40">
        <v>1</v>
      </c>
      <c r="B40">
        <v>1</v>
      </c>
      <c r="C40" t="s">
        <v>30</v>
      </c>
      <c r="D40" t="s">
        <v>42</v>
      </c>
      <c r="E40">
        <v>403</v>
      </c>
      <c r="F40">
        <v>572</v>
      </c>
      <c r="G40" t="s">
        <v>51</v>
      </c>
      <c r="H40">
        <v>1</v>
      </c>
      <c r="I40" t="s">
        <v>52</v>
      </c>
      <c r="J40">
        <v>0.964990452</v>
      </c>
      <c r="K40">
        <v>15</v>
      </c>
      <c r="L40">
        <v>5.9534549999999999E-3</v>
      </c>
      <c r="M40">
        <v>2.3057630999999999E-2</v>
      </c>
      <c r="N40" s="1">
        <v>3.5443600000000001E-5</v>
      </c>
      <c r="O40">
        <v>15.71</v>
      </c>
      <c r="P40">
        <v>15.16</v>
      </c>
      <c r="Q40">
        <v>7.4877678000000003E-2</v>
      </c>
      <c r="R40">
        <v>5.9385744999999997E-2</v>
      </c>
      <c r="S40" t="s">
        <v>53</v>
      </c>
      <c r="T40">
        <v>2</v>
      </c>
      <c r="V40" t="s">
        <v>211</v>
      </c>
      <c r="W40" t="s">
        <v>212</v>
      </c>
      <c r="X40" t="s">
        <v>213</v>
      </c>
      <c r="Y40" t="s">
        <v>214</v>
      </c>
      <c r="Z40">
        <v>2005</v>
      </c>
      <c r="AA40" t="s">
        <v>215</v>
      </c>
      <c r="AB40">
        <v>2</v>
      </c>
      <c r="AC40" t="s">
        <v>790</v>
      </c>
    </row>
    <row r="41" spans="1:236" x14ac:dyDescent="0.25">
      <c r="A41">
        <v>1</v>
      </c>
      <c r="B41">
        <v>1</v>
      </c>
      <c r="C41" t="s">
        <v>30</v>
      </c>
      <c r="D41" t="s">
        <v>42</v>
      </c>
      <c r="E41">
        <v>375</v>
      </c>
      <c r="F41">
        <v>526</v>
      </c>
      <c r="G41" t="s">
        <v>51</v>
      </c>
      <c r="H41">
        <v>1</v>
      </c>
      <c r="I41" t="s">
        <v>52</v>
      </c>
      <c r="J41">
        <v>0.92101740300000001</v>
      </c>
      <c r="K41">
        <v>5</v>
      </c>
      <c r="L41">
        <v>5.1583521E-2</v>
      </c>
      <c r="M41">
        <v>0.115344259</v>
      </c>
      <c r="N41">
        <v>2.6608600000000001E-3</v>
      </c>
      <c r="O41">
        <v>14.94</v>
      </c>
      <c r="P41">
        <v>13.76</v>
      </c>
      <c r="Q41">
        <v>0.35</v>
      </c>
      <c r="R41">
        <v>0.7</v>
      </c>
      <c r="S41" t="s">
        <v>34</v>
      </c>
      <c r="T41">
        <v>2</v>
      </c>
      <c r="V41" t="s">
        <v>36</v>
      </c>
      <c r="W41" t="s">
        <v>369</v>
      </c>
      <c r="X41" t="s">
        <v>370</v>
      </c>
      <c r="Y41" t="s">
        <v>214</v>
      </c>
      <c r="Z41">
        <v>2008</v>
      </c>
      <c r="AA41" t="s">
        <v>215</v>
      </c>
      <c r="AB41">
        <v>4</v>
      </c>
      <c r="AC41" t="s">
        <v>48</v>
      </c>
    </row>
    <row r="42" spans="1:236" x14ac:dyDescent="0.25">
      <c r="A42">
        <v>1</v>
      </c>
      <c r="B42">
        <v>1</v>
      </c>
      <c r="C42" t="s">
        <v>30</v>
      </c>
      <c r="D42" t="s">
        <v>42</v>
      </c>
      <c r="E42">
        <v>375</v>
      </c>
      <c r="F42">
        <v>526</v>
      </c>
      <c r="G42" t="s">
        <v>51</v>
      </c>
      <c r="H42">
        <v>1</v>
      </c>
      <c r="I42" t="s">
        <v>52</v>
      </c>
      <c r="J42">
        <v>0.92635999999999996</v>
      </c>
      <c r="K42">
        <v>15</v>
      </c>
      <c r="L42">
        <v>5.3600000000000002E-5</v>
      </c>
      <c r="M42">
        <v>2.0759199999999999E-4</v>
      </c>
      <c r="N42" s="1">
        <v>2.87296E-9</v>
      </c>
      <c r="S42" t="s">
        <v>34</v>
      </c>
      <c r="T42">
        <v>2</v>
      </c>
      <c r="V42" t="s">
        <v>36</v>
      </c>
      <c r="W42" t="s">
        <v>587</v>
      </c>
      <c r="X42" t="s">
        <v>588</v>
      </c>
      <c r="Y42" t="s">
        <v>214</v>
      </c>
      <c r="Z42" t="s">
        <v>589</v>
      </c>
      <c r="AA42" t="s">
        <v>215</v>
      </c>
      <c r="AB42">
        <v>5</v>
      </c>
      <c r="AC42" t="s">
        <v>48</v>
      </c>
      <c r="AD42" t="s">
        <v>366</v>
      </c>
    </row>
    <row r="43" spans="1:236" x14ac:dyDescent="0.25">
      <c r="A43">
        <v>1</v>
      </c>
      <c r="B43">
        <v>1</v>
      </c>
      <c r="C43" t="s">
        <v>30</v>
      </c>
      <c r="D43" t="s">
        <v>42</v>
      </c>
      <c r="E43">
        <v>380</v>
      </c>
      <c r="F43">
        <v>550</v>
      </c>
      <c r="G43" t="s">
        <v>51</v>
      </c>
      <c r="H43">
        <v>1</v>
      </c>
      <c r="I43" t="s">
        <v>52</v>
      </c>
      <c r="J43">
        <v>0.95711965200000004</v>
      </c>
      <c r="K43">
        <v>4</v>
      </c>
      <c r="L43">
        <v>1.0443284000000001E-2</v>
      </c>
      <c r="M43">
        <v>2.0886569000000001E-2</v>
      </c>
      <c r="N43">
        <v>1.0906199999999999E-4</v>
      </c>
      <c r="O43">
        <v>13.76437625</v>
      </c>
      <c r="P43">
        <v>13.174155000000001</v>
      </c>
      <c r="Q43">
        <v>8.1522739999999996E-2</v>
      </c>
      <c r="R43">
        <v>0.12072487</v>
      </c>
      <c r="S43" t="s">
        <v>53</v>
      </c>
      <c r="T43">
        <v>2</v>
      </c>
      <c r="U43" t="s">
        <v>231</v>
      </c>
      <c r="V43" t="s">
        <v>232</v>
      </c>
      <c r="W43" t="s">
        <v>233</v>
      </c>
      <c r="Y43" t="s">
        <v>78</v>
      </c>
      <c r="Z43">
        <v>2007</v>
      </c>
      <c r="AA43" t="s">
        <v>79</v>
      </c>
      <c r="AB43">
        <v>1</v>
      </c>
      <c r="AC43" t="s">
        <v>48</v>
      </c>
    </row>
    <row r="44" spans="1:236" x14ac:dyDescent="0.25">
      <c r="A44">
        <v>1</v>
      </c>
      <c r="B44">
        <v>1</v>
      </c>
      <c r="C44" t="s">
        <v>30</v>
      </c>
      <c r="D44" t="s">
        <v>42</v>
      </c>
      <c r="E44">
        <v>380</v>
      </c>
      <c r="F44">
        <v>550</v>
      </c>
      <c r="G44" t="s">
        <v>51</v>
      </c>
      <c r="H44">
        <v>1</v>
      </c>
      <c r="I44" t="s">
        <v>52</v>
      </c>
      <c r="J44">
        <v>0.95308585899999998</v>
      </c>
      <c r="K44">
        <v>4</v>
      </c>
      <c r="L44">
        <v>3.8359246E-2</v>
      </c>
      <c r="M44">
        <v>7.6718491E-2</v>
      </c>
      <c r="N44">
        <v>1.4714319999999999E-3</v>
      </c>
      <c r="O44">
        <v>13.220587500000001</v>
      </c>
      <c r="P44">
        <v>12.600355</v>
      </c>
      <c r="Q44">
        <v>0.102711685</v>
      </c>
      <c r="R44">
        <v>0.49759378399999998</v>
      </c>
      <c r="S44" t="s">
        <v>53</v>
      </c>
      <c r="T44">
        <v>1</v>
      </c>
      <c r="U44" t="s">
        <v>231</v>
      </c>
      <c r="V44" t="s">
        <v>260</v>
      </c>
      <c r="W44" t="s">
        <v>261</v>
      </c>
      <c r="Y44" t="s">
        <v>78</v>
      </c>
      <c r="Z44">
        <v>2007</v>
      </c>
      <c r="AA44" t="s">
        <v>79</v>
      </c>
      <c r="AB44">
        <v>1</v>
      </c>
      <c r="AC44" t="s">
        <v>48</v>
      </c>
    </row>
    <row r="45" spans="1:236" x14ac:dyDescent="0.25">
      <c r="A45">
        <v>1</v>
      </c>
      <c r="B45">
        <v>1</v>
      </c>
      <c r="C45" t="s">
        <v>30</v>
      </c>
      <c r="D45" t="s">
        <v>42</v>
      </c>
      <c r="E45">
        <v>380</v>
      </c>
      <c r="F45">
        <v>550</v>
      </c>
      <c r="G45" t="s">
        <v>51</v>
      </c>
      <c r="H45">
        <v>1</v>
      </c>
      <c r="I45" t="s">
        <v>52</v>
      </c>
      <c r="J45">
        <v>0.97728300899999998</v>
      </c>
      <c r="K45">
        <v>4</v>
      </c>
      <c r="L45">
        <v>2.3880901E-2</v>
      </c>
      <c r="M45">
        <v>4.7761801E-2</v>
      </c>
      <c r="N45">
        <v>5.7029699999999999E-4</v>
      </c>
      <c r="O45">
        <v>14.30344625</v>
      </c>
      <c r="P45">
        <v>13.978515</v>
      </c>
      <c r="Q45">
        <v>0.174237789</v>
      </c>
      <c r="R45">
        <v>0.29611008500000002</v>
      </c>
      <c r="S45" t="s">
        <v>68</v>
      </c>
      <c r="T45">
        <v>2</v>
      </c>
      <c r="U45" t="s">
        <v>231</v>
      </c>
      <c r="V45" t="s">
        <v>232</v>
      </c>
      <c r="W45" t="s">
        <v>303</v>
      </c>
      <c r="Y45" t="s">
        <v>78</v>
      </c>
      <c r="Z45">
        <v>2007</v>
      </c>
      <c r="AA45" t="s">
        <v>79</v>
      </c>
      <c r="AB45">
        <v>1</v>
      </c>
      <c r="AC45" t="s">
        <v>48</v>
      </c>
    </row>
    <row r="46" spans="1:236" x14ac:dyDescent="0.25">
      <c r="A46">
        <v>1</v>
      </c>
      <c r="B46">
        <v>1</v>
      </c>
      <c r="C46" t="s">
        <v>30</v>
      </c>
      <c r="D46" t="s">
        <v>42</v>
      </c>
      <c r="E46">
        <v>380</v>
      </c>
      <c r="F46">
        <v>550</v>
      </c>
      <c r="G46" t="s">
        <v>51</v>
      </c>
      <c r="H46">
        <v>1</v>
      </c>
      <c r="I46" t="s">
        <v>52</v>
      </c>
      <c r="J46">
        <v>0.95266742599999998</v>
      </c>
      <c r="K46">
        <v>4</v>
      </c>
      <c r="L46">
        <v>2.2566724999999999E-2</v>
      </c>
      <c r="M46">
        <v>4.5133450999999998E-2</v>
      </c>
      <c r="N46">
        <v>5.0925700000000005E-4</v>
      </c>
      <c r="O46">
        <v>13.957090000000001</v>
      </c>
      <c r="P46">
        <v>13.296465</v>
      </c>
      <c r="Q46">
        <v>0.19163198000000001</v>
      </c>
      <c r="R46">
        <v>0.25666076700000001</v>
      </c>
      <c r="S46" t="s">
        <v>68</v>
      </c>
      <c r="T46">
        <v>1</v>
      </c>
      <c r="U46" t="s">
        <v>231</v>
      </c>
      <c r="V46" t="s">
        <v>232</v>
      </c>
      <c r="W46" t="s">
        <v>312</v>
      </c>
      <c r="Y46" t="s">
        <v>78</v>
      </c>
      <c r="Z46">
        <v>2007</v>
      </c>
      <c r="AA46" t="s">
        <v>79</v>
      </c>
      <c r="AB46">
        <v>1</v>
      </c>
      <c r="AC46" t="s">
        <v>48</v>
      </c>
    </row>
    <row r="47" spans="1:236" x14ac:dyDescent="0.25">
      <c r="A47">
        <v>1</v>
      </c>
      <c r="B47">
        <v>1</v>
      </c>
      <c r="C47" t="s">
        <v>30</v>
      </c>
      <c r="D47" t="s">
        <v>42</v>
      </c>
      <c r="E47">
        <v>380</v>
      </c>
      <c r="F47">
        <v>550</v>
      </c>
      <c r="G47" t="s">
        <v>51</v>
      </c>
      <c r="H47">
        <v>1</v>
      </c>
      <c r="I47" t="s">
        <v>52</v>
      </c>
      <c r="J47">
        <v>0.96556899500000004</v>
      </c>
      <c r="K47">
        <v>4</v>
      </c>
      <c r="L47">
        <v>2.4864884E-2</v>
      </c>
      <c r="M47">
        <v>4.9729768000000001E-2</v>
      </c>
      <c r="N47">
        <v>6.1826199999999996E-4</v>
      </c>
      <c r="O47">
        <v>13.814583750000001</v>
      </c>
      <c r="P47">
        <v>13.338933750000001</v>
      </c>
      <c r="Q47">
        <v>0.20283904999999999</v>
      </c>
      <c r="R47">
        <v>0.28219084500000002</v>
      </c>
      <c r="S47" t="s">
        <v>53</v>
      </c>
      <c r="T47">
        <v>2</v>
      </c>
      <c r="U47" t="s">
        <v>326</v>
      </c>
      <c r="V47" t="s">
        <v>232</v>
      </c>
      <c r="W47" t="s">
        <v>327</v>
      </c>
      <c r="Y47" t="s">
        <v>78</v>
      </c>
      <c r="Z47">
        <v>2007</v>
      </c>
      <c r="AA47" t="s">
        <v>79</v>
      </c>
      <c r="AB47">
        <v>1</v>
      </c>
      <c r="AC47" t="s">
        <v>48</v>
      </c>
    </row>
    <row r="48" spans="1:236" x14ac:dyDescent="0.25">
      <c r="A48">
        <v>1</v>
      </c>
      <c r="B48">
        <v>1</v>
      </c>
      <c r="C48" t="s">
        <v>30</v>
      </c>
      <c r="D48" t="s">
        <v>42</v>
      </c>
      <c r="E48">
        <v>380</v>
      </c>
      <c r="F48">
        <v>550</v>
      </c>
      <c r="G48" t="s">
        <v>51</v>
      </c>
      <c r="H48">
        <v>1</v>
      </c>
      <c r="I48" t="s">
        <v>52</v>
      </c>
      <c r="J48">
        <v>0.98136145500000005</v>
      </c>
      <c r="K48">
        <v>4</v>
      </c>
      <c r="L48">
        <v>2.0140992999999999E-2</v>
      </c>
      <c r="M48">
        <v>4.0281986999999998E-2</v>
      </c>
      <c r="N48">
        <v>4.0566000000000002E-4</v>
      </c>
      <c r="O48">
        <v>13.22568375</v>
      </c>
      <c r="P48">
        <v>12.97917625</v>
      </c>
      <c r="Q48">
        <v>0.211449738</v>
      </c>
      <c r="R48">
        <v>0.16702583400000001</v>
      </c>
      <c r="S48" t="s">
        <v>53</v>
      </c>
      <c r="T48">
        <v>1</v>
      </c>
      <c r="U48" t="s">
        <v>231</v>
      </c>
      <c r="V48" t="s">
        <v>232</v>
      </c>
      <c r="W48" t="s">
        <v>331</v>
      </c>
      <c r="Y48" t="s">
        <v>78</v>
      </c>
      <c r="Z48">
        <v>2007</v>
      </c>
      <c r="AA48" t="s">
        <v>79</v>
      </c>
      <c r="AB48">
        <v>1</v>
      </c>
      <c r="AC48" t="s">
        <v>48</v>
      </c>
    </row>
    <row r="49" spans="1:29" x14ac:dyDescent="0.25">
      <c r="A49">
        <v>1</v>
      </c>
      <c r="B49">
        <v>1</v>
      </c>
      <c r="C49" t="s">
        <v>30</v>
      </c>
      <c r="D49" t="s">
        <v>42</v>
      </c>
      <c r="E49">
        <v>380</v>
      </c>
      <c r="F49">
        <v>550</v>
      </c>
      <c r="G49" t="s">
        <v>51</v>
      </c>
      <c r="H49">
        <v>1</v>
      </c>
      <c r="I49" t="s">
        <v>52</v>
      </c>
      <c r="J49">
        <v>0.99676695699999995</v>
      </c>
      <c r="K49">
        <v>4</v>
      </c>
      <c r="L49">
        <v>2.1894493000000001E-2</v>
      </c>
      <c r="M49">
        <v>4.3788985000000002E-2</v>
      </c>
      <c r="N49">
        <v>4.79369E-4</v>
      </c>
      <c r="O49">
        <v>13.894802500000001</v>
      </c>
      <c r="P49">
        <v>13.849880000000001</v>
      </c>
      <c r="Q49">
        <v>0.26809455399999998</v>
      </c>
      <c r="R49">
        <v>0.14539223500000001</v>
      </c>
      <c r="S49" t="s">
        <v>68</v>
      </c>
      <c r="T49">
        <v>2</v>
      </c>
      <c r="U49" t="s">
        <v>326</v>
      </c>
      <c r="V49" t="s">
        <v>232</v>
      </c>
      <c r="W49" t="s">
        <v>353</v>
      </c>
      <c r="Y49" t="s">
        <v>78</v>
      </c>
      <c r="Z49">
        <v>2007</v>
      </c>
      <c r="AA49" t="s">
        <v>79</v>
      </c>
      <c r="AB49">
        <v>1</v>
      </c>
      <c r="AC49" t="s">
        <v>48</v>
      </c>
    </row>
    <row r="50" spans="1:29" x14ac:dyDescent="0.25">
      <c r="A50">
        <v>1</v>
      </c>
      <c r="B50">
        <v>1</v>
      </c>
      <c r="C50" t="s">
        <v>30</v>
      </c>
      <c r="D50" t="s">
        <v>42</v>
      </c>
      <c r="E50">
        <v>380</v>
      </c>
      <c r="F50">
        <v>550</v>
      </c>
      <c r="G50" t="s">
        <v>51</v>
      </c>
      <c r="H50">
        <v>1</v>
      </c>
      <c r="I50" t="s">
        <v>52</v>
      </c>
      <c r="J50">
        <v>0.95516337200000001</v>
      </c>
      <c r="K50">
        <v>4</v>
      </c>
      <c r="L50">
        <v>2.2916354E-2</v>
      </c>
      <c r="M50">
        <v>4.5832708999999999E-2</v>
      </c>
      <c r="N50">
        <v>5.2515899999999998E-4</v>
      </c>
      <c r="O50">
        <v>14.035232499999999</v>
      </c>
      <c r="P50">
        <v>13.405939999999999</v>
      </c>
      <c r="Q50">
        <v>0.30513094099999999</v>
      </c>
      <c r="R50">
        <v>0.136040092</v>
      </c>
      <c r="S50" t="s">
        <v>53</v>
      </c>
      <c r="T50">
        <v>1</v>
      </c>
      <c r="U50" t="s">
        <v>326</v>
      </c>
      <c r="V50" t="s">
        <v>232</v>
      </c>
      <c r="W50" t="s">
        <v>361</v>
      </c>
      <c r="Y50" t="s">
        <v>78</v>
      </c>
      <c r="Z50">
        <v>2007</v>
      </c>
      <c r="AA50" t="s">
        <v>79</v>
      </c>
      <c r="AB50">
        <v>1</v>
      </c>
      <c r="AC50" t="s">
        <v>48</v>
      </c>
    </row>
    <row r="51" spans="1:29" x14ac:dyDescent="0.25">
      <c r="A51">
        <v>1</v>
      </c>
      <c r="B51">
        <v>1</v>
      </c>
      <c r="C51" t="s">
        <v>30</v>
      </c>
      <c r="D51" t="s">
        <v>42</v>
      </c>
      <c r="E51">
        <v>380</v>
      </c>
      <c r="F51">
        <v>550</v>
      </c>
      <c r="G51" t="s">
        <v>51</v>
      </c>
      <c r="H51">
        <v>1</v>
      </c>
      <c r="I51" t="s">
        <v>52</v>
      </c>
      <c r="J51">
        <v>0.95246081299999996</v>
      </c>
      <c r="K51">
        <v>4</v>
      </c>
      <c r="L51">
        <v>2.6028235E-2</v>
      </c>
      <c r="M51">
        <v>5.2056470000000001E-2</v>
      </c>
      <c r="N51">
        <v>6.7746899999999999E-4</v>
      </c>
      <c r="O51">
        <v>14.051276250000001</v>
      </c>
      <c r="P51">
        <v>13.383290000000001</v>
      </c>
      <c r="Q51">
        <v>0.36602959800000001</v>
      </c>
      <c r="R51">
        <v>0.110527376</v>
      </c>
      <c r="S51" t="s">
        <v>68</v>
      </c>
      <c r="T51">
        <v>1</v>
      </c>
      <c r="U51" t="s">
        <v>326</v>
      </c>
      <c r="V51" t="s">
        <v>232</v>
      </c>
      <c r="W51" t="s">
        <v>376</v>
      </c>
      <c r="Y51" t="s">
        <v>78</v>
      </c>
      <c r="Z51">
        <v>2007</v>
      </c>
      <c r="AA51" t="s">
        <v>79</v>
      </c>
      <c r="AB51">
        <v>1</v>
      </c>
      <c r="AC51" t="s">
        <v>48</v>
      </c>
    </row>
    <row r="52" spans="1:29" x14ac:dyDescent="0.25">
      <c r="A52">
        <v>1</v>
      </c>
      <c r="B52">
        <v>1</v>
      </c>
      <c r="C52" t="s">
        <v>30</v>
      </c>
      <c r="D52" t="s">
        <v>42</v>
      </c>
      <c r="E52">
        <v>380</v>
      </c>
      <c r="F52">
        <v>550</v>
      </c>
      <c r="G52" t="s">
        <v>51</v>
      </c>
      <c r="H52">
        <v>1</v>
      </c>
      <c r="I52" t="s">
        <v>52</v>
      </c>
      <c r="J52">
        <v>0.97781520099999997</v>
      </c>
      <c r="K52">
        <v>4</v>
      </c>
      <c r="L52">
        <v>5.0458314999999997E-2</v>
      </c>
      <c r="M52">
        <v>0.10091663100000001</v>
      </c>
      <c r="N52">
        <v>2.5460420000000001E-3</v>
      </c>
      <c r="O52">
        <v>13.54486</v>
      </c>
      <c r="P52">
        <v>13.24437</v>
      </c>
      <c r="Q52">
        <v>0.36718559099999998</v>
      </c>
      <c r="R52">
        <v>0.58154582600000004</v>
      </c>
      <c r="S52" t="s">
        <v>53</v>
      </c>
      <c r="T52">
        <v>1</v>
      </c>
      <c r="U52" t="s">
        <v>326</v>
      </c>
      <c r="V52" t="s">
        <v>260</v>
      </c>
      <c r="W52" t="s">
        <v>377</v>
      </c>
      <c r="Y52" t="s">
        <v>78</v>
      </c>
      <c r="Z52">
        <v>2007</v>
      </c>
      <c r="AA52" t="s">
        <v>79</v>
      </c>
      <c r="AB52">
        <v>1</v>
      </c>
      <c r="AC52" t="s">
        <v>48</v>
      </c>
    </row>
    <row r="53" spans="1:29" x14ac:dyDescent="0.25">
      <c r="A53">
        <v>1</v>
      </c>
      <c r="B53">
        <v>1</v>
      </c>
      <c r="C53" t="s">
        <v>30</v>
      </c>
      <c r="D53" t="s">
        <v>42</v>
      </c>
      <c r="E53">
        <v>380</v>
      </c>
      <c r="F53">
        <v>550</v>
      </c>
      <c r="G53" t="s">
        <v>51</v>
      </c>
      <c r="H53">
        <v>1</v>
      </c>
      <c r="I53" t="s">
        <v>52</v>
      </c>
      <c r="J53">
        <v>0.97084631499999996</v>
      </c>
      <c r="K53">
        <v>4</v>
      </c>
      <c r="L53">
        <v>3.6257932999999999E-2</v>
      </c>
      <c r="M53">
        <v>7.2515864999999999E-2</v>
      </c>
      <c r="N53">
        <v>1.3146379999999999E-3</v>
      </c>
      <c r="O53">
        <v>13.50541125</v>
      </c>
      <c r="P53">
        <v>13.111678749999999</v>
      </c>
      <c r="Q53">
        <v>0.39211262299999999</v>
      </c>
      <c r="R53">
        <v>0.30800443399999999</v>
      </c>
      <c r="S53" t="s">
        <v>68</v>
      </c>
      <c r="T53">
        <v>1</v>
      </c>
      <c r="U53" t="s">
        <v>326</v>
      </c>
      <c r="V53" t="s">
        <v>260</v>
      </c>
      <c r="W53" t="s">
        <v>380</v>
      </c>
      <c r="Y53" t="s">
        <v>78</v>
      </c>
      <c r="Z53">
        <v>2007</v>
      </c>
      <c r="AA53" t="s">
        <v>79</v>
      </c>
      <c r="AB53">
        <v>1</v>
      </c>
      <c r="AC53" t="s">
        <v>48</v>
      </c>
    </row>
    <row r="54" spans="1:29" x14ac:dyDescent="0.25">
      <c r="A54">
        <v>1</v>
      </c>
      <c r="B54">
        <v>1</v>
      </c>
      <c r="C54" t="s">
        <v>30</v>
      </c>
      <c r="D54" t="s">
        <v>42</v>
      </c>
      <c r="E54">
        <v>380</v>
      </c>
      <c r="F54">
        <v>550</v>
      </c>
      <c r="G54" t="s">
        <v>51</v>
      </c>
      <c r="H54">
        <v>1</v>
      </c>
      <c r="I54" t="s">
        <v>52</v>
      </c>
      <c r="J54">
        <v>0.97303990799999995</v>
      </c>
      <c r="K54">
        <v>4</v>
      </c>
      <c r="L54">
        <v>4.2202411000000002E-2</v>
      </c>
      <c r="M54">
        <v>8.4404822000000004E-2</v>
      </c>
      <c r="N54">
        <v>1.7810429999999999E-3</v>
      </c>
      <c r="O54">
        <v>14.240214999999999</v>
      </c>
      <c r="P54">
        <v>13.8562975</v>
      </c>
      <c r="Q54">
        <v>0.39268045200000001</v>
      </c>
      <c r="R54">
        <v>0.46386527599999999</v>
      </c>
      <c r="S54" t="s">
        <v>68</v>
      </c>
      <c r="T54">
        <v>1</v>
      </c>
      <c r="U54" t="s">
        <v>231</v>
      </c>
      <c r="V54" t="s">
        <v>260</v>
      </c>
      <c r="W54" t="s">
        <v>381</v>
      </c>
      <c r="Y54" t="s">
        <v>78</v>
      </c>
      <c r="Z54">
        <v>2007</v>
      </c>
      <c r="AA54" t="s">
        <v>79</v>
      </c>
      <c r="AB54">
        <v>1</v>
      </c>
      <c r="AC54" t="s">
        <v>48</v>
      </c>
    </row>
    <row r="55" spans="1:29" x14ac:dyDescent="0.25">
      <c r="A55">
        <v>1</v>
      </c>
      <c r="B55">
        <v>1</v>
      </c>
      <c r="C55" t="s">
        <v>30</v>
      </c>
      <c r="D55" t="s">
        <v>42</v>
      </c>
      <c r="E55">
        <v>380</v>
      </c>
      <c r="F55">
        <v>550</v>
      </c>
      <c r="G55" t="s">
        <v>51</v>
      </c>
      <c r="H55">
        <v>1</v>
      </c>
      <c r="I55" t="s">
        <v>52</v>
      </c>
      <c r="J55">
        <v>1.0842751879999999</v>
      </c>
      <c r="K55">
        <v>4</v>
      </c>
      <c r="L55">
        <v>3.0693736999999999E-2</v>
      </c>
      <c r="M55">
        <v>6.1387472999999998E-2</v>
      </c>
      <c r="N55">
        <v>9.4210500000000005E-4</v>
      </c>
      <c r="O55">
        <v>15.191660000000001</v>
      </c>
      <c r="P55">
        <v>16.47194</v>
      </c>
      <c r="Q55">
        <v>0.14425964599999999</v>
      </c>
      <c r="R55">
        <v>0.43927090600000002</v>
      </c>
      <c r="S55" t="s">
        <v>68</v>
      </c>
      <c r="T55">
        <v>2</v>
      </c>
      <c r="U55" t="s">
        <v>84</v>
      </c>
      <c r="V55" t="s">
        <v>232</v>
      </c>
      <c r="W55" t="s">
        <v>296</v>
      </c>
      <c r="Y55" t="s">
        <v>78</v>
      </c>
      <c r="Z55">
        <v>2008</v>
      </c>
      <c r="AA55" t="s">
        <v>79</v>
      </c>
      <c r="AB55">
        <v>2</v>
      </c>
      <c r="AC55" t="s">
        <v>48</v>
      </c>
    </row>
    <row r="56" spans="1:29" x14ac:dyDescent="0.25">
      <c r="A56">
        <v>1</v>
      </c>
      <c r="B56">
        <v>1</v>
      </c>
      <c r="C56" t="s">
        <v>30</v>
      </c>
      <c r="D56" t="s">
        <v>42</v>
      </c>
      <c r="E56">
        <v>380</v>
      </c>
      <c r="F56">
        <v>550</v>
      </c>
      <c r="G56" t="s">
        <v>51</v>
      </c>
      <c r="H56">
        <v>1</v>
      </c>
      <c r="I56" t="s">
        <v>52</v>
      </c>
      <c r="J56">
        <v>0.88875061099999997</v>
      </c>
      <c r="K56">
        <v>4</v>
      </c>
      <c r="L56">
        <v>2.2619548999999999E-2</v>
      </c>
      <c r="M56">
        <v>4.5239097999999998E-2</v>
      </c>
      <c r="N56">
        <v>5.1164400000000001E-4</v>
      </c>
      <c r="O56">
        <v>13.631985</v>
      </c>
      <c r="P56">
        <v>12.115435</v>
      </c>
      <c r="Q56">
        <v>0.25181499200000002</v>
      </c>
      <c r="R56">
        <v>0.21211449499999999</v>
      </c>
      <c r="S56" t="s">
        <v>53</v>
      </c>
      <c r="T56">
        <v>1</v>
      </c>
      <c r="U56" t="s">
        <v>301</v>
      </c>
      <c r="V56" t="s">
        <v>349</v>
      </c>
      <c r="W56" t="s">
        <v>350</v>
      </c>
      <c r="Y56" t="s">
        <v>78</v>
      </c>
      <c r="Z56">
        <v>2009</v>
      </c>
      <c r="AA56" t="s">
        <v>79</v>
      </c>
      <c r="AB56">
        <v>2</v>
      </c>
      <c r="AC56" t="s">
        <v>48</v>
      </c>
    </row>
    <row r="57" spans="1:29" x14ac:dyDescent="0.25">
      <c r="A57">
        <v>1</v>
      </c>
      <c r="B57">
        <v>1</v>
      </c>
      <c r="C57" t="s">
        <v>30</v>
      </c>
      <c r="D57" t="s">
        <v>42</v>
      </c>
      <c r="E57">
        <v>380</v>
      </c>
      <c r="F57">
        <v>550</v>
      </c>
      <c r="G57" t="s">
        <v>51</v>
      </c>
      <c r="H57">
        <v>1</v>
      </c>
      <c r="I57" t="s">
        <v>52</v>
      </c>
      <c r="J57">
        <v>1.021780761</v>
      </c>
      <c r="K57">
        <v>4</v>
      </c>
      <c r="L57">
        <v>4.0943990999999999E-2</v>
      </c>
      <c r="M57">
        <v>8.1887981999999998E-2</v>
      </c>
      <c r="N57">
        <v>1.6764099999999999E-3</v>
      </c>
      <c r="O57">
        <v>15.455888</v>
      </c>
      <c r="P57">
        <v>15.792529</v>
      </c>
      <c r="Q57">
        <v>0.37394022599999999</v>
      </c>
      <c r="R57">
        <v>0.50445963400000005</v>
      </c>
      <c r="S57" t="s">
        <v>53</v>
      </c>
      <c r="T57">
        <v>1</v>
      </c>
      <c r="U57" t="s">
        <v>84</v>
      </c>
      <c r="V57" t="s">
        <v>232</v>
      </c>
      <c r="W57" t="s">
        <v>378</v>
      </c>
      <c r="Y57" t="s">
        <v>78</v>
      </c>
      <c r="Z57">
        <v>2008</v>
      </c>
      <c r="AA57" t="s">
        <v>79</v>
      </c>
      <c r="AB57">
        <v>2</v>
      </c>
      <c r="AC57" t="s">
        <v>48</v>
      </c>
    </row>
    <row r="58" spans="1:29" x14ac:dyDescent="0.25">
      <c r="A58">
        <v>1</v>
      </c>
      <c r="B58">
        <v>1</v>
      </c>
      <c r="C58" t="s">
        <v>30</v>
      </c>
      <c r="D58" t="s">
        <v>42</v>
      </c>
      <c r="E58">
        <v>380</v>
      </c>
      <c r="F58">
        <v>550</v>
      </c>
      <c r="G58" t="s">
        <v>51</v>
      </c>
      <c r="H58">
        <v>1</v>
      </c>
      <c r="I58" t="s">
        <v>52</v>
      </c>
      <c r="J58">
        <v>0.94086904699999996</v>
      </c>
      <c r="K58">
        <v>4</v>
      </c>
      <c r="L58">
        <v>4.3757364E-2</v>
      </c>
      <c r="M58">
        <v>8.7514728999999999E-2</v>
      </c>
      <c r="N58">
        <v>1.9147070000000001E-3</v>
      </c>
      <c r="O58">
        <v>16.131212999999999</v>
      </c>
      <c r="P58">
        <v>15.177358999999999</v>
      </c>
      <c r="Q58">
        <v>0.38326606800000002</v>
      </c>
      <c r="R58">
        <v>0.60679715599999995</v>
      </c>
      <c r="S58" t="s">
        <v>53</v>
      </c>
      <c r="T58">
        <v>2</v>
      </c>
      <c r="U58" t="s">
        <v>84</v>
      </c>
      <c r="V58" t="s">
        <v>232</v>
      </c>
      <c r="W58" t="s">
        <v>379</v>
      </c>
      <c r="Y58" t="s">
        <v>78</v>
      </c>
      <c r="Z58">
        <v>2008</v>
      </c>
      <c r="AA58" t="s">
        <v>79</v>
      </c>
      <c r="AB58">
        <v>2</v>
      </c>
      <c r="AC58" t="s">
        <v>48</v>
      </c>
    </row>
    <row r="59" spans="1:29" x14ac:dyDescent="0.25">
      <c r="A59">
        <v>1</v>
      </c>
      <c r="B59">
        <v>1</v>
      </c>
      <c r="C59" t="s">
        <v>30</v>
      </c>
      <c r="D59" t="s">
        <v>42</v>
      </c>
      <c r="E59">
        <v>380</v>
      </c>
      <c r="F59">
        <v>550</v>
      </c>
      <c r="G59" t="s">
        <v>51</v>
      </c>
      <c r="H59">
        <v>1</v>
      </c>
      <c r="I59" t="s">
        <v>52</v>
      </c>
      <c r="J59">
        <v>0.96408833100000002</v>
      </c>
      <c r="K59">
        <v>4</v>
      </c>
      <c r="L59">
        <v>6.6753215000000005E-2</v>
      </c>
      <c r="M59">
        <v>0.13350642900000001</v>
      </c>
      <c r="N59">
        <v>4.4559919999999998E-3</v>
      </c>
      <c r="O59">
        <v>15.92487</v>
      </c>
      <c r="P59">
        <v>15.35298133</v>
      </c>
      <c r="Q59">
        <v>0.43908122100000002</v>
      </c>
      <c r="R59">
        <v>0.97511647099999998</v>
      </c>
      <c r="S59" t="s">
        <v>68</v>
      </c>
      <c r="T59">
        <v>1</v>
      </c>
      <c r="U59" t="s">
        <v>84</v>
      </c>
      <c r="V59" t="s">
        <v>260</v>
      </c>
      <c r="W59" t="s">
        <v>402</v>
      </c>
      <c r="Y59" t="s">
        <v>78</v>
      </c>
      <c r="Z59">
        <v>2008</v>
      </c>
      <c r="AA59" t="s">
        <v>79</v>
      </c>
      <c r="AB59">
        <v>2</v>
      </c>
      <c r="AC59" t="s">
        <v>48</v>
      </c>
    </row>
    <row r="60" spans="1:29" x14ac:dyDescent="0.25">
      <c r="A60">
        <v>1</v>
      </c>
      <c r="B60">
        <v>1</v>
      </c>
      <c r="C60" t="s">
        <v>30</v>
      </c>
      <c r="D60" t="s">
        <v>42</v>
      </c>
      <c r="E60">
        <v>380</v>
      </c>
      <c r="F60">
        <v>550</v>
      </c>
      <c r="G60" t="s">
        <v>51</v>
      </c>
      <c r="H60">
        <v>1</v>
      </c>
      <c r="I60" t="s">
        <v>52</v>
      </c>
      <c r="J60">
        <v>0.96882459200000004</v>
      </c>
      <c r="K60">
        <v>4</v>
      </c>
      <c r="L60">
        <v>2.8136887999999999E-2</v>
      </c>
      <c r="M60">
        <v>5.6273775999999998E-2</v>
      </c>
      <c r="N60">
        <v>7.9168399999999996E-4</v>
      </c>
      <c r="O60">
        <v>17.271433999999999</v>
      </c>
      <c r="P60">
        <v>16.732990000000001</v>
      </c>
      <c r="Q60">
        <v>0.45092379199999999</v>
      </c>
      <c r="R60">
        <v>0.21286016499999999</v>
      </c>
      <c r="S60" t="s">
        <v>53</v>
      </c>
      <c r="T60">
        <v>1</v>
      </c>
      <c r="U60" t="s">
        <v>84</v>
      </c>
      <c r="V60" t="s">
        <v>260</v>
      </c>
      <c r="W60" t="s">
        <v>411</v>
      </c>
      <c r="Y60" t="s">
        <v>78</v>
      </c>
      <c r="Z60">
        <v>2008</v>
      </c>
      <c r="AA60" t="s">
        <v>79</v>
      </c>
      <c r="AB60">
        <v>2</v>
      </c>
      <c r="AC60" t="s">
        <v>48</v>
      </c>
    </row>
    <row r="61" spans="1:29" x14ac:dyDescent="0.25">
      <c r="A61">
        <v>1</v>
      </c>
      <c r="B61">
        <v>1</v>
      </c>
      <c r="C61" t="s">
        <v>30</v>
      </c>
      <c r="D61" t="s">
        <v>42</v>
      </c>
      <c r="E61">
        <v>380</v>
      </c>
      <c r="F61">
        <v>550</v>
      </c>
      <c r="G61" t="s">
        <v>51</v>
      </c>
      <c r="H61">
        <v>1</v>
      </c>
      <c r="I61" t="s">
        <v>52</v>
      </c>
      <c r="J61">
        <v>0.88319819200000005</v>
      </c>
      <c r="K61">
        <v>4</v>
      </c>
      <c r="L61">
        <v>4.9676876000000002E-2</v>
      </c>
      <c r="M61">
        <v>9.9353753000000003E-2</v>
      </c>
      <c r="N61">
        <v>2.4677919999999999E-3</v>
      </c>
      <c r="O61">
        <v>16.733217</v>
      </c>
      <c r="P61">
        <v>14.778746999999999</v>
      </c>
      <c r="Q61">
        <v>0.61009395200000005</v>
      </c>
      <c r="R61">
        <v>0.63296223200000001</v>
      </c>
      <c r="S61" t="s">
        <v>53</v>
      </c>
      <c r="T61">
        <v>2</v>
      </c>
      <c r="U61" t="s">
        <v>301</v>
      </c>
      <c r="V61" t="s">
        <v>232</v>
      </c>
      <c r="W61" t="s">
        <v>436</v>
      </c>
      <c r="Y61" t="s">
        <v>78</v>
      </c>
      <c r="Z61">
        <v>2008</v>
      </c>
      <c r="AA61" t="s">
        <v>79</v>
      </c>
      <c r="AB61">
        <v>2</v>
      </c>
      <c r="AC61" t="s">
        <v>48</v>
      </c>
    </row>
    <row r="62" spans="1:29" x14ac:dyDescent="0.25">
      <c r="A62">
        <v>1</v>
      </c>
      <c r="B62">
        <v>1</v>
      </c>
      <c r="C62" t="s">
        <v>30</v>
      </c>
      <c r="D62" t="s">
        <v>42</v>
      </c>
      <c r="E62">
        <v>380</v>
      </c>
      <c r="F62">
        <v>550</v>
      </c>
      <c r="G62" t="s">
        <v>51</v>
      </c>
      <c r="H62">
        <v>1</v>
      </c>
      <c r="I62" t="s">
        <v>52</v>
      </c>
      <c r="J62">
        <v>0.88606580300000004</v>
      </c>
      <c r="K62">
        <v>4</v>
      </c>
      <c r="L62">
        <v>4.4313498999999999E-2</v>
      </c>
      <c r="M62">
        <v>8.8626997999999999E-2</v>
      </c>
      <c r="N62">
        <v>1.9636860000000001E-3</v>
      </c>
      <c r="O62">
        <v>17.130466999999999</v>
      </c>
      <c r="P62">
        <v>15.178720999999999</v>
      </c>
      <c r="Q62">
        <v>0.63844952899999996</v>
      </c>
      <c r="R62">
        <v>0.50618527999999996</v>
      </c>
      <c r="S62" t="s">
        <v>53</v>
      </c>
      <c r="T62">
        <v>1</v>
      </c>
      <c r="U62" t="s">
        <v>301</v>
      </c>
      <c r="V62" t="s">
        <v>260</v>
      </c>
      <c r="W62" t="s">
        <v>438</v>
      </c>
      <c r="Y62" t="s">
        <v>78</v>
      </c>
      <c r="Z62">
        <v>2008</v>
      </c>
      <c r="AA62" t="s">
        <v>79</v>
      </c>
      <c r="AB62">
        <v>2</v>
      </c>
      <c r="AC62" t="s">
        <v>48</v>
      </c>
    </row>
    <row r="63" spans="1:29" x14ac:dyDescent="0.25">
      <c r="A63">
        <v>1</v>
      </c>
      <c r="B63">
        <v>1</v>
      </c>
      <c r="C63" t="s">
        <v>30</v>
      </c>
      <c r="D63" t="s">
        <v>42</v>
      </c>
      <c r="E63">
        <v>380</v>
      </c>
      <c r="F63">
        <v>550</v>
      </c>
      <c r="G63" t="s">
        <v>51</v>
      </c>
      <c r="H63">
        <v>1</v>
      </c>
      <c r="I63" t="s">
        <v>52</v>
      </c>
      <c r="J63">
        <v>1.00628563</v>
      </c>
      <c r="K63">
        <v>4</v>
      </c>
      <c r="L63">
        <v>6.4281050000000006E-2</v>
      </c>
      <c r="M63">
        <v>0.12856210000000001</v>
      </c>
      <c r="N63">
        <v>4.1320530000000001E-3</v>
      </c>
      <c r="O63">
        <v>14.987360000000001</v>
      </c>
      <c r="P63">
        <v>15.081564999999999</v>
      </c>
      <c r="Q63">
        <v>0.64012390100000005</v>
      </c>
      <c r="R63">
        <v>0.71639362299999998</v>
      </c>
      <c r="S63" t="s">
        <v>68</v>
      </c>
      <c r="T63">
        <v>1</v>
      </c>
      <c r="U63" t="s">
        <v>84</v>
      </c>
      <c r="V63" t="s">
        <v>232</v>
      </c>
      <c r="W63" t="s">
        <v>445</v>
      </c>
      <c r="Y63" t="s">
        <v>78</v>
      </c>
      <c r="Z63">
        <v>2008</v>
      </c>
      <c r="AA63" t="s">
        <v>79</v>
      </c>
      <c r="AB63">
        <v>2</v>
      </c>
      <c r="AC63" t="s">
        <v>65</v>
      </c>
    </row>
    <row r="64" spans="1:29" x14ac:dyDescent="0.25">
      <c r="A64">
        <v>1</v>
      </c>
      <c r="B64">
        <v>1</v>
      </c>
      <c r="C64" t="s">
        <v>30</v>
      </c>
      <c r="D64" t="s">
        <v>42</v>
      </c>
      <c r="E64">
        <v>380</v>
      </c>
      <c r="F64">
        <v>550</v>
      </c>
      <c r="G64" t="s">
        <v>51</v>
      </c>
      <c r="H64">
        <v>1</v>
      </c>
      <c r="I64" t="s">
        <v>52</v>
      </c>
      <c r="J64">
        <v>0.94353125199999999</v>
      </c>
      <c r="K64">
        <v>4</v>
      </c>
      <c r="L64">
        <v>7.0325328000000006E-2</v>
      </c>
      <c r="M64">
        <v>0.14065065500000001</v>
      </c>
      <c r="N64">
        <v>4.945652E-3</v>
      </c>
      <c r="O64">
        <v>16.742978000000001</v>
      </c>
      <c r="P64">
        <v>15.797523</v>
      </c>
      <c r="Q64">
        <v>0.75440380100000004</v>
      </c>
      <c r="R64">
        <v>0.93794293100000004</v>
      </c>
      <c r="S64" t="s">
        <v>68</v>
      </c>
      <c r="T64">
        <v>1</v>
      </c>
      <c r="U64" t="s">
        <v>301</v>
      </c>
      <c r="V64" t="s">
        <v>260</v>
      </c>
      <c r="W64" t="s">
        <v>461</v>
      </c>
      <c r="Y64" t="s">
        <v>78</v>
      </c>
      <c r="Z64">
        <v>2008</v>
      </c>
      <c r="AA64" t="s">
        <v>79</v>
      </c>
      <c r="AB64">
        <v>2</v>
      </c>
      <c r="AC64" t="s">
        <v>48</v>
      </c>
    </row>
    <row r="65" spans="1:30" x14ac:dyDescent="0.25">
      <c r="A65">
        <v>1</v>
      </c>
      <c r="B65">
        <v>1</v>
      </c>
      <c r="C65" t="s">
        <v>30</v>
      </c>
      <c r="D65" t="s">
        <v>42</v>
      </c>
      <c r="E65">
        <v>380</v>
      </c>
      <c r="F65">
        <v>550</v>
      </c>
      <c r="G65" t="s">
        <v>51</v>
      </c>
      <c r="H65">
        <v>1</v>
      </c>
      <c r="I65" t="s">
        <v>52</v>
      </c>
      <c r="J65">
        <v>0.97002116900000002</v>
      </c>
      <c r="K65">
        <v>4</v>
      </c>
      <c r="L65">
        <v>8.1463969999999997E-2</v>
      </c>
      <c r="M65">
        <v>0.16292794099999999</v>
      </c>
      <c r="N65">
        <v>6.6363780000000001E-3</v>
      </c>
      <c r="O65">
        <v>14.780563000000001</v>
      </c>
      <c r="P65">
        <v>14.337459000000001</v>
      </c>
      <c r="Q65">
        <v>0.78265881299999995</v>
      </c>
      <c r="R65">
        <v>0.93457943700000001</v>
      </c>
      <c r="S65" t="s">
        <v>68</v>
      </c>
      <c r="T65">
        <v>1</v>
      </c>
      <c r="U65" t="s">
        <v>301</v>
      </c>
      <c r="V65" t="s">
        <v>232</v>
      </c>
      <c r="W65" t="s">
        <v>462</v>
      </c>
      <c r="Y65" t="s">
        <v>78</v>
      </c>
      <c r="Z65">
        <v>2008</v>
      </c>
      <c r="AA65" t="s">
        <v>79</v>
      </c>
      <c r="AB65">
        <v>2</v>
      </c>
      <c r="AC65" t="s">
        <v>48</v>
      </c>
    </row>
    <row r="66" spans="1:30" x14ac:dyDescent="0.25">
      <c r="A66">
        <v>1</v>
      </c>
      <c r="B66">
        <v>1</v>
      </c>
      <c r="C66" t="s">
        <v>30</v>
      </c>
      <c r="D66" t="s">
        <v>42</v>
      </c>
      <c r="E66">
        <v>380</v>
      </c>
      <c r="F66">
        <v>550</v>
      </c>
      <c r="G66" t="s">
        <v>51</v>
      </c>
      <c r="H66">
        <v>1</v>
      </c>
      <c r="I66" t="s">
        <v>52</v>
      </c>
      <c r="J66">
        <v>0.85322081599999999</v>
      </c>
      <c r="K66">
        <v>4</v>
      </c>
      <c r="L66">
        <v>5.0381774999999997E-2</v>
      </c>
      <c r="M66">
        <v>0.10076355100000001</v>
      </c>
      <c r="N66">
        <v>2.5383229999999999E-3</v>
      </c>
      <c r="O66">
        <v>16.308273</v>
      </c>
      <c r="P66">
        <v>13.914558</v>
      </c>
      <c r="Q66">
        <v>0.85898490699999996</v>
      </c>
      <c r="R66">
        <v>0.37140798200000003</v>
      </c>
      <c r="S66" t="s">
        <v>53</v>
      </c>
      <c r="T66">
        <v>1</v>
      </c>
      <c r="U66" t="s">
        <v>301</v>
      </c>
      <c r="V66" t="s">
        <v>232</v>
      </c>
      <c r="W66" t="s">
        <v>469</v>
      </c>
      <c r="Y66" t="s">
        <v>78</v>
      </c>
      <c r="Z66">
        <v>2008</v>
      </c>
      <c r="AA66" t="s">
        <v>79</v>
      </c>
      <c r="AB66">
        <v>2</v>
      </c>
      <c r="AC66" t="s">
        <v>48</v>
      </c>
    </row>
    <row r="67" spans="1:30" x14ac:dyDescent="0.25">
      <c r="A67">
        <v>1</v>
      </c>
      <c r="B67">
        <v>1</v>
      </c>
      <c r="C67" t="s">
        <v>30</v>
      </c>
      <c r="D67" t="s">
        <v>42</v>
      </c>
      <c r="E67">
        <v>380</v>
      </c>
      <c r="F67">
        <v>550</v>
      </c>
      <c r="G67" t="s">
        <v>51</v>
      </c>
      <c r="H67">
        <v>1</v>
      </c>
      <c r="I67" t="s">
        <v>52</v>
      </c>
      <c r="J67">
        <v>0.95219368900000001</v>
      </c>
      <c r="K67">
        <v>4</v>
      </c>
      <c r="L67">
        <v>8.9121528000000005E-2</v>
      </c>
      <c r="M67">
        <v>0.17824305600000001</v>
      </c>
      <c r="N67">
        <v>7.9426470000000006E-3</v>
      </c>
      <c r="O67">
        <v>15.607751</v>
      </c>
      <c r="P67">
        <v>14.861602</v>
      </c>
      <c r="Q67">
        <v>0.92243649400000005</v>
      </c>
      <c r="R67">
        <v>1.078594348</v>
      </c>
      <c r="S67" t="s">
        <v>68</v>
      </c>
      <c r="T67">
        <v>2</v>
      </c>
      <c r="U67" t="s">
        <v>301</v>
      </c>
      <c r="V67" t="s">
        <v>232</v>
      </c>
      <c r="W67" t="s">
        <v>479</v>
      </c>
      <c r="Y67" t="s">
        <v>78</v>
      </c>
      <c r="Z67">
        <v>2008</v>
      </c>
      <c r="AA67" t="s">
        <v>79</v>
      </c>
      <c r="AB67">
        <v>2</v>
      </c>
      <c r="AC67" t="s">
        <v>48</v>
      </c>
    </row>
    <row r="68" spans="1:30" x14ac:dyDescent="0.25">
      <c r="A68">
        <v>1</v>
      </c>
      <c r="B68">
        <v>1</v>
      </c>
      <c r="C68" t="s">
        <v>30</v>
      </c>
      <c r="D68" t="s">
        <v>42</v>
      </c>
      <c r="E68">
        <v>380</v>
      </c>
      <c r="F68">
        <v>550</v>
      </c>
      <c r="G68" t="s">
        <v>51</v>
      </c>
      <c r="H68">
        <v>1</v>
      </c>
      <c r="I68" t="s">
        <v>52</v>
      </c>
      <c r="J68">
        <v>0.93870886799999997</v>
      </c>
      <c r="K68">
        <v>4</v>
      </c>
      <c r="L68">
        <v>3.7024301000000003E-2</v>
      </c>
      <c r="M68">
        <v>7.4048602000000005E-2</v>
      </c>
      <c r="N68">
        <v>1.370799E-3</v>
      </c>
      <c r="O68">
        <v>15.285735000000001</v>
      </c>
      <c r="P68">
        <v>14.348855</v>
      </c>
      <c r="Q68">
        <v>0.16158729799999999</v>
      </c>
      <c r="R68">
        <v>0.54523789</v>
      </c>
      <c r="S68" t="s">
        <v>53</v>
      </c>
      <c r="T68">
        <v>1</v>
      </c>
      <c r="U68" t="s">
        <v>301</v>
      </c>
      <c r="V68" t="s">
        <v>232</v>
      </c>
      <c r="W68" t="s">
        <v>302</v>
      </c>
      <c r="Y68" t="s">
        <v>78</v>
      </c>
      <c r="Z68">
        <v>2009</v>
      </c>
      <c r="AA68" t="s">
        <v>79</v>
      </c>
      <c r="AB68">
        <v>3</v>
      </c>
      <c r="AC68" t="s">
        <v>48</v>
      </c>
    </row>
    <row r="69" spans="1:30" x14ac:dyDescent="0.25">
      <c r="A69">
        <v>1</v>
      </c>
      <c r="B69">
        <v>1</v>
      </c>
      <c r="C69" t="s">
        <v>30</v>
      </c>
      <c r="D69" t="s">
        <v>42</v>
      </c>
      <c r="E69">
        <v>380</v>
      </c>
      <c r="F69">
        <v>550</v>
      </c>
      <c r="G69" t="s">
        <v>51</v>
      </c>
      <c r="H69">
        <v>1</v>
      </c>
      <c r="I69" t="s">
        <v>52</v>
      </c>
      <c r="J69">
        <v>0.90682012899999997</v>
      </c>
      <c r="K69">
        <v>4</v>
      </c>
      <c r="L69">
        <v>5.8682443000000001E-2</v>
      </c>
      <c r="M69">
        <v>0.117364886</v>
      </c>
      <c r="N69">
        <v>3.4436290000000001E-3</v>
      </c>
      <c r="O69">
        <v>15.715465</v>
      </c>
      <c r="P69">
        <v>14.251099999999999</v>
      </c>
      <c r="Q69">
        <v>0.19544607899999999</v>
      </c>
      <c r="R69">
        <v>0.90503101699999999</v>
      </c>
      <c r="S69" t="s">
        <v>53</v>
      </c>
      <c r="T69">
        <v>2</v>
      </c>
      <c r="U69" t="s">
        <v>301</v>
      </c>
      <c r="V69" t="s">
        <v>232</v>
      </c>
      <c r="W69" t="s">
        <v>314</v>
      </c>
      <c r="Y69" t="s">
        <v>78</v>
      </c>
      <c r="Z69">
        <v>2009</v>
      </c>
      <c r="AA69" t="s">
        <v>79</v>
      </c>
      <c r="AB69">
        <v>3</v>
      </c>
      <c r="AC69" t="s">
        <v>48</v>
      </c>
    </row>
    <row r="70" spans="1:30" x14ac:dyDescent="0.25">
      <c r="A70">
        <v>1</v>
      </c>
      <c r="B70">
        <v>1</v>
      </c>
      <c r="C70" t="s">
        <v>30</v>
      </c>
      <c r="D70" t="s">
        <v>42</v>
      </c>
      <c r="E70">
        <v>380</v>
      </c>
      <c r="F70">
        <v>550</v>
      </c>
      <c r="G70" t="s">
        <v>51</v>
      </c>
      <c r="H70">
        <v>1</v>
      </c>
      <c r="I70" t="s">
        <v>52</v>
      </c>
      <c r="J70">
        <v>0.93634136899999998</v>
      </c>
      <c r="K70">
        <v>4</v>
      </c>
      <c r="L70">
        <v>3.4541336999999998E-2</v>
      </c>
      <c r="M70">
        <v>6.9082673999999997E-2</v>
      </c>
      <c r="N70">
        <v>1.193104E-3</v>
      </c>
      <c r="O70">
        <v>14.474785000000001</v>
      </c>
      <c r="P70">
        <v>13.55334</v>
      </c>
      <c r="Q70">
        <v>0.205487631</v>
      </c>
      <c r="R70">
        <v>0.46147387299999998</v>
      </c>
      <c r="S70" t="s">
        <v>68</v>
      </c>
      <c r="T70">
        <v>1</v>
      </c>
      <c r="U70" t="s">
        <v>301</v>
      </c>
      <c r="V70" t="s">
        <v>329</v>
      </c>
      <c r="W70" t="s">
        <v>330</v>
      </c>
      <c r="Y70" t="s">
        <v>78</v>
      </c>
      <c r="Z70">
        <v>2009</v>
      </c>
      <c r="AA70" t="s">
        <v>79</v>
      </c>
      <c r="AB70">
        <v>3</v>
      </c>
      <c r="AC70" t="s">
        <v>48</v>
      </c>
    </row>
    <row r="71" spans="1:30" x14ac:dyDescent="0.25">
      <c r="A71">
        <v>1</v>
      </c>
      <c r="B71">
        <v>1</v>
      </c>
      <c r="C71" t="s">
        <v>30</v>
      </c>
      <c r="D71" t="s">
        <v>42</v>
      </c>
      <c r="E71">
        <v>380</v>
      </c>
      <c r="F71">
        <v>550</v>
      </c>
      <c r="G71" t="s">
        <v>51</v>
      </c>
      <c r="H71">
        <v>1</v>
      </c>
      <c r="I71" t="s">
        <v>52</v>
      </c>
      <c r="J71">
        <v>0.97074411800000004</v>
      </c>
      <c r="K71">
        <v>4</v>
      </c>
      <c r="L71">
        <v>5.5911074999999998E-2</v>
      </c>
      <c r="M71">
        <v>0.11182215</v>
      </c>
      <c r="N71">
        <v>3.1260480000000002E-3</v>
      </c>
      <c r="O71">
        <v>17</v>
      </c>
      <c r="P71">
        <v>16.502649999999999</v>
      </c>
      <c r="Q71">
        <v>0.23058999499999999</v>
      </c>
      <c r="R71">
        <v>0.92375423300000004</v>
      </c>
      <c r="S71" t="s">
        <v>53</v>
      </c>
      <c r="T71">
        <v>2</v>
      </c>
      <c r="U71" t="s">
        <v>84</v>
      </c>
      <c r="V71" t="s">
        <v>232</v>
      </c>
      <c r="W71" t="s">
        <v>339</v>
      </c>
      <c r="Y71" t="s">
        <v>78</v>
      </c>
      <c r="Z71">
        <v>2009</v>
      </c>
      <c r="AA71" t="s">
        <v>79</v>
      </c>
      <c r="AB71">
        <v>3</v>
      </c>
      <c r="AC71" t="s">
        <v>48</v>
      </c>
    </row>
    <row r="72" spans="1:30" x14ac:dyDescent="0.25">
      <c r="A72">
        <v>1</v>
      </c>
      <c r="B72">
        <v>1</v>
      </c>
      <c r="C72" t="s">
        <v>30</v>
      </c>
      <c r="D72" t="s">
        <v>42</v>
      </c>
      <c r="E72">
        <v>380</v>
      </c>
      <c r="F72">
        <v>550</v>
      </c>
      <c r="G72" t="s">
        <v>51</v>
      </c>
      <c r="H72">
        <v>1</v>
      </c>
      <c r="I72" t="s">
        <v>52</v>
      </c>
      <c r="J72">
        <v>0.98400261700000002</v>
      </c>
      <c r="K72">
        <v>4</v>
      </c>
      <c r="L72">
        <v>6.3351942999999994E-2</v>
      </c>
      <c r="M72">
        <v>0.12670388599999999</v>
      </c>
      <c r="N72">
        <v>4.0134690000000004E-3</v>
      </c>
      <c r="O72">
        <v>14.610514999999999</v>
      </c>
      <c r="P72">
        <v>14.376785</v>
      </c>
      <c r="Q72">
        <v>0.23335676599999999</v>
      </c>
      <c r="R72">
        <v>0.89666977599999997</v>
      </c>
      <c r="S72" t="s">
        <v>68</v>
      </c>
      <c r="T72">
        <v>1</v>
      </c>
      <c r="U72" t="s">
        <v>301</v>
      </c>
      <c r="V72" t="s">
        <v>344</v>
      </c>
      <c r="W72" t="s">
        <v>345</v>
      </c>
      <c r="Y72" t="s">
        <v>78</v>
      </c>
      <c r="Z72">
        <v>2009</v>
      </c>
      <c r="AA72" t="s">
        <v>79</v>
      </c>
      <c r="AB72">
        <v>3</v>
      </c>
      <c r="AC72" t="s">
        <v>48</v>
      </c>
    </row>
    <row r="73" spans="1:30" x14ac:dyDescent="0.25">
      <c r="A73">
        <v>1</v>
      </c>
      <c r="B73">
        <v>1</v>
      </c>
      <c r="C73" t="s">
        <v>30</v>
      </c>
      <c r="D73" t="s">
        <v>42</v>
      </c>
      <c r="E73">
        <v>380</v>
      </c>
      <c r="F73">
        <v>550</v>
      </c>
      <c r="G73" t="s">
        <v>51</v>
      </c>
      <c r="H73">
        <v>1</v>
      </c>
      <c r="I73" t="s">
        <v>52</v>
      </c>
      <c r="J73">
        <v>0.99783427099999999</v>
      </c>
      <c r="K73">
        <v>4</v>
      </c>
      <c r="L73">
        <v>4.5230382E-2</v>
      </c>
      <c r="M73">
        <v>9.0460763E-2</v>
      </c>
      <c r="N73">
        <v>2.0457869999999999E-3</v>
      </c>
      <c r="O73">
        <v>14.366985</v>
      </c>
      <c r="P73">
        <v>14.33587</v>
      </c>
      <c r="Q73">
        <v>0.26735607500000003</v>
      </c>
      <c r="R73">
        <v>0.59253819399999996</v>
      </c>
      <c r="S73" t="s">
        <v>53</v>
      </c>
      <c r="T73">
        <v>1</v>
      </c>
      <c r="U73" t="s">
        <v>301</v>
      </c>
      <c r="V73" t="s">
        <v>351</v>
      </c>
      <c r="W73" t="s">
        <v>352</v>
      </c>
      <c r="Y73" t="s">
        <v>78</v>
      </c>
      <c r="Z73">
        <v>2009</v>
      </c>
      <c r="AA73" t="s">
        <v>79</v>
      </c>
      <c r="AB73">
        <v>3</v>
      </c>
      <c r="AC73" t="s">
        <v>48</v>
      </c>
    </row>
    <row r="74" spans="1:30" x14ac:dyDescent="0.25">
      <c r="A74">
        <v>1</v>
      </c>
      <c r="B74">
        <v>1</v>
      </c>
      <c r="C74" t="s">
        <v>30</v>
      </c>
      <c r="D74" t="s">
        <v>42</v>
      </c>
      <c r="E74">
        <v>380</v>
      </c>
      <c r="F74">
        <v>550</v>
      </c>
      <c r="G74" t="s">
        <v>51</v>
      </c>
      <c r="H74">
        <v>1</v>
      </c>
      <c r="I74" t="s">
        <v>52</v>
      </c>
      <c r="J74">
        <v>0.92362077799999998</v>
      </c>
      <c r="K74">
        <v>4</v>
      </c>
      <c r="L74">
        <v>4.4809292000000001E-2</v>
      </c>
      <c r="M74">
        <v>8.9618585000000001E-2</v>
      </c>
      <c r="N74">
        <v>2.0078729999999999E-3</v>
      </c>
      <c r="O74">
        <v>16.07047</v>
      </c>
      <c r="P74">
        <v>14.843019999999999</v>
      </c>
      <c r="Q74">
        <v>0.28607902099999999</v>
      </c>
      <c r="R74">
        <v>0.66987797100000002</v>
      </c>
      <c r="S74" t="s">
        <v>68</v>
      </c>
      <c r="T74">
        <v>2</v>
      </c>
      <c r="U74" t="s">
        <v>301</v>
      </c>
      <c r="V74" t="s">
        <v>232</v>
      </c>
      <c r="W74" t="s">
        <v>354</v>
      </c>
      <c r="Y74" t="s">
        <v>78</v>
      </c>
      <c r="Z74">
        <v>2009</v>
      </c>
      <c r="AA74" t="s">
        <v>79</v>
      </c>
      <c r="AB74">
        <v>3</v>
      </c>
      <c r="AC74" t="s">
        <v>48</v>
      </c>
    </row>
    <row r="75" spans="1:30" x14ac:dyDescent="0.25">
      <c r="A75">
        <v>1</v>
      </c>
      <c r="B75">
        <v>1</v>
      </c>
      <c r="C75" t="s">
        <v>30</v>
      </c>
      <c r="D75" t="s">
        <v>42</v>
      </c>
      <c r="E75">
        <v>380</v>
      </c>
      <c r="F75">
        <v>550</v>
      </c>
      <c r="G75" t="s">
        <v>51</v>
      </c>
      <c r="H75">
        <v>1</v>
      </c>
      <c r="I75" t="s">
        <v>52</v>
      </c>
      <c r="J75">
        <v>0.95957839599999994</v>
      </c>
      <c r="K75">
        <v>4</v>
      </c>
      <c r="L75">
        <v>3.7158271E-2</v>
      </c>
      <c r="M75">
        <v>7.4316541E-2</v>
      </c>
      <c r="N75">
        <v>1.3807369999999999E-3</v>
      </c>
      <c r="O75">
        <v>14.51031</v>
      </c>
      <c r="P75">
        <v>13.923780000000001</v>
      </c>
      <c r="Q75">
        <v>0.31260655900000001</v>
      </c>
      <c r="R75">
        <v>0.44802973400000001</v>
      </c>
      <c r="S75" t="s">
        <v>53</v>
      </c>
      <c r="T75">
        <v>1</v>
      </c>
      <c r="U75" t="s">
        <v>301</v>
      </c>
      <c r="V75" t="s">
        <v>344</v>
      </c>
      <c r="W75" t="s">
        <v>362</v>
      </c>
      <c r="Y75" t="s">
        <v>78</v>
      </c>
      <c r="Z75">
        <v>2009</v>
      </c>
      <c r="AA75" t="s">
        <v>79</v>
      </c>
      <c r="AB75">
        <v>3</v>
      </c>
      <c r="AC75" t="s">
        <v>48</v>
      </c>
    </row>
    <row r="76" spans="1:30" x14ac:dyDescent="0.25">
      <c r="A76">
        <v>1</v>
      </c>
      <c r="B76">
        <v>1</v>
      </c>
      <c r="C76" t="s">
        <v>30</v>
      </c>
      <c r="D76" t="s">
        <v>42</v>
      </c>
      <c r="E76">
        <v>380</v>
      </c>
      <c r="F76">
        <v>550</v>
      </c>
      <c r="G76" t="s">
        <v>51</v>
      </c>
      <c r="H76">
        <v>1</v>
      </c>
      <c r="I76" t="s">
        <v>52</v>
      </c>
      <c r="J76">
        <v>0.93622872099999999</v>
      </c>
      <c r="K76">
        <v>4</v>
      </c>
      <c r="L76">
        <v>2.8183677000000001E-2</v>
      </c>
      <c r="M76">
        <v>5.6367353000000002E-2</v>
      </c>
      <c r="N76">
        <v>7.9432000000000005E-4</v>
      </c>
      <c r="O76">
        <v>14.902555</v>
      </c>
      <c r="P76">
        <v>13.952199999999999</v>
      </c>
      <c r="Q76">
        <v>0.32782583900000001</v>
      </c>
      <c r="R76">
        <v>0.28671853600000002</v>
      </c>
      <c r="S76" t="s">
        <v>53</v>
      </c>
      <c r="T76">
        <v>1</v>
      </c>
      <c r="U76" t="s">
        <v>301</v>
      </c>
      <c r="V76" t="s">
        <v>260</v>
      </c>
      <c r="W76" t="s">
        <v>363</v>
      </c>
      <c r="Y76" t="s">
        <v>78</v>
      </c>
      <c r="Z76">
        <v>2009</v>
      </c>
      <c r="AA76" t="s">
        <v>79</v>
      </c>
      <c r="AB76">
        <v>3</v>
      </c>
      <c r="AC76" t="s">
        <v>48</v>
      </c>
    </row>
    <row r="77" spans="1:30" x14ac:dyDescent="0.25">
      <c r="A77">
        <v>1</v>
      </c>
      <c r="B77">
        <v>1</v>
      </c>
      <c r="C77" t="s">
        <v>30</v>
      </c>
      <c r="D77" t="s">
        <v>42</v>
      </c>
      <c r="E77">
        <v>380</v>
      </c>
      <c r="F77">
        <v>550</v>
      </c>
      <c r="G77" t="s">
        <v>51</v>
      </c>
      <c r="H77">
        <v>1</v>
      </c>
      <c r="I77" t="s">
        <v>52</v>
      </c>
      <c r="J77">
        <v>0.92737238300000002</v>
      </c>
      <c r="K77">
        <v>4</v>
      </c>
      <c r="L77">
        <v>3.5355134000000003E-2</v>
      </c>
      <c r="M77">
        <v>7.0710266999999993E-2</v>
      </c>
      <c r="N77">
        <v>1.249986E-3</v>
      </c>
      <c r="O77">
        <v>17.254799999999999</v>
      </c>
      <c r="P77">
        <v>16.001625000000001</v>
      </c>
      <c r="Q77">
        <v>0.333794435</v>
      </c>
      <c r="R77">
        <v>0.52567437699999997</v>
      </c>
      <c r="S77" t="s">
        <v>68</v>
      </c>
      <c r="T77">
        <v>1</v>
      </c>
      <c r="U77" t="s">
        <v>84</v>
      </c>
      <c r="V77" t="s">
        <v>364</v>
      </c>
      <c r="W77" t="s">
        <v>365</v>
      </c>
      <c r="Y77" t="s">
        <v>78</v>
      </c>
      <c r="Z77">
        <v>2009</v>
      </c>
      <c r="AA77" t="s">
        <v>79</v>
      </c>
      <c r="AB77">
        <v>3</v>
      </c>
      <c r="AC77" t="s">
        <v>48</v>
      </c>
      <c r="AD77" t="s">
        <v>366</v>
      </c>
    </row>
    <row r="78" spans="1:30" x14ac:dyDescent="0.25">
      <c r="A78">
        <v>1</v>
      </c>
      <c r="B78">
        <v>1</v>
      </c>
      <c r="C78" t="s">
        <v>30</v>
      </c>
      <c r="D78" t="s">
        <v>42</v>
      </c>
      <c r="E78">
        <v>380</v>
      </c>
      <c r="F78">
        <v>550</v>
      </c>
      <c r="G78" t="s">
        <v>51</v>
      </c>
      <c r="H78">
        <v>1</v>
      </c>
      <c r="I78" t="s">
        <v>52</v>
      </c>
      <c r="J78">
        <v>0.94066342199999997</v>
      </c>
      <c r="K78">
        <v>4</v>
      </c>
      <c r="L78">
        <v>2.7109041E-2</v>
      </c>
      <c r="M78">
        <v>5.4218081000000001E-2</v>
      </c>
      <c r="N78">
        <v>7.3490000000000003E-4</v>
      </c>
      <c r="O78">
        <v>15.09145</v>
      </c>
      <c r="P78">
        <v>14.195975000000001</v>
      </c>
      <c r="Q78">
        <v>0.34204164399999998</v>
      </c>
      <c r="R78">
        <v>0.25269415299999998</v>
      </c>
      <c r="S78" t="s">
        <v>53</v>
      </c>
      <c r="T78">
        <v>1</v>
      </c>
      <c r="U78" t="s">
        <v>301</v>
      </c>
      <c r="V78" t="s">
        <v>367</v>
      </c>
      <c r="W78" t="s">
        <v>368</v>
      </c>
      <c r="Y78" t="s">
        <v>78</v>
      </c>
      <c r="Z78">
        <v>2009</v>
      </c>
      <c r="AA78" t="s">
        <v>79</v>
      </c>
      <c r="AB78">
        <v>3</v>
      </c>
      <c r="AC78" t="s">
        <v>48</v>
      </c>
    </row>
    <row r="79" spans="1:30" x14ac:dyDescent="0.25">
      <c r="A79">
        <v>1</v>
      </c>
      <c r="B79">
        <v>1</v>
      </c>
      <c r="C79" t="s">
        <v>30</v>
      </c>
      <c r="D79" t="s">
        <v>42</v>
      </c>
      <c r="E79">
        <v>380</v>
      </c>
      <c r="F79">
        <v>550</v>
      </c>
      <c r="G79" t="s">
        <v>51</v>
      </c>
      <c r="H79">
        <v>1</v>
      </c>
      <c r="I79" t="s">
        <v>52</v>
      </c>
      <c r="J79">
        <v>0.93574050600000003</v>
      </c>
      <c r="K79">
        <v>4</v>
      </c>
      <c r="L79">
        <v>5.2273807999999998E-2</v>
      </c>
      <c r="M79">
        <v>0.104547616</v>
      </c>
      <c r="N79">
        <v>2.7325510000000002E-3</v>
      </c>
      <c r="O79">
        <v>13.935295</v>
      </c>
      <c r="P79">
        <v>13.039820000000001</v>
      </c>
      <c r="Q79">
        <v>0.35976977199999999</v>
      </c>
      <c r="R79">
        <v>0.64599285200000001</v>
      </c>
      <c r="S79" t="s">
        <v>53</v>
      </c>
      <c r="T79">
        <v>1</v>
      </c>
      <c r="U79" t="s">
        <v>301</v>
      </c>
      <c r="V79" t="s">
        <v>329</v>
      </c>
      <c r="W79" t="s">
        <v>371</v>
      </c>
      <c r="Y79" t="s">
        <v>78</v>
      </c>
      <c r="Z79">
        <v>2009</v>
      </c>
      <c r="AA79" t="s">
        <v>79</v>
      </c>
      <c r="AB79">
        <v>3</v>
      </c>
      <c r="AC79" t="s">
        <v>48</v>
      </c>
    </row>
    <row r="80" spans="1:30" x14ac:dyDescent="0.25">
      <c r="A80">
        <v>1</v>
      </c>
      <c r="B80">
        <v>1</v>
      </c>
      <c r="C80" t="s">
        <v>30</v>
      </c>
      <c r="D80" t="s">
        <v>42</v>
      </c>
      <c r="E80">
        <v>380</v>
      </c>
      <c r="F80">
        <v>550</v>
      </c>
      <c r="G80" t="s">
        <v>51</v>
      </c>
      <c r="H80">
        <v>1</v>
      </c>
      <c r="I80" t="s">
        <v>52</v>
      </c>
      <c r="J80">
        <v>0.96430684200000005</v>
      </c>
      <c r="K80">
        <v>4</v>
      </c>
      <c r="L80">
        <v>7.6269367000000005E-2</v>
      </c>
      <c r="M80">
        <v>0.15253873300000001</v>
      </c>
      <c r="N80">
        <v>5.8170160000000004E-3</v>
      </c>
      <c r="O80">
        <v>15.636329999999999</v>
      </c>
      <c r="P80">
        <v>15.07822</v>
      </c>
      <c r="Q80">
        <v>0.39390077699999998</v>
      </c>
      <c r="R80">
        <v>1.1304649389999999</v>
      </c>
      <c r="S80" t="s">
        <v>53</v>
      </c>
      <c r="T80">
        <v>1</v>
      </c>
      <c r="U80" t="s">
        <v>84</v>
      </c>
      <c r="V80" t="s">
        <v>351</v>
      </c>
      <c r="W80" t="s">
        <v>382</v>
      </c>
      <c r="Y80" t="s">
        <v>78</v>
      </c>
      <c r="Z80">
        <v>2009</v>
      </c>
      <c r="AA80" t="s">
        <v>79</v>
      </c>
      <c r="AB80">
        <v>3</v>
      </c>
      <c r="AC80" t="s">
        <v>48</v>
      </c>
    </row>
    <row r="81" spans="1:29" x14ac:dyDescent="0.25">
      <c r="A81">
        <v>1</v>
      </c>
      <c r="B81">
        <v>1</v>
      </c>
      <c r="C81" t="s">
        <v>30</v>
      </c>
      <c r="D81" t="s">
        <v>42</v>
      </c>
      <c r="E81">
        <v>380</v>
      </c>
      <c r="F81">
        <v>550</v>
      </c>
      <c r="G81" t="s">
        <v>51</v>
      </c>
      <c r="H81">
        <v>1</v>
      </c>
      <c r="I81" t="s">
        <v>52</v>
      </c>
      <c r="J81">
        <v>0.94281152499999998</v>
      </c>
      <c r="K81">
        <v>4</v>
      </c>
      <c r="L81">
        <v>3.9002842000000003E-2</v>
      </c>
      <c r="M81">
        <v>7.8005684000000006E-2</v>
      </c>
      <c r="N81">
        <v>1.521222E-3</v>
      </c>
      <c r="O81">
        <v>14.038930000000001</v>
      </c>
      <c r="P81">
        <v>13.236065</v>
      </c>
      <c r="Q81">
        <v>0.41083736300000001</v>
      </c>
      <c r="R81">
        <v>0.38702191800000002</v>
      </c>
      <c r="S81" t="s">
        <v>68</v>
      </c>
      <c r="T81">
        <v>1</v>
      </c>
      <c r="U81" t="s">
        <v>301</v>
      </c>
      <c r="V81" t="s">
        <v>364</v>
      </c>
      <c r="W81" t="s">
        <v>399</v>
      </c>
      <c r="Y81" t="s">
        <v>78</v>
      </c>
      <c r="Z81">
        <v>2009</v>
      </c>
      <c r="AA81" t="s">
        <v>79</v>
      </c>
      <c r="AB81">
        <v>3</v>
      </c>
      <c r="AC81" t="s">
        <v>48</v>
      </c>
    </row>
    <row r="82" spans="1:29" x14ac:dyDescent="0.25">
      <c r="A82">
        <v>1</v>
      </c>
      <c r="B82">
        <v>1</v>
      </c>
      <c r="C82" t="s">
        <v>30</v>
      </c>
      <c r="D82" t="s">
        <v>42</v>
      </c>
      <c r="E82">
        <v>380</v>
      </c>
      <c r="F82">
        <v>550</v>
      </c>
      <c r="G82" t="s">
        <v>51</v>
      </c>
      <c r="H82">
        <v>1</v>
      </c>
      <c r="I82" t="s">
        <v>52</v>
      </c>
      <c r="J82">
        <v>0.85619655500000003</v>
      </c>
      <c r="K82">
        <v>4</v>
      </c>
      <c r="L82">
        <v>3.9841686000000001E-2</v>
      </c>
      <c r="M82">
        <v>7.9683373000000002E-2</v>
      </c>
      <c r="N82">
        <v>1.5873599999999999E-3</v>
      </c>
      <c r="O82">
        <v>15.432245</v>
      </c>
      <c r="P82">
        <v>13.213035</v>
      </c>
      <c r="Q82">
        <v>0.41931068199999999</v>
      </c>
      <c r="R82">
        <v>0.49914581800000002</v>
      </c>
      <c r="S82" t="s">
        <v>53</v>
      </c>
      <c r="T82">
        <v>1</v>
      </c>
      <c r="U82" t="s">
        <v>84</v>
      </c>
      <c r="V82" t="s">
        <v>260</v>
      </c>
      <c r="W82" t="s">
        <v>400</v>
      </c>
      <c r="Y82" t="s">
        <v>78</v>
      </c>
      <c r="Z82">
        <v>2009</v>
      </c>
      <c r="AA82" t="s">
        <v>79</v>
      </c>
      <c r="AB82">
        <v>3</v>
      </c>
      <c r="AC82" t="s">
        <v>48</v>
      </c>
    </row>
    <row r="83" spans="1:29" x14ac:dyDescent="0.25">
      <c r="A83">
        <v>1</v>
      </c>
      <c r="B83">
        <v>1</v>
      </c>
      <c r="C83" t="s">
        <v>30</v>
      </c>
      <c r="D83" t="s">
        <v>42</v>
      </c>
      <c r="E83">
        <v>380</v>
      </c>
      <c r="F83">
        <v>550</v>
      </c>
      <c r="G83" t="s">
        <v>51</v>
      </c>
      <c r="H83">
        <v>1</v>
      </c>
      <c r="I83" t="s">
        <v>52</v>
      </c>
      <c r="J83">
        <v>0.96688147899999999</v>
      </c>
      <c r="K83">
        <v>4</v>
      </c>
      <c r="L83">
        <v>4.7993965999999999E-2</v>
      </c>
      <c r="M83">
        <v>9.5987931999999998E-2</v>
      </c>
      <c r="N83">
        <v>2.3034209999999999E-3</v>
      </c>
      <c r="O83">
        <v>13.448969999999999</v>
      </c>
      <c r="P83">
        <v>13.00356</v>
      </c>
      <c r="Q83">
        <v>0.435675586</v>
      </c>
      <c r="R83">
        <v>0.48906238600000002</v>
      </c>
      <c r="S83" t="s">
        <v>53</v>
      </c>
      <c r="T83">
        <v>1</v>
      </c>
      <c r="U83" t="s">
        <v>301</v>
      </c>
      <c r="V83" t="s">
        <v>364</v>
      </c>
      <c r="W83" t="s">
        <v>401</v>
      </c>
      <c r="Y83" t="s">
        <v>78</v>
      </c>
      <c r="Z83">
        <v>2009</v>
      </c>
      <c r="AA83" t="s">
        <v>79</v>
      </c>
      <c r="AB83">
        <v>3</v>
      </c>
      <c r="AC83" t="s">
        <v>48</v>
      </c>
    </row>
    <row r="84" spans="1:29" x14ac:dyDescent="0.25">
      <c r="A84">
        <v>1</v>
      </c>
      <c r="B84">
        <v>1</v>
      </c>
      <c r="C84" t="s">
        <v>30</v>
      </c>
      <c r="D84" t="s">
        <v>42</v>
      </c>
      <c r="E84">
        <v>380</v>
      </c>
      <c r="F84">
        <v>550</v>
      </c>
      <c r="G84" t="s">
        <v>51</v>
      </c>
      <c r="H84">
        <v>1</v>
      </c>
      <c r="I84" t="s">
        <v>52</v>
      </c>
      <c r="J84">
        <v>0.86459592100000004</v>
      </c>
      <c r="K84">
        <v>4</v>
      </c>
      <c r="L84">
        <v>4.5324507999999999E-2</v>
      </c>
      <c r="M84">
        <v>9.0649016999999998E-2</v>
      </c>
      <c r="N84">
        <v>2.0543110000000001E-3</v>
      </c>
      <c r="O84">
        <v>16.993874999999999</v>
      </c>
      <c r="P84">
        <v>14.692835000000001</v>
      </c>
      <c r="Q84">
        <v>0.47495441199999999</v>
      </c>
      <c r="R84">
        <v>0.65164404399999998</v>
      </c>
      <c r="S84" t="s">
        <v>68</v>
      </c>
      <c r="T84">
        <v>1</v>
      </c>
      <c r="U84" t="s">
        <v>84</v>
      </c>
      <c r="V84" t="s">
        <v>349</v>
      </c>
      <c r="W84" t="s">
        <v>413</v>
      </c>
      <c r="Y84" t="s">
        <v>78</v>
      </c>
      <c r="Z84">
        <v>2009</v>
      </c>
      <c r="AA84" t="s">
        <v>79</v>
      </c>
      <c r="AB84">
        <v>3</v>
      </c>
      <c r="AC84" t="s">
        <v>48</v>
      </c>
    </row>
    <row r="85" spans="1:29" x14ac:dyDescent="0.25">
      <c r="A85">
        <v>1</v>
      </c>
      <c r="B85">
        <v>1</v>
      </c>
      <c r="C85" t="s">
        <v>30</v>
      </c>
      <c r="D85" t="s">
        <v>42</v>
      </c>
      <c r="E85">
        <v>380</v>
      </c>
      <c r="F85">
        <v>550</v>
      </c>
      <c r="G85" t="s">
        <v>51</v>
      </c>
      <c r="H85">
        <v>1</v>
      </c>
      <c r="I85" t="s">
        <v>52</v>
      </c>
      <c r="J85">
        <v>0.95787659000000003</v>
      </c>
      <c r="K85">
        <v>4</v>
      </c>
      <c r="L85">
        <v>3.8590509000000002E-2</v>
      </c>
      <c r="M85">
        <v>7.7181019000000003E-2</v>
      </c>
      <c r="N85">
        <v>1.4892270000000001E-3</v>
      </c>
      <c r="O85">
        <v>15.203659999999999</v>
      </c>
      <c r="P85">
        <v>14.563230000000001</v>
      </c>
      <c r="Q85">
        <v>0.49089196800000001</v>
      </c>
      <c r="R85">
        <v>0.35090694700000002</v>
      </c>
      <c r="S85" t="s">
        <v>68</v>
      </c>
      <c r="T85">
        <v>1</v>
      </c>
      <c r="U85" t="s">
        <v>301</v>
      </c>
      <c r="V85" t="s">
        <v>232</v>
      </c>
      <c r="W85" t="s">
        <v>416</v>
      </c>
      <c r="Y85" t="s">
        <v>78</v>
      </c>
      <c r="Z85">
        <v>2009</v>
      </c>
      <c r="AA85" t="s">
        <v>79</v>
      </c>
      <c r="AB85">
        <v>3</v>
      </c>
      <c r="AC85" t="s">
        <v>48</v>
      </c>
    </row>
    <row r="86" spans="1:29" x14ac:dyDescent="0.25">
      <c r="A86">
        <v>1</v>
      </c>
      <c r="B86">
        <v>1</v>
      </c>
      <c r="C86" t="s">
        <v>30</v>
      </c>
      <c r="D86" t="s">
        <v>42</v>
      </c>
      <c r="E86">
        <v>380</v>
      </c>
      <c r="F86">
        <v>550</v>
      </c>
      <c r="G86" t="s">
        <v>51</v>
      </c>
      <c r="H86">
        <v>1</v>
      </c>
      <c r="I86" t="s">
        <v>52</v>
      </c>
      <c r="J86">
        <v>0.91753567899999999</v>
      </c>
      <c r="K86">
        <v>4</v>
      </c>
      <c r="L86">
        <v>7.9713741000000005E-2</v>
      </c>
      <c r="M86">
        <v>0.15942748200000001</v>
      </c>
      <c r="N86">
        <v>6.3542809999999998E-3</v>
      </c>
      <c r="O86">
        <v>16.839524999999998</v>
      </c>
      <c r="P86">
        <v>15.450865</v>
      </c>
      <c r="Q86">
        <v>0.510974602</v>
      </c>
      <c r="R86">
        <v>1.2578045410000001</v>
      </c>
      <c r="S86" t="s">
        <v>53</v>
      </c>
      <c r="T86">
        <v>1</v>
      </c>
      <c r="U86" t="s">
        <v>84</v>
      </c>
      <c r="V86" t="s">
        <v>329</v>
      </c>
      <c r="W86" t="s">
        <v>422</v>
      </c>
      <c r="Y86" t="s">
        <v>78</v>
      </c>
      <c r="Z86">
        <v>2009</v>
      </c>
      <c r="AA86" t="s">
        <v>79</v>
      </c>
      <c r="AB86">
        <v>3</v>
      </c>
      <c r="AC86" t="s">
        <v>48</v>
      </c>
    </row>
    <row r="87" spans="1:29" x14ac:dyDescent="0.25">
      <c r="A87">
        <v>1</v>
      </c>
      <c r="B87">
        <v>1</v>
      </c>
      <c r="C87" t="s">
        <v>30</v>
      </c>
      <c r="D87" t="s">
        <v>42</v>
      </c>
      <c r="E87">
        <v>380</v>
      </c>
      <c r="F87">
        <v>550</v>
      </c>
      <c r="G87" t="s">
        <v>51</v>
      </c>
      <c r="H87">
        <v>1</v>
      </c>
      <c r="I87" t="s">
        <v>52</v>
      </c>
      <c r="J87">
        <v>0.89911836999999994</v>
      </c>
      <c r="K87">
        <v>4</v>
      </c>
      <c r="L87">
        <v>4.8416544999999998E-2</v>
      </c>
      <c r="M87">
        <v>9.6833089999999997E-2</v>
      </c>
      <c r="N87">
        <v>2.3441619999999999E-3</v>
      </c>
      <c r="O87">
        <v>19.042565</v>
      </c>
      <c r="P87">
        <v>17.12152</v>
      </c>
      <c r="Q87">
        <v>0.52748560700000002</v>
      </c>
      <c r="R87">
        <v>0.79063541000000004</v>
      </c>
      <c r="S87" t="s">
        <v>68</v>
      </c>
      <c r="T87">
        <v>1</v>
      </c>
      <c r="U87" t="s">
        <v>84</v>
      </c>
      <c r="V87" t="s">
        <v>329</v>
      </c>
      <c r="W87" t="s">
        <v>423</v>
      </c>
      <c r="Y87" t="s">
        <v>78</v>
      </c>
      <c r="Z87">
        <v>2009</v>
      </c>
      <c r="AA87" t="s">
        <v>79</v>
      </c>
      <c r="AB87">
        <v>3</v>
      </c>
      <c r="AC87" t="s">
        <v>48</v>
      </c>
    </row>
    <row r="88" spans="1:29" x14ac:dyDescent="0.25">
      <c r="A88">
        <v>1</v>
      </c>
      <c r="B88">
        <v>1</v>
      </c>
      <c r="C88" t="s">
        <v>30</v>
      </c>
      <c r="D88" t="s">
        <v>42</v>
      </c>
      <c r="E88">
        <v>380</v>
      </c>
      <c r="F88">
        <v>550</v>
      </c>
      <c r="G88" t="s">
        <v>51</v>
      </c>
      <c r="H88">
        <v>1</v>
      </c>
      <c r="I88" t="s">
        <v>52</v>
      </c>
      <c r="J88">
        <v>0.94619662299999996</v>
      </c>
      <c r="K88">
        <v>4</v>
      </c>
      <c r="L88">
        <v>6.3446955999999999E-2</v>
      </c>
      <c r="M88">
        <v>0.126893913</v>
      </c>
      <c r="N88">
        <v>4.0255159999999998E-3</v>
      </c>
      <c r="O88">
        <v>13.405849999999999</v>
      </c>
      <c r="P88">
        <v>12.684570000000001</v>
      </c>
      <c r="Q88">
        <v>0.53323325499999996</v>
      </c>
      <c r="R88">
        <v>0.68475456099999998</v>
      </c>
      <c r="S88" t="s">
        <v>68</v>
      </c>
      <c r="T88">
        <v>1</v>
      </c>
      <c r="U88" t="s">
        <v>301</v>
      </c>
      <c r="V88" t="s">
        <v>349</v>
      </c>
      <c r="W88" t="s">
        <v>424</v>
      </c>
      <c r="Y88" t="s">
        <v>78</v>
      </c>
      <c r="Z88">
        <v>2009</v>
      </c>
      <c r="AA88" t="s">
        <v>79</v>
      </c>
      <c r="AB88">
        <v>3</v>
      </c>
      <c r="AC88" t="s">
        <v>48</v>
      </c>
    </row>
    <row r="89" spans="1:29" x14ac:dyDescent="0.25">
      <c r="A89">
        <v>1</v>
      </c>
      <c r="B89">
        <v>1</v>
      </c>
      <c r="C89" t="s">
        <v>30</v>
      </c>
      <c r="D89" t="s">
        <v>42</v>
      </c>
      <c r="E89">
        <v>380</v>
      </c>
      <c r="F89">
        <v>550</v>
      </c>
      <c r="G89" t="s">
        <v>51</v>
      </c>
      <c r="H89">
        <v>1</v>
      </c>
      <c r="I89" t="s">
        <v>52</v>
      </c>
      <c r="J89">
        <v>0.93283759300000002</v>
      </c>
      <c r="K89">
        <v>4</v>
      </c>
      <c r="L89">
        <v>4.0993017999999999E-2</v>
      </c>
      <c r="M89">
        <v>8.1986036999999998E-2</v>
      </c>
      <c r="N89">
        <v>1.6804280000000001E-3</v>
      </c>
      <c r="O89">
        <v>15.262705</v>
      </c>
      <c r="P89">
        <v>14.237625</v>
      </c>
      <c r="Q89">
        <v>0.53597763600000004</v>
      </c>
      <c r="R89">
        <v>0.376132668</v>
      </c>
      <c r="S89" t="s">
        <v>68</v>
      </c>
      <c r="T89">
        <v>1</v>
      </c>
      <c r="U89" t="s">
        <v>301</v>
      </c>
      <c r="V89" t="s">
        <v>260</v>
      </c>
      <c r="W89" t="s">
        <v>425</v>
      </c>
      <c r="Y89" t="s">
        <v>78</v>
      </c>
      <c r="Z89">
        <v>2009</v>
      </c>
      <c r="AA89" t="s">
        <v>79</v>
      </c>
      <c r="AB89">
        <v>3</v>
      </c>
      <c r="AC89" t="s">
        <v>48</v>
      </c>
    </row>
    <row r="90" spans="1:29" x14ac:dyDescent="0.25">
      <c r="A90">
        <v>1</v>
      </c>
      <c r="B90">
        <v>1</v>
      </c>
      <c r="C90" t="s">
        <v>30</v>
      </c>
      <c r="D90" t="s">
        <v>42</v>
      </c>
      <c r="E90">
        <v>380</v>
      </c>
      <c r="F90">
        <v>550</v>
      </c>
      <c r="G90" t="s">
        <v>51</v>
      </c>
      <c r="H90">
        <v>1</v>
      </c>
      <c r="I90" t="s">
        <v>52</v>
      </c>
      <c r="J90">
        <v>0.93455444399999998</v>
      </c>
      <c r="K90">
        <v>4</v>
      </c>
      <c r="L90">
        <v>6.3855166000000005E-2</v>
      </c>
      <c r="M90">
        <v>0.12771033300000001</v>
      </c>
      <c r="N90">
        <v>4.0774820000000003E-3</v>
      </c>
      <c r="O90">
        <v>17.104369999999999</v>
      </c>
      <c r="P90">
        <v>15.984965000000001</v>
      </c>
      <c r="Q90">
        <v>0.54851839700000005</v>
      </c>
      <c r="R90">
        <v>0.96443065699999997</v>
      </c>
      <c r="S90" t="s">
        <v>53</v>
      </c>
      <c r="T90">
        <v>1</v>
      </c>
      <c r="U90" t="s">
        <v>84</v>
      </c>
      <c r="V90" t="s">
        <v>367</v>
      </c>
      <c r="W90" t="s">
        <v>426</v>
      </c>
      <c r="Y90" t="s">
        <v>78</v>
      </c>
      <c r="Z90">
        <v>2009</v>
      </c>
      <c r="AA90" t="s">
        <v>79</v>
      </c>
      <c r="AB90">
        <v>3</v>
      </c>
      <c r="AC90" t="s">
        <v>48</v>
      </c>
    </row>
    <row r="91" spans="1:29" x14ac:dyDescent="0.25">
      <c r="A91">
        <v>1</v>
      </c>
      <c r="B91">
        <v>1</v>
      </c>
      <c r="C91" t="s">
        <v>30</v>
      </c>
      <c r="D91" t="s">
        <v>42</v>
      </c>
      <c r="E91">
        <v>380</v>
      </c>
      <c r="F91">
        <v>550</v>
      </c>
      <c r="G91" t="s">
        <v>51</v>
      </c>
      <c r="H91">
        <v>1</v>
      </c>
      <c r="I91" t="s">
        <v>52</v>
      </c>
      <c r="J91">
        <v>0.94333606299999995</v>
      </c>
      <c r="K91">
        <v>4</v>
      </c>
      <c r="L91">
        <v>6.5029345000000002E-2</v>
      </c>
      <c r="M91">
        <v>0.13005868900000001</v>
      </c>
      <c r="N91">
        <v>4.2288159999999998E-3</v>
      </c>
      <c r="O91">
        <v>15.807585</v>
      </c>
      <c r="P91">
        <v>14.911865000000001</v>
      </c>
      <c r="Q91">
        <v>0.55676124699999996</v>
      </c>
      <c r="R91">
        <v>0.88365531600000002</v>
      </c>
      <c r="S91" t="s">
        <v>53</v>
      </c>
      <c r="T91">
        <v>1</v>
      </c>
      <c r="U91" t="s">
        <v>84</v>
      </c>
      <c r="V91" t="s">
        <v>344</v>
      </c>
      <c r="W91" t="s">
        <v>427</v>
      </c>
      <c r="Y91" t="s">
        <v>78</v>
      </c>
      <c r="Z91">
        <v>2009</v>
      </c>
      <c r="AA91" t="s">
        <v>79</v>
      </c>
      <c r="AB91">
        <v>3</v>
      </c>
      <c r="AC91" t="s">
        <v>48</v>
      </c>
    </row>
    <row r="92" spans="1:29" x14ac:dyDescent="0.25">
      <c r="A92">
        <v>1</v>
      </c>
      <c r="B92">
        <v>1</v>
      </c>
      <c r="C92" t="s">
        <v>30</v>
      </c>
      <c r="D92" t="s">
        <v>42</v>
      </c>
      <c r="E92">
        <v>380</v>
      </c>
      <c r="F92">
        <v>550</v>
      </c>
      <c r="G92" t="s">
        <v>51</v>
      </c>
      <c r="H92">
        <v>1</v>
      </c>
      <c r="I92" t="s">
        <v>52</v>
      </c>
      <c r="J92">
        <v>0.89878627700000002</v>
      </c>
      <c r="K92">
        <v>4</v>
      </c>
      <c r="L92">
        <v>5.7441996000000002E-2</v>
      </c>
      <c r="M92">
        <v>0.114883992</v>
      </c>
      <c r="N92">
        <v>3.299583E-3</v>
      </c>
      <c r="O92">
        <v>17.324380000000001</v>
      </c>
      <c r="P92">
        <v>15.570914999999999</v>
      </c>
      <c r="Q92">
        <v>0.57816760899999997</v>
      </c>
      <c r="R92">
        <v>0.84869446400000004</v>
      </c>
      <c r="S92" t="s">
        <v>68</v>
      </c>
      <c r="T92">
        <v>1</v>
      </c>
      <c r="U92" t="s">
        <v>84</v>
      </c>
      <c r="V92" t="s">
        <v>232</v>
      </c>
      <c r="W92" t="s">
        <v>428</v>
      </c>
      <c r="Y92" t="s">
        <v>78</v>
      </c>
      <c r="Z92">
        <v>2009</v>
      </c>
      <c r="AA92" t="s">
        <v>79</v>
      </c>
      <c r="AB92">
        <v>3</v>
      </c>
      <c r="AC92" t="s">
        <v>48</v>
      </c>
    </row>
    <row r="93" spans="1:29" x14ac:dyDescent="0.25">
      <c r="A93">
        <v>1</v>
      </c>
      <c r="B93">
        <v>1</v>
      </c>
      <c r="C93" t="s">
        <v>30</v>
      </c>
      <c r="D93" t="s">
        <v>42</v>
      </c>
      <c r="E93">
        <v>380</v>
      </c>
      <c r="F93">
        <v>550</v>
      </c>
      <c r="G93" t="s">
        <v>51</v>
      </c>
      <c r="H93">
        <v>1</v>
      </c>
      <c r="I93" t="s">
        <v>52</v>
      </c>
      <c r="J93">
        <v>0.86698863000000004</v>
      </c>
      <c r="K93">
        <v>4</v>
      </c>
      <c r="L93">
        <v>5.0790544E-2</v>
      </c>
      <c r="M93">
        <v>0.101581087</v>
      </c>
      <c r="N93">
        <v>2.5796790000000001E-3</v>
      </c>
      <c r="O93">
        <v>16.969864999999999</v>
      </c>
      <c r="P93">
        <v>14.712680000000001</v>
      </c>
      <c r="Q93">
        <v>0.57980679099999999</v>
      </c>
      <c r="R93">
        <v>0.70013815899999998</v>
      </c>
      <c r="S93" t="s">
        <v>53</v>
      </c>
      <c r="T93">
        <v>1</v>
      </c>
      <c r="U93" t="s">
        <v>84</v>
      </c>
      <c r="V93" t="s">
        <v>364</v>
      </c>
      <c r="W93" t="s">
        <v>429</v>
      </c>
      <c r="Y93" t="s">
        <v>78</v>
      </c>
      <c r="Z93">
        <v>2009</v>
      </c>
      <c r="AA93" t="s">
        <v>79</v>
      </c>
      <c r="AB93">
        <v>3</v>
      </c>
      <c r="AC93" t="s">
        <v>48</v>
      </c>
    </row>
    <row r="94" spans="1:29" x14ac:dyDescent="0.25">
      <c r="A94">
        <v>1</v>
      </c>
      <c r="B94">
        <v>1</v>
      </c>
      <c r="C94" t="s">
        <v>30</v>
      </c>
      <c r="D94" t="s">
        <v>42</v>
      </c>
      <c r="E94">
        <v>380</v>
      </c>
      <c r="F94">
        <v>550</v>
      </c>
      <c r="G94" t="s">
        <v>51</v>
      </c>
      <c r="H94">
        <v>1</v>
      </c>
      <c r="I94" t="s">
        <v>52</v>
      </c>
      <c r="J94">
        <v>0.97774432600000005</v>
      </c>
      <c r="K94">
        <v>4</v>
      </c>
      <c r="L94">
        <v>8.1643136000000005E-2</v>
      </c>
      <c r="M94">
        <v>0.16328627100000001</v>
      </c>
      <c r="N94">
        <v>6.6656019999999996E-3</v>
      </c>
      <c r="O94">
        <v>17.129114999999999</v>
      </c>
      <c r="P94">
        <v>16.747895</v>
      </c>
      <c r="Q94">
        <v>0.59099489900000002</v>
      </c>
      <c r="R94">
        <v>1.273510935</v>
      </c>
      <c r="S94" t="s">
        <v>53</v>
      </c>
      <c r="T94">
        <v>1</v>
      </c>
      <c r="U94" t="s">
        <v>84</v>
      </c>
      <c r="V94" t="s">
        <v>232</v>
      </c>
      <c r="W94" t="s">
        <v>430</v>
      </c>
      <c r="Y94" t="s">
        <v>78</v>
      </c>
      <c r="Z94">
        <v>2009</v>
      </c>
      <c r="AA94" t="s">
        <v>79</v>
      </c>
      <c r="AB94">
        <v>3</v>
      </c>
      <c r="AC94" t="s">
        <v>48</v>
      </c>
    </row>
    <row r="95" spans="1:29" x14ac:dyDescent="0.25">
      <c r="A95">
        <v>1</v>
      </c>
      <c r="B95">
        <v>1</v>
      </c>
      <c r="C95" t="s">
        <v>30</v>
      </c>
      <c r="D95" t="s">
        <v>42</v>
      </c>
      <c r="E95">
        <v>380</v>
      </c>
      <c r="F95">
        <v>550</v>
      </c>
      <c r="G95" t="s">
        <v>51</v>
      </c>
      <c r="H95">
        <v>1</v>
      </c>
      <c r="I95" t="s">
        <v>52</v>
      </c>
      <c r="J95">
        <v>0.922315989</v>
      </c>
      <c r="K95">
        <v>4</v>
      </c>
      <c r="L95">
        <v>5.5690185000000003E-2</v>
      </c>
      <c r="M95">
        <v>0.11138037100000001</v>
      </c>
      <c r="N95">
        <v>3.1013970000000001E-3</v>
      </c>
      <c r="O95">
        <v>16.179005</v>
      </c>
      <c r="P95">
        <v>14.922155</v>
      </c>
      <c r="Q95">
        <v>0.59917248300000003</v>
      </c>
      <c r="R95">
        <v>0.71163638399999996</v>
      </c>
      <c r="S95" t="s">
        <v>68</v>
      </c>
      <c r="T95">
        <v>1</v>
      </c>
      <c r="U95" t="s">
        <v>84</v>
      </c>
      <c r="V95" t="s">
        <v>351</v>
      </c>
      <c r="W95" t="s">
        <v>431</v>
      </c>
      <c r="Y95" t="s">
        <v>78</v>
      </c>
      <c r="Z95">
        <v>2009</v>
      </c>
      <c r="AA95" t="s">
        <v>79</v>
      </c>
      <c r="AB95">
        <v>3</v>
      </c>
      <c r="AC95" t="s">
        <v>48</v>
      </c>
    </row>
    <row r="96" spans="1:29" x14ac:dyDescent="0.25">
      <c r="A96">
        <v>1</v>
      </c>
      <c r="B96">
        <v>1</v>
      </c>
      <c r="C96" t="s">
        <v>30</v>
      </c>
      <c r="D96" t="s">
        <v>42</v>
      </c>
      <c r="E96">
        <v>380</v>
      </c>
      <c r="F96">
        <v>550</v>
      </c>
      <c r="G96" t="s">
        <v>51</v>
      </c>
      <c r="H96">
        <v>1</v>
      </c>
      <c r="I96" t="s">
        <v>52</v>
      </c>
      <c r="J96">
        <v>0.93372568499999997</v>
      </c>
      <c r="K96">
        <v>4</v>
      </c>
      <c r="L96">
        <v>5.8531857999999999E-2</v>
      </c>
      <c r="M96">
        <v>0.117063716</v>
      </c>
      <c r="N96">
        <v>3.4259780000000001E-3</v>
      </c>
      <c r="O96">
        <v>15.10125</v>
      </c>
      <c r="P96">
        <v>14.100425</v>
      </c>
      <c r="Q96">
        <v>0.62176276200000002</v>
      </c>
      <c r="R96">
        <v>0.66651448899999999</v>
      </c>
      <c r="S96" t="s">
        <v>68</v>
      </c>
      <c r="T96">
        <v>1</v>
      </c>
      <c r="U96" t="s">
        <v>301</v>
      </c>
      <c r="V96" t="s">
        <v>351</v>
      </c>
      <c r="W96" t="s">
        <v>437</v>
      </c>
      <c r="Y96" t="s">
        <v>78</v>
      </c>
      <c r="Z96">
        <v>2009</v>
      </c>
      <c r="AA96" t="s">
        <v>79</v>
      </c>
      <c r="AB96">
        <v>3</v>
      </c>
      <c r="AC96" t="s">
        <v>48</v>
      </c>
    </row>
    <row r="97" spans="1:29" x14ac:dyDescent="0.25">
      <c r="A97">
        <v>1</v>
      </c>
      <c r="B97">
        <v>1</v>
      </c>
      <c r="C97" t="s">
        <v>30</v>
      </c>
      <c r="D97" t="s">
        <v>42</v>
      </c>
      <c r="E97">
        <v>380</v>
      </c>
      <c r="F97">
        <v>550</v>
      </c>
      <c r="G97" t="s">
        <v>51</v>
      </c>
      <c r="H97">
        <v>1</v>
      </c>
      <c r="I97" t="s">
        <v>52</v>
      </c>
      <c r="J97">
        <v>1.0121444509999999</v>
      </c>
      <c r="K97">
        <v>4</v>
      </c>
      <c r="L97">
        <v>6.5505249000000002E-2</v>
      </c>
      <c r="M97">
        <v>0.131010498</v>
      </c>
      <c r="N97">
        <v>4.2909380000000002E-3</v>
      </c>
      <c r="O97">
        <v>14.726889999999999</v>
      </c>
      <c r="P97">
        <v>14.90574</v>
      </c>
      <c r="Q97">
        <v>0.67944002599999997</v>
      </c>
      <c r="R97">
        <v>0.67653865400000002</v>
      </c>
      <c r="S97" t="s">
        <v>68</v>
      </c>
      <c r="T97">
        <v>1</v>
      </c>
      <c r="U97" t="s">
        <v>301</v>
      </c>
      <c r="V97" t="s">
        <v>367</v>
      </c>
      <c r="W97" t="s">
        <v>446</v>
      </c>
      <c r="Y97" t="s">
        <v>78</v>
      </c>
      <c r="Z97">
        <v>2009</v>
      </c>
      <c r="AA97" t="s">
        <v>79</v>
      </c>
      <c r="AB97">
        <v>3</v>
      </c>
      <c r="AC97" t="s">
        <v>48</v>
      </c>
    </row>
    <row r="98" spans="1:29" x14ac:dyDescent="0.25">
      <c r="A98">
        <v>1</v>
      </c>
      <c r="B98">
        <v>1</v>
      </c>
      <c r="C98" t="s">
        <v>30</v>
      </c>
      <c r="D98" t="s">
        <v>42</v>
      </c>
      <c r="E98">
        <v>380</v>
      </c>
      <c r="F98">
        <v>550</v>
      </c>
      <c r="G98" t="s">
        <v>51</v>
      </c>
      <c r="H98">
        <v>1</v>
      </c>
      <c r="I98" t="s">
        <v>52</v>
      </c>
      <c r="J98">
        <v>0.89060432499999997</v>
      </c>
      <c r="K98">
        <v>4</v>
      </c>
      <c r="L98">
        <v>7.1460448999999995E-2</v>
      </c>
      <c r="M98">
        <v>0.14292089799999999</v>
      </c>
      <c r="N98">
        <v>5.1065959999999997E-3</v>
      </c>
      <c r="O98">
        <v>16.610939999999999</v>
      </c>
      <c r="P98">
        <v>14.793775</v>
      </c>
      <c r="Q98">
        <v>0.82999028600000002</v>
      </c>
      <c r="R98">
        <v>0.92877483599999999</v>
      </c>
      <c r="S98" t="s">
        <v>68</v>
      </c>
      <c r="T98">
        <v>1</v>
      </c>
      <c r="U98" t="s">
        <v>84</v>
      </c>
      <c r="V98" t="s">
        <v>260</v>
      </c>
      <c r="W98" t="s">
        <v>465</v>
      </c>
      <c r="Y98" t="s">
        <v>78</v>
      </c>
      <c r="Z98">
        <v>2009</v>
      </c>
      <c r="AA98" t="s">
        <v>79</v>
      </c>
      <c r="AB98">
        <v>3</v>
      </c>
      <c r="AC98" t="s">
        <v>48</v>
      </c>
    </row>
    <row r="99" spans="1:29" x14ac:dyDescent="0.25">
      <c r="A99">
        <v>1</v>
      </c>
      <c r="B99">
        <v>1</v>
      </c>
      <c r="C99" t="s">
        <v>30</v>
      </c>
      <c r="D99" t="s">
        <v>42</v>
      </c>
      <c r="E99">
        <v>380</v>
      </c>
      <c r="F99">
        <v>550</v>
      </c>
      <c r="G99" t="s">
        <v>51</v>
      </c>
      <c r="H99">
        <v>1</v>
      </c>
      <c r="I99" t="s">
        <v>52</v>
      </c>
      <c r="J99">
        <v>0.87754778499999997</v>
      </c>
      <c r="K99">
        <v>4</v>
      </c>
      <c r="L99">
        <v>4.8548975000000001E-2</v>
      </c>
      <c r="M99">
        <v>9.7097950000000002E-2</v>
      </c>
      <c r="N99">
        <v>2.3570029999999999E-3</v>
      </c>
      <c r="O99">
        <v>17.726915000000002</v>
      </c>
      <c r="P99">
        <v>15.556215</v>
      </c>
      <c r="Q99">
        <v>0.84669791699999997</v>
      </c>
      <c r="R99">
        <v>0.43427793999999997</v>
      </c>
      <c r="S99" t="s">
        <v>68</v>
      </c>
      <c r="T99">
        <v>1</v>
      </c>
      <c r="U99" t="s">
        <v>84</v>
      </c>
      <c r="V99" t="s">
        <v>367</v>
      </c>
      <c r="W99" t="s">
        <v>467</v>
      </c>
      <c r="Y99" t="s">
        <v>78</v>
      </c>
      <c r="Z99">
        <v>2009</v>
      </c>
      <c r="AA99" t="s">
        <v>79</v>
      </c>
      <c r="AB99">
        <v>3</v>
      </c>
      <c r="AC99" t="s">
        <v>48</v>
      </c>
    </row>
    <row r="100" spans="1:29" x14ac:dyDescent="0.25">
      <c r="A100">
        <v>1</v>
      </c>
      <c r="B100">
        <v>1</v>
      </c>
      <c r="C100" t="s">
        <v>30</v>
      </c>
      <c r="D100" t="s">
        <v>42</v>
      </c>
      <c r="E100">
        <v>380</v>
      </c>
      <c r="F100">
        <v>550</v>
      </c>
      <c r="G100" t="s">
        <v>51</v>
      </c>
      <c r="H100">
        <v>1</v>
      </c>
      <c r="I100" t="s">
        <v>52</v>
      </c>
      <c r="J100">
        <v>0.91819440200000002</v>
      </c>
      <c r="K100">
        <v>4</v>
      </c>
      <c r="L100">
        <v>7.3928824000000004E-2</v>
      </c>
      <c r="M100">
        <v>0.14785764800000001</v>
      </c>
      <c r="N100">
        <v>5.4654710000000004E-3</v>
      </c>
      <c r="O100">
        <v>16.24736</v>
      </c>
      <c r="P100">
        <v>14.918234999999999</v>
      </c>
      <c r="Q100">
        <v>0.84781366499999999</v>
      </c>
      <c r="R100">
        <v>0.91474617499999999</v>
      </c>
      <c r="S100" t="s">
        <v>68</v>
      </c>
      <c r="T100">
        <v>1</v>
      </c>
      <c r="U100" t="s">
        <v>84</v>
      </c>
      <c r="V100" t="s">
        <v>344</v>
      </c>
      <c r="W100" t="s">
        <v>468</v>
      </c>
      <c r="Y100" t="s">
        <v>78</v>
      </c>
      <c r="Z100">
        <v>2009</v>
      </c>
      <c r="AA100" t="s">
        <v>79</v>
      </c>
      <c r="AB100">
        <v>3</v>
      </c>
      <c r="AC100" t="s">
        <v>48</v>
      </c>
    </row>
    <row r="101" spans="1:29" x14ac:dyDescent="0.25">
      <c r="A101">
        <v>1</v>
      </c>
      <c r="B101">
        <v>1</v>
      </c>
      <c r="C101" t="s">
        <v>30</v>
      </c>
      <c r="D101" t="s">
        <v>42</v>
      </c>
      <c r="E101">
        <v>380</v>
      </c>
      <c r="F101">
        <v>550</v>
      </c>
      <c r="G101" t="s">
        <v>51</v>
      </c>
      <c r="H101">
        <v>1</v>
      </c>
      <c r="I101" t="s">
        <v>52</v>
      </c>
      <c r="J101">
        <v>0.88316585000000003</v>
      </c>
      <c r="K101">
        <v>4</v>
      </c>
      <c r="L101">
        <v>6.4577233999999997E-2</v>
      </c>
      <c r="M101">
        <v>0.12915446899999999</v>
      </c>
      <c r="N101">
        <v>4.1702190000000002E-3</v>
      </c>
      <c r="O101">
        <v>18.375920000000001</v>
      </c>
      <c r="P101">
        <v>16.228985000000002</v>
      </c>
      <c r="Q101">
        <v>1.0077814650000001</v>
      </c>
      <c r="R101">
        <v>0.78486206599999997</v>
      </c>
      <c r="S101" t="s">
        <v>68</v>
      </c>
      <c r="T101">
        <v>2</v>
      </c>
      <c r="U101" t="s">
        <v>84</v>
      </c>
      <c r="V101" t="s">
        <v>232</v>
      </c>
      <c r="W101" t="s">
        <v>485</v>
      </c>
      <c r="Y101" t="s">
        <v>78</v>
      </c>
      <c r="Z101">
        <v>2009</v>
      </c>
      <c r="AA101" t="s">
        <v>79</v>
      </c>
      <c r="AB101">
        <v>3</v>
      </c>
      <c r="AC101" t="s">
        <v>48</v>
      </c>
    </row>
    <row r="102" spans="1:29" x14ac:dyDescent="0.25">
      <c r="A102">
        <v>1</v>
      </c>
      <c r="B102">
        <v>1</v>
      </c>
      <c r="C102" t="s">
        <v>30</v>
      </c>
      <c r="D102" t="s">
        <v>42</v>
      </c>
      <c r="E102">
        <v>380</v>
      </c>
      <c r="F102">
        <v>550</v>
      </c>
      <c r="G102" t="s">
        <v>51</v>
      </c>
      <c r="H102">
        <v>1</v>
      </c>
      <c r="I102" t="s">
        <v>52</v>
      </c>
      <c r="J102">
        <v>0.84996491299999999</v>
      </c>
      <c r="K102">
        <v>4</v>
      </c>
      <c r="L102">
        <v>7.3616546000000005E-2</v>
      </c>
      <c r="M102">
        <v>0.14723309200000001</v>
      </c>
      <c r="N102">
        <v>5.4193959999999999E-3</v>
      </c>
      <c r="O102">
        <v>16.31645</v>
      </c>
      <c r="P102">
        <v>13.868410000000001</v>
      </c>
      <c r="Q102">
        <v>1.2286562480000001</v>
      </c>
      <c r="R102">
        <v>0.593459187</v>
      </c>
      <c r="S102" t="s">
        <v>53</v>
      </c>
      <c r="T102">
        <v>1</v>
      </c>
      <c r="U102" t="s">
        <v>84</v>
      </c>
      <c r="V102" t="s">
        <v>349</v>
      </c>
      <c r="W102" t="s">
        <v>498</v>
      </c>
      <c r="Y102" t="s">
        <v>78</v>
      </c>
      <c r="Z102">
        <v>2009</v>
      </c>
      <c r="AA102" t="s">
        <v>79</v>
      </c>
      <c r="AB102">
        <v>3</v>
      </c>
      <c r="AC102" t="s">
        <v>48</v>
      </c>
    </row>
    <row r="103" spans="1:29" x14ac:dyDescent="0.25">
      <c r="A103">
        <v>1</v>
      </c>
      <c r="B103">
        <v>1</v>
      </c>
      <c r="C103" t="s">
        <v>30</v>
      </c>
      <c r="D103" t="s">
        <v>42</v>
      </c>
      <c r="E103">
        <v>350</v>
      </c>
      <c r="F103">
        <v>700</v>
      </c>
      <c r="G103" t="s">
        <v>250</v>
      </c>
      <c r="H103">
        <v>1</v>
      </c>
      <c r="I103" t="s">
        <v>52</v>
      </c>
      <c r="J103">
        <v>0.93073593099999996</v>
      </c>
      <c r="K103">
        <v>12</v>
      </c>
      <c r="L103">
        <v>4.7527301000000001E-2</v>
      </c>
      <c r="M103">
        <v>0.16463940199999999</v>
      </c>
      <c r="N103">
        <v>2.2588439999999999E-3</v>
      </c>
      <c r="O103">
        <v>100</v>
      </c>
      <c r="P103">
        <v>93.073593070000001</v>
      </c>
      <c r="S103" t="s">
        <v>34</v>
      </c>
      <c r="T103">
        <v>2</v>
      </c>
      <c r="V103" t="s">
        <v>36</v>
      </c>
      <c r="W103" t="s">
        <v>654</v>
      </c>
      <c r="X103" t="s">
        <v>655</v>
      </c>
      <c r="Y103" t="s">
        <v>656</v>
      </c>
      <c r="Z103">
        <v>1992</v>
      </c>
      <c r="AA103" t="s">
        <v>64</v>
      </c>
      <c r="AB103">
        <v>1</v>
      </c>
      <c r="AC103" t="s">
        <v>48</v>
      </c>
    </row>
    <row r="104" spans="1:29" x14ac:dyDescent="0.25">
      <c r="A104">
        <v>1</v>
      </c>
      <c r="B104">
        <v>1</v>
      </c>
      <c r="C104" t="s">
        <v>30</v>
      </c>
      <c r="D104" t="s">
        <v>42</v>
      </c>
      <c r="E104">
        <v>350</v>
      </c>
      <c r="F104">
        <v>700</v>
      </c>
      <c r="G104" t="s">
        <v>250</v>
      </c>
      <c r="H104">
        <v>1</v>
      </c>
      <c r="I104" t="s">
        <v>52</v>
      </c>
      <c r="J104">
        <v>0.92988929899999995</v>
      </c>
      <c r="K104">
        <v>12</v>
      </c>
      <c r="L104">
        <v>4.8085563999999997E-2</v>
      </c>
      <c r="M104">
        <v>0.16657327999999999</v>
      </c>
      <c r="N104">
        <v>2.3122210000000002E-3</v>
      </c>
      <c r="O104">
        <v>100</v>
      </c>
      <c r="P104">
        <v>92.988929889999994</v>
      </c>
      <c r="S104" t="s">
        <v>34</v>
      </c>
      <c r="T104">
        <v>2</v>
      </c>
      <c r="V104" t="s">
        <v>36</v>
      </c>
      <c r="W104" t="s">
        <v>657</v>
      </c>
      <c r="X104" t="s">
        <v>655</v>
      </c>
      <c r="Y104" t="s">
        <v>656</v>
      </c>
      <c r="Z104">
        <v>1994</v>
      </c>
      <c r="AA104" t="s">
        <v>64</v>
      </c>
      <c r="AB104">
        <v>2</v>
      </c>
      <c r="AC104" t="s">
        <v>48</v>
      </c>
    </row>
    <row r="105" spans="1:29" x14ac:dyDescent="0.25">
      <c r="A105">
        <v>1</v>
      </c>
      <c r="B105">
        <v>1</v>
      </c>
      <c r="C105" t="s">
        <v>30</v>
      </c>
      <c r="D105" t="s">
        <v>42</v>
      </c>
      <c r="E105">
        <v>350</v>
      </c>
      <c r="F105">
        <v>700</v>
      </c>
      <c r="G105" t="s">
        <v>32</v>
      </c>
      <c r="H105">
        <v>0</v>
      </c>
      <c r="I105" t="s">
        <v>33</v>
      </c>
      <c r="J105">
        <v>0.84858044200000005</v>
      </c>
      <c r="K105">
        <v>1</v>
      </c>
      <c r="L105">
        <v>6.2326250000000003E-3</v>
      </c>
      <c r="M105">
        <v>1.0795223E-2</v>
      </c>
      <c r="N105" s="1">
        <v>3.88456E-5</v>
      </c>
      <c r="O105">
        <v>19.02</v>
      </c>
      <c r="P105">
        <v>16.14</v>
      </c>
      <c r="Q105">
        <v>0.10199999999999999</v>
      </c>
      <c r="R105">
        <v>8.1000000000000003E-2</v>
      </c>
      <c r="S105" t="s">
        <v>53</v>
      </c>
      <c r="T105">
        <v>2</v>
      </c>
      <c r="V105" t="s">
        <v>36</v>
      </c>
      <c r="W105" t="s">
        <v>256</v>
      </c>
      <c r="X105" t="s">
        <v>257</v>
      </c>
      <c r="Y105" t="s">
        <v>258</v>
      </c>
      <c r="AA105" t="s">
        <v>259</v>
      </c>
      <c r="AB105">
        <v>1</v>
      </c>
      <c r="AC105" t="s">
        <v>48</v>
      </c>
    </row>
    <row r="106" spans="1:29" x14ac:dyDescent="0.25">
      <c r="A106">
        <v>1</v>
      </c>
      <c r="B106">
        <v>1</v>
      </c>
      <c r="C106" t="s">
        <v>30</v>
      </c>
      <c r="D106" t="s">
        <v>42</v>
      </c>
      <c r="E106">
        <v>370</v>
      </c>
      <c r="F106">
        <v>550</v>
      </c>
      <c r="G106" t="s">
        <v>51</v>
      </c>
      <c r="H106">
        <v>1</v>
      </c>
      <c r="I106" t="s">
        <v>52</v>
      </c>
      <c r="J106">
        <v>0.80700000000000005</v>
      </c>
      <c r="K106">
        <v>4</v>
      </c>
      <c r="L106">
        <v>1E-4</v>
      </c>
      <c r="M106">
        <v>2.0000000000000001E-4</v>
      </c>
      <c r="N106">
        <v>1E-8</v>
      </c>
      <c r="S106" t="s">
        <v>53</v>
      </c>
      <c r="T106">
        <v>2</v>
      </c>
      <c r="V106" t="s">
        <v>36</v>
      </c>
      <c r="W106" t="s">
        <v>585</v>
      </c>
      <c r="X106" t="s">
        <v>586</v>
      </c>
      <c r="Y106" t="s">
        <v>82</v>
      </c>
      <c r="Z106">
        <v>1996</v>
      </c>
      <c r="AA106" t="s">
        <v>83</v>
      </c>
      <c r="AB106">
        <v>1</v>
      </c>
      <c r="AC106" t="s">
        <v>48</v>
      </c>
    </row>
    <row r="107" spans="1:29" x14ac:dyDescent="0.25">
      <c r="A107">
        <v>1</v>
      </c>
      <c r="B107">
        <v>1</v>
      </c>
      <c r="C107" t="s">
        <v>30</v>
      </c>
      <c r="D107" t="s">
        <v>42</v>
      </c>
      <c r="E107">
        <v>370</v>
      </c>
      <c r="F107">
        <v>550</v>
      </c>
      <c r="G107" t="s">
        <v>51</v>
      </c>
      <c r="H107">
        <v>1</v>
      </c>
      <c r="I107" t="s">
        <v>52</v>
      </c>
      <c r="J107">
        <v>0.86699999999999999</v>
      </c>
      <c r="K107">
        <v>4</v>
      </c>
      <c r="L107">
        <v>1.1E-4</v>
      </c>
      <c r="M107">
        <v>2.2000000000000001E-4</v>
      </c>
      <c r="N107" s="1">
        <v>1.2100000000000001E-8</v>
      </c>
      <c r="S107" t="s">
        <v>68</v>
      </c>
      <c r="T107">
        <v>2</v>
      </c>
      <c r="V107" t="s">
        <v>36</v>
      </c>
      <c r="W107" t="s">
        <v>590</v>
      </c>
      <c r="X107" t="s">
        <v>586</v>
      </c>
      <c r="Y107" t="s">
        <v>82</v>
      </c>
      <c r="Z107">
        <v>1996</v>
      </c>
      <c r="AA107" t="s">
        <v>83</v>
      </c>
      <c r="AB107">
        <v>1</v>
      </c>
      <c r="AC107" t="s">
        <v>48</v>
      </c>
    </row>
    <row r="108" spans="1:29" x14ac:dyDescent="0.25">
      <c r="A108">
        <v>1</v>
      </c>
      <c r="B108">
        <v>1</v>
      </c>
      <c r="C108" t="s">
        <v>30</v>
      </c>
      <c r="D108" t="s">
        <v>42</v>
      </c>
      <c r="E108">
        <v>367</v>
      </c>
      <c r="F108">
        <v>554</v>
      </c>
      <c r="G108" t="s">
        <v>51</v>
      </c>
      <c r="H108">
        <v>1</v>
      </c>
      <c r="I108" t="s">
        <v>52</v>
      </c>
      <c r="J108">
        <v>1.0121231879999999</v>
      </c>
      <c r="K108">
        <v>4</v>
      </c>
      <c r="L108">
        <v>1.9000000000000001E-4</v>
      </c>
      <c r="M108">
        <v>3.8000000000000002E-4</v>
      </c>
      <c r="N108" s="1">
        <v>3.6099999999999999E-8</v>
      </c>
      <c r="S108" t="s">
        <v>34</v>
      </c>
      <c r="T108">
        <v>3</v>
      </c>
      <c r="V108" t="s">
        <v>36</v>
      </c>
      <c r="W108" t="s">
        <v>545</v>
      </c>
      <c r="X108" t="s">
        <v>546</v>
      </c>
      <c r="Y108" t="s">
        <v>82</v>
      </c>
      <c r="Z108">
        <v>1997</v>
      </c>
      <c r="AA108" t="s">
        <v>83</v>
      </c>
      <c r="AB108">
        <v>2</v>
      </c>
      <c r="AC108" t="s">
        <v>65</v>
      </c>
    </row>
    <row r="109" spans="1:29" x14ac:dyDescent="0.25">
      <c r="A109">
        <v>1</v>
      </c>
      <c r="B109">
        <v>1</v>
      </c>
      <c r="C109" t="s">
        <v>30</v>
      </c>
      <c r="D109" t="s">
        <v>42</v>
      </c>
      <c r="E109">
        <v>367</v>
      </c>
      <c r="F109">
        <v>554</v>
      </c>
      <c r="G109" t="s">
        <v>51</v>
      </c>
      <c r="H109">
        <v>1</v>
      </c>
      <c r="I109" t="s">
        <v>52</v>
      </c>
      <c r="J109">
        <v>0.73287930999999995</v>
      </c>
      <c r="K109">
        <v>4</v>
      </c>
      <c r="L109">
        <v>2.7999999999999998E-4</v>
      </c>
      <c r="M109">
        <v>5.5999999999999995E-4</v>
      </c>
      <c r="N109" s="1">
        <v>7.8400000000000001E-8</v>
      </c>
      <c r="S109" t="s">
        <v>34</v>
      </c>
      <c r="T109">
        <v>1</v>
      </c>
      <c r="V109" t="s">
        <v>36</v>
      </c>
      <c r="W109" t="s">
        <v>591</v>
      </c>
      <c r="X109" t="s">
        <v>546</v>
      </c>
      <c r="Y109" t="s">
        <v>82</v>
      </c>
      <c r="Z109">
        <v>1997</v>
      </c>
      <c r="AA109" t="s">
        <v>83</v>
      </c>
      <c r="AB109">
        <v>2</v>
      </c>
      <c r="AC109" t="s">
        <v>48</v>
      </c>
    </row>
    <row r="110" spans="1:29" x14ac:dyDescent="0.25">
      <c r="A110">
        <v>1</v>
      </c>
      <c r="B110">
        <v>1</v>
      </c>
      <c r="C110" t="s">
        <v>30</v>
      </c>
      <c r="D110" t="s">
        <v>42</v>
      </c>
      <c r="E110">
        <v>368</v>
      </c>
      <c r="F110">
        <v>676</v>
      </c>
      <c r="G110" t="s">
        <v>250</v>
      </c>
      <c r="H110">
        <v>1</v>
      </c>
      <c r="I110" t="s">
        <v>52</v>
      </c>
      <c r="J110">
        <v>0.98598130799999995</v>
      </c>
      <c r="K110">
        <v>5</v>
      </c>
      <c r="L110">
        <v>2.3247103000000002E-2</v>
      </c>
      <c r="M110">
        <v>5.1982103000000002E-2</v>
      </c>
      <c r="N110">
        <v>5.4042800000000002E-4</v>
      </c>
      <c r="O110">
        <v>21.4</v>
      </c>
      <c r="P110">
        <v>21.1</v>
      </c>
      <c r="Q110">
        <v>0.3</v>
      </c>
      <c r="R110">
        <v>0.4</v>
      </c>
      <c r="S110" t="s">
        <v>34</v>
      </c>
      <c r="T110">
        <v>2</v>
      </c>
      <c r="V110" t="s">
        <v>36</v>
      </c>
      <c r="W110" t="s">
        <v>355</v>
      </c>
      <c r="X110" t="s">
        <v>356</v>
      </c>
      <c r="Y110" t="s">
        <v>357</v>
      </c>
      <c r="AA110" t="s">
        <v>358</v>
      </c>
      <c r="AB110">
        <v>1</v>
      </c>
      <c r="AC110" t="s">
        <v>48</v>
      </c>
    </row>
    <row r="111" spans="1:29" x14ac:dyDescent="0.25">
      <c r="A111">
        <v>1</v>
      </c>
      <c r="B111">
        <v>1</v>
      </c>
      <c r="C111" t="s">
        <v>30</v>
      </c>
      <c r="D111" t="s">
        <v>42</v>
      </c>
      <c r="E111">
        <v>391</v>
      </c>
      <c r="F111">
        <v>684</v>
      </c>
      <c r="G111" t="s">
        <v>124</v>
      </c>
      <c r="H111">
        <v>0</v>
      </c>
      <c r="I111" t="s">
        <v>33</v>
      </c>
      <c r="J111">
        <v>1</v>
      </c>
      <c r="K111">
        <v>1</v>
      </c>
      <c r="L111">
        <v>0</v>
      </c>
      <c r="M111">
        <v>1</v>
      </c>
      <c r="N111">
        <v>0</v>
      </c>
      <c r="O111">
        <v>2.2000000000000002</v>
      </c>
      <c r="P111">
        <v>2.2000000000000002</v>
      </c>
      <c r="S111" t="s">
        <v>34</v>
      </c>
      <c r="T111">
        <v>2</v>
      </c>
      <c r="U111" t="s">
        <v>538</v>
      </c>
      <c r="V111" t="s">
        <v>36</v>
      </c>
      <c r="W111" t="s">
        <v>539</v>
      </c>
      <c r="X111" t="s">
        <v>540</v>
      </c>
      <c r="Y111" t="s">
        <v>541</v>
      </c>
      <c r="Z111">
        <v>1994</v>
      </c>
      <c r="AA111" t="s">
        <v>542</v>
      </c>
      <c r="AB111">
        <v>1</v>
      </c>
      <c r="AC111" t="s">
        <v>41</v>
      </c>
    </row>
    <row r="112" spans="1:29" x14ac:dyDescent="0.25">
      <c r="A112">
        <v>1</v>
      </c>
      <c r="B112">
        <v>1</v>
      </c>
      <c r="C112" t="s">
        <v>30</v>
      </c>
      <c r="D112" t="s">
        <v>42</v>
      </c>
      <c r="E112">
        <v>391</v>
      </c>
      <c r="F112">
        <v>684</v>
      </c>
      <c r="G112" t="s">
        <v>124</v>
      </c>
      <c r="H112">
        <v>0</v>
      </c>
      <c r="I112" t="s">
        <v>33</v>
      </c>
      <c r="J112">
        <v>1</v>
      </c>
      <c r="K112">
        <v>1</v>
      </c>
      <c r="L112">
        <v>0</v>
      </c>
      <c r="M112">
        <v>1</v>
      </c>
      <c r="N112">
        <v>0</v>
      </c>
      <c r="O112">
        <v>2.5</v>
      </c>
      <c r="P112">
        <v>2.5</v>
      </c>
      <c r="S112" t="s">
        <v>34</v>
      </c>
      <c r="T112">
        <v>2</v>
      </c>
      <c r="U112" t="s">
        <v>543</v>
      </c>
      <c r="V112" t="s">
        <v>36</v>
      </c>
      <c r="W112" t="s">
        <v>544</v>
      </c>
      <c r="X112" t="s">
        <v>540</v>
      </c>
      <c r="Y112" t="s">
        <v>541</v>
      </c>
      <c r="Z112">
        <v>1994</v>
      </c>
      <c r="AA112" t="s">
        <v>542</v>
      </c>
      <c r="AB112">
        <v>1</v>
      </c>
      <c r="AC112" t="s">
        <v>41</v>
      </c>
    </row>
    <row r="113" spans="1:236" x14ac:dyDescent="0.25">
      <c r="A113">
        <v>1</v>
      </c>
      <c r="B113">
        <v>1</v>
      </c>
      <c r="C113" t="s">
        <v>30</v>
      </c>
      <c r="D113" t="s">
        <v>42</v>
      </c>
      <c r="E113">
        <v>391</v>
      </c>
      <c r="F113">
        <v>684</v>
      </c>
      <c r="G113" t="s">
        <v>124</v>
      </c>
      <c r="H113">
        <v>0</v>
      </c>
      <c r="I113" t="s">
        <v>33</v>
      </c>
      <c r="J113">
        <v>1.0833333329999999</v>
      </c>
      <c r="K113">
        <v>1</v>
      </c>
      <c r="L113">
        <v>0.12849219200000001</v>
      </c>
      <c r="M113">
        <v>0.12849219200000001</v>
      </c>
      <c r="N113">
        <v>1.6510243000000001E-2</v>
      </c>
      <c r="O113">
        <v>2.4</v>
      </c>
      <c r="P113">
        <v>2.6</v>
      </c>
      <c r="S113" t="s">
        <v>34</v>
      </c>
      <c r="T113">
        <v>2</v>
      </c>
      <c r="U113" t="s">
        <v>644</v>
      </c>
      <c r="V113" t="s">
        <v>36</v>
      </c>
      <c r="W113" t="s">
        <v>645</v>
      </c>
      <c r="X113" t="s">
        <v>540</v>
      </c>
      <c r="Y113" t="s">
        <v>541</v>
      </c>
      <c r="Z113">
        <v>1994</v>
      </c>
      <c r="AA113" t="s">
        <v>542</v>
      </c>
      <c r="AB113">
        <v>1</v>
      </c>
      <c r="AC113" t="s">
        <v>48</v>
      </c>
    </row>
    <row r="114" spans="1:236" x14ac:dyDescent="0.25">
      <c r="A114">
        <v>1</v>
      </c>
      <c r="B114">
        <v>1</v>
      </c>
      <c r="C114" t="s">
        <v>30</v>
      </c>
      <c r="D114" t="s">
        <v>42</v>
      </c>
      <c r="E114">
        <v>391</v>
      </c>
      <c r="F114">
        <v>684</v>
      </c>
      <c r="G114" t="s">
        <v>124</v>
      </c>
      <c r="H114">
        <v>0</v>
      </c>
      <c r="I114" t="s">
        <v>33</v>
      </c>
      <c r="J114">
        <v>1.076923077</v>
      </c>
      <c r="K114">
        <v>1</v>
      </c>
      <c r="L114">
        <v>6.0456018E-2</v>
      </c>
      <c r="M114">
        <v>0.13518376600000001</v>
      </c>
      <c r="N114">
        <v>3.6549299999999998E-3</v>
      </c>
      <c r="O114">
        <v>2.6</v>
      </c>
      <c r="P114">
        <v>2.8</v>
      </c>
      <c r="S114" t="s">
        <v>34</v>
      </c>
      <c r="T114">
        <v>2</v>
      </c>
      <c r="U114" t="s">
        <v>650</v>
      </c>
      <c r="V114" t="s">
        <v>36</v>
      </c>
      <c r="W114" t="s">
        <v>651</v>
      </c>
      <c r="X114" t="s">
        <v>540</v>
      </c>
      <c r="Y114" t="s">
        <v>541</v>
      </c>
      <c r="Z114">
        <v>1994</v>
      </c>
      <c r="AA114" t="s">
        <v>542</v>
      </c>
      <c r="AB114">
        <v>1</v>
      </c>
      <c r="AC114" t="s">
        <v>48</v>
      </c>
    </row>
    <row r="115" spans="1:236" x14ac:dyDescent="0.25">
      <c r="A115">
        <v>1</v>
      </c>
      <c r="B115">
        <v>1</v>
      </c>
      <c r="C115" t="s">
        <v>30</v>
      </c>
      <c r="D115" t="s">
        <v>42</v>
      </c>
      <c r="E115">
        <v>391</v>
      </c>
      <c r="F115">
        <v>684</v>
      </c>
      <c r="G115" t="s">
        <v>124</v>
      </c>
      <c r="H115">
        <v>0</v>
      </c>
      <c r="I115" t="s">
        <v>33</v>
      </c>
      <c r="J115">
        <v>0.92592592600000001</v>
      </c>
      <c r="K115">
        <v>1</v>
      </c>
      <c r="L115">
        <v>6.6479940000000001E-2</v>
      </c>
      <c r="M115">
        <v>0.230293267</v>
      </c>
      <c r="N115">
        <v>4.419582E-3</v>
      </c>
      <c r="O115">
        <v>2.7</v>
      </c>
      <c r="P115">
        <v>2.5</v>
      </c>
      <c r="S115" t="s">
        <v>34</v>
      </c>
      <c r="T115">
        <v>2</v>
      </c>
      <c r="U115" t="s">
        <v>662</v>
      </c>
      <c r="V115" t="s">
        <v>36</v>
      </c>
      <c r="W115" t="s">
        <v>663</v>
      </c>
      <c r="X115" t="s">
        <v>540</v>
      </c>
      <c r="Y115" t="s">
        <v>541</v>
      </c>
      <c r="Z115">
        <v>1994</v>
      </c>
      <c r="AA115" t="s">
        <v>542</v>
      </c>
      <c r="AB115">
        <v>1</v>
      </c>
      <c r="AC115" t="s">
        <v>48</v>
      </c>
    </row>
    <row r="116" spans="1:236" x14ac:dyDescent="0.25">
      <c r="A116">
        <v>1</v>
      </c>
      <c r="B116">
        <v>1</v>
      </c>
      <c r="C116" t="s">
        <v>30</v>
      </c>
      <c r="D116" t="s">
        <v>42</v>
      </c>
      <c r="E116">
        <v>391</v>
      </c>
      <c r="F116">
        <v>684</v>
      </c>
      <c r="G116" t="s">
        <v>124</v>
      </c>
      <c r="H116">
        <v>0</v>
      </c>
      <c r="I116" t="s">
        <v>33</v>
      </c>
      <c r="J116">
        <v>0.85714285700000004</v>
      </c>
      <c r="K116">
        <v>1</v>
      </c>
      <c r="L116">
        <v>2.6967597849999998</v>
      </c>
      <c r="M116">
        <v>2.6967597849999998</v>
      </c>
      <c r="N116">
        <v>7.2725133380000004</v>
      </c>
      <c r="O116">
        <v>2.8</v>
      </c>
      <c r="P116">
        <v>2.4</v>
      </c>
      <c r="S116" t="s">
        <v>34</v>
      </c>
      <c r="T116">
        <v>2</v>
      </c>
      <c r="U116" t="s">
        <v>665</v>
      </c>
      <c r="V116" t="s">
        <v>36</v>
      </c>
      <c r="W116" t="s">
        <v>666</v>
      </c>
      <c r="X116" t="s">
        <v>540</v>
      </c>
      <c r="Y116" t="s">
        <v>541</v>
      </c>
      <c r="Z116">
        <v>1994</v>
      </c>
      <c r="AA116" t="s">
        <v>542</v>
      </c>
      <c r="AB116">
        <v>1</v>
      </c>
      <c r="AC116" t="s">
        <v>48</v>
      </c>
    </row>
    <row r="117" spans="1:236" x14ac:dyDescent="0.25">
      <c r="A117">
        <v>1</v>
      </c>
      <c r="B117">
        <v>1</v>
      </c>
      <c r="C117" t="s">
        <v>30</v>
      </c>
      <c r="D117" t="s">
        <v>42</v>
      </c>
      <c r="E117">
        <v>385</v>
      </c>
      <c r="F117">
        <v>715</v>
      </c>
      <c r="G117" t="s">
        <v>32</v>
      </c>
      <c r="H117">
        <v>0</v>
      </c>
      <c r="I117" t="s">
        <v>33</v>
      </c>
      <c r="J117">
        <v>0.96366846799999994</v>
      </c>
      <c r="K117">
        <v>4</v>
      </c>
      <c r="L117">
        <v>2.9835064000000001E-2</v>
      </c>
      <c r="M117">
        <v>5.9670128000000003E-2</v>
      </c>
      <c r="N117">
        <v>8.9013099999999995E-4</v>
      </c>
      <c r="O117">
        <v>18.689</v>
      </c>
      <c r="P117">
        <v>18.010000000000002</v>
      </c>
      <c r="Q117">
        <v>0.40150000000000002</v>
      </c>
      <c r="R117">
        <v>0.40150000000000002</v>
      </c>
      <c r="S117" t="s">
        <v>34</v>
      </c>
      <c r="T117">
        <v>2</v>
      </c>
      <c r="V117" t="s">
        <v>392</v>
      </c>
      <c r="W117" t="s">
        <v>393</v>
      </c>
      <c r="X117" t="s">
        <v>394</v>
      </c>
      <c r="Y117" t="s">
        <v>395</v>
      </c>
      <c r="AA117" t="s">
        <v>396</v>
      </c>
      <c r="AB117">
        <v>1</v>
      </c>
      <c r="AC117" t="s">
        <v>48</v>
      </c>
    </row>
    <row r="118" spans="1:236" x14ac:dyDescent="0.25">
      <c r="A118">
        <v>1</v>
      </c>
      <c r="B118">
        <v>1</v>
      </c>
      <c r="C118" t="s">
        <v>30</v>
      </c>
      <c r="D118" t="s">
        <v>42</v>
      </c>
      <c r="E118">
        <v>385</v>
      </c>
      <c r="F118">
        <v>715</v>
      </c>
      <c r="G118" t="s">
        <v>32</v>
      </c>
      <c r="H118">
        <v>0</v>
      </c>
      <c r="I118" t="s">
        <v>33</v>
      </c>
      <c r="J118">
        <v>0.96984265700000005</v>
      </c>
      <c r="K118">
        <v>4</v>
      </c>
      <c r="L118">
        <v>3.1023601000000001E-2</v>
      </c>
      <c r="M118">
        <v>6.2047202000000003E-2</v>
      </c>
      <c r="N118">
        <v>9.6246400000000001E-4</v>
      </c>
      <c r="O118">
        <v>20.591999999999999</v>
      </c>
      <c r="P118">
        <v>19.971</v>
      </c>
      <c r="Q118">
        <v>0.41</v>
      </c>
      <c r="R118">
        <v>0.5</v>
      </c>
      <c r="S118" t="s">
        <v>34</v>
      </c>
      <c r="T118">
        <v>2</v>
      </c>
      <c r="V118" t="s">
        <v>397</v>
      </c>
      <c r="W118" t="s">
        <v>398</v>
      </c>
      <c r="X118" t="s">
        <v>394</v>
      </c>
      <c r="Y118" t="s">
        <v>395</v>
      </c>
      <c r="AA118" t="s">
        <v>396</v>
      </c>
      <c r="AB118">
        <v>1</v>
      </c>
      <c r="AC118" t="s">
        <v>48</v>
      </c>
    </row>
    <row r="119" spans="1:236" x14ac:dyDescent="0.25">
      <c r="A119">
        <v>1</v>
      </c>
      <c r="B119">
        <v>1</v>
      </c>
      <c r="C119" t="s">
        <v>30</v>
      </c>
      <c r="D119" t="s">
        <v>42</v>
      </c>
      <c r="E119">
        <v>385</v>
      </c>
      <c r="F119">
        <v>715</v>
      </c>
      <c r="G119" t="s">
        <v>32</v>
      </c>
      <c r="H119">
        <v>0</v>
      </c>
      <c r="I119" t="s">
        <v>33</v>
      </c>
      <c r="J119">
        <v>0.99048926400000004</v>
      </c>
      <c r="K119">
        <v>4</v>
      </c>
      <c r="L119">
        <v>3.7243696999999999E-2</v>
      </c>
      <c r="M119">
        <v>7.4487393999999998E-2</v>
      </c>
      <c r="N119">
        <v>1.387093E-3</v>
      </c>
      <c r="O119">
        <v>20.398</v>
      </c>
      <c r="P119">
        <v>20.204000000000001</v>
      </c>
      <c r="Q119">
        <v>0.48749999999999999</v>
      </c>
      <c r="R119">
        <v>0.58650000000000002</v>
      </c>
      <c r="S119" t="s">
        <v>34</v>
      </c>
      <c r="T119">
        <v>2</v>
      </c>
      <c r="V119" t="s">
        <v>414</v>
      </c>
      <c r="W119" t="s">
        <v>415</v>
      </c>
      <c r="X119" t="s">
        <v>394</v>
      </c>
      <c r="Y119" t="s">
        <v>395</v>
      </c>
      <c r="AA119" t="s">
        <v>396</v>
      </c>
      <c r="AB119">
        <v>1</v>
      </c>
      <c r="AC119" t="s">
        <v>48</v>
      </c>
    </row>
    <row r="120" spans="1:236" x14ac:dyDescent="0.25">
      <c r="A120">
        <v>1</v>
      </c>
      <c r="B120">
        <v>1</v>
      </c>
      <c r="C120" t="s">
        <v>30</v>
      </c>
      <c r="D120" t="s">
        <v>42</v>
      </c>
      <c r="E120">
        <v>385</v>
      </c>
      <c r="F120">
        <v>715</v>
      </c>
      <c r="G120" t="s">
        <v>32</v>
      </c>
      <c r="H120">
        <v>0</v>
      </c>
      <c r="I120" t="s">
        <v>33</v>
      </c>
      <c r="J120">
        <v>0.99418778799999996</v>
      </c>
      <c r="K120">
        <v>4</v>
      </c>
      <c r="L120">
        <v>3.8514838000000003E-2</v>
      </c>
      <c r="M120">
        <v>7.7029677000000005E-2</v>
      </c>
      <c r="N120">
        <v>1.483393E-3</v>
      </c>
      <c r="O120">
        <v>16.689</v>
      </c>
      <c r="P120">
        <v>16.591999999999999</v>
      </c>
      <c r="Q120">
        <v>0.5</v>
      </c>
      <c r="R120">
        <v>0.40749999999999997</v>
      </c>
      <c r="S120" t="s">
        <v>34</v>
      </c>
      <c r="T120">
        <v>2</v>
      </c>
      <c r="V120" t="s">
        <v>417</v>
      </c>
      <c r="W120" t="s">
        <v>418</v>
      </c>
      <c r="X120" t="s">
        <v>394</v>
      </c>
      <c r="Y120" t="s">
        <v>395</v>
      </c>
      <c r="AA120" t="s">
        <v>396</v>
      </c>
      <c r="AB120">
        <v>1</v>
      </c>
      <c r="AC120" t="s">
        <v>48</v>
      </c>
    </row>
    <row r="121" spans="1:236" ht="15.75" x14ac:dyDescent="0.25">
      <c r="A121" s="2">
        <v>1</v>
      </c>
      <c r="B121" s="2"/>
      <c r="C121" s="2" t="s">
        <v>756</v>
      </c>
      <c r="D121" s="2" t="s">
        <v>42</v>
      </c>
      <c r="E121" s="2">
        <v>350</v>
      </c>
      <c r="F121" s="2">
        <v>700</v>
      </c>
      <c r="G121" s="2" t="s">
        <v>456</v>
      </c>
      <c r="H121" s="6">
        <v>1</v>
      </c>
      <c r="I121" t="s">
        <v>52</v>
      </c>
      <c r="J121" s="2">
        <f>P121/O121</f>
        <v>1.1432021965621497</v>
      </c>
      <c r="K121" s="2">
        <v>3</v>
      </c>
      <c r="L121" s="3">
        <f>(SQRT((P121/O121)^2*(((R121*SQRT(AN121))^2)/(P121^2) +(((Q121*SQRT(AN121))^2)/(O121^2))))/SQRT(AN121))</f>
        <v>3.1390915028687988E-2</v>
      </c>
      <c r="M121" s="3">
        <f>L121*SQRT(K121)</f>
        <v>5.4370659725765033E-2</v>
      </c>
      <c r="N121" s="6">
        <f>M121^2</f>
        <v>2.9561686390149277E-3</v>
      </c>
      <c r="O121" s="2">
        <v>1.8887619285969679</v>
      </c>
      <c r="P121" s="2">
        <v>2.1592367855550161</v>
      </c>
      <c r="Q121" s="2">
        <v>5.0824618418675145E-2</v>
      </c>
      <c r="R121" s="2">
        <v>1.1805202894378482E-2</v>
      </c>
      <c r="S121" s="2" t="s">
        <v>53</v>
      </c>
      <c r="T121" s="2" t="s">
        <v>757</v>
      </c>
      <c r="U121" s="2"/>
      <c r="V121" s="2" t="s">
        <v>755</v>
      </c>
      <c r="W121" s="6"/>
      <c r="X121" s="2" t="s">
        <v>754</v>
      </c>
      <c r="Y121" s="2" t="s">
        <v>134</v>
      </c>
      <c r="Z121" s="2">
        <v>1997</v>
      </c>
      <c r="AA121" t="s">
        <v>135</v>
      </c>
      <c r="AB121" s="5">
        <v>1</v>
      </c>
      <c r="AC121" t="s">
        <v>48</v>
      </c>
      <c r="AD121" s="2"/>
      <c r="AE121" s="2"/>
      <c r="AF121" s="2"/>
      <c r="AG121" s="2"/>
      <c r="AH121" s="6"/>
      <c r="AI121" s="4"/>
      <c r="AJ121" s="5"/>
      <c r="AK121" s="5"/>
      <c r="AL121" s="6"/>
      <c r="AM121" s="6"/>
      <c r="AN121" s="2">
        <v>15</v>
      </c>
      <c r="AO121" s="2"/>
      <c r="AP121" s="2" t="s">
        <v>4</v>
      </c>
      <c r="AQ121" s="2" t="str">
        <f>IF(F121&gt;800,"TOO HIGH","")</f>
        <v/>
      </c>
      <c r="AR121" s="2" t="str">
        <f>IF(AT121=AT122,"same","")</f>
        <v/>
      </c>
      <c r="AS121" s="2" t="s">
        <v>758</v>
      </c>
      <c r="AT121" s="2" t="str">
        <f>CONCATENATE(A121,"-",Y121,Z121,F121,S121,V121,AP121,T121,AO121)</f>
        <v>1-Spain1997700wetalcazarambientmedium</v>
      </c>
      <c r="AU121" s="2"/>
      <c r="AV121" s="2"/>
      <c r="AW121" s="2" t="s">
        <v>754</v>
      </c>
      <c r="AX121" s="2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5">
        <v>11</v>
      </c>
      <c r="BJ121" s="5" t="s">
        <v>759</v>
      </c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</row>
    <row r="122" spans="1:236" ht="15.75" x14ac:dyDescent="0.25">
      <c r="A122" s="2">
        <v>1</v>
      </c>
      <c r="B122" s="2"/>
      <c r="C122" s="2" t="s">
        <v>756</v>
      </c>
      <c r="D122" s="2" t="s">
        <v>42</v>
      </c>
      <c r="E122" s="2">
        <v>350</v>
      </c>
      <c r="F122" s="2">
        <v>700</v>
      </c>
      <c r="G122" s="2" t="s">
        <v>456</v>
      </c>
      <c r="H122" s="6">
        <v>1</v>
      </c>
      <c r="I122" t="s">
        <v>52</v>
      </c>
      <c r="J122" s="2">
        <f>P122/O122</f>
        <v>0.90327574637853147</v>
      </c>
      <c r="K122" s="2">
        <v>3</v>
      </c>
      <c r="L122" s="3">
        <f>(SQRT((P122/O122)^2*(((R122*SQRT(AN122))^2)/(P122^2) +(((Q122*SQRT(AN122))^2)/(O122^2))))/SQRT(AN122))</f>
        <v>2.960747347337964E-2</v>
      </c>
      <c r="M122" s="3">
        <f>L122*SQRT(K122)</f>
        <v>5.1281648339641314E-2</v>
      </c>
      <c r="N122" s="6">
        <f>M122^2</f>
        <v>2.6298074564306368E-3</v>
      </c>
      <c r="O122" s="2">
        <v>2.2149304835767727</v>
      </c>
      <c r="P122" s="2">
        <v>2.0006929857293709</v>
      </c>
      <c r="Q122" s="2">
        <v>6.1317166940391729E-2</v>
      </c>
      <c r="R122" s="2">
        <v>3.5112615554415957E-2</v>
      </c>
      <c r="S122" s="2" t="s">
        <v>53</v>
      </c>
      <c r="T122" s="2" t="s">
        <v>757</v>
      </c>
      <c r="U122" s="2"/>
      <c r="V122" s="2" t="s">
        <v>760</v>
      </c>
      <c r="W122" s="6"/>
      <c r="X122" s="2" t="s">
        <v>754</v>
      </c>
      <c r="Y122" s="2" t="s">
        <v>134</v>
      </c>
      <c r="Z122" s="2">
        <v>1997</v>
      </c>
      <c r="AA122" t="s">
        <v>135</v>
      </c>
      <c r="AB122" s="5">
        <v>1</v>
      </c>
      <c r="AC122" t="s">
        <v>48</v>
      </c>
      <c r="AD122" s="2"/>
      <c r="AE122" s="2"/>
      <c r="AF122" s="2"/>
      <c r="AG122" s="2"/>
      <c r="AH122" s="6"/>
      <c r="AI122" s="4"/>
      <c r="AJ122" s="5"/>
      <c r="AK122" s="5"/>
      <c r="AL122" s="6"/>
      <c r="AM122" s="6"/>
      <c r="AN122" s="2">
        <v>15</v>
      </c>
      <c r="AO122" s="6"/>
      <c r="AP122" s="2" t="s">
        <v>4</v>
      </c>
      <c r="AQ122" s="2" t="str">
        <f>IF(F122&gt;800,"TOO HIGH","")</f>
        <v/>
      </c>
      <c r="AR122" s="2" t="e">
        <f>IF(AT122=#REF!,"same","")</f>
        <v>#REF!</v>
      </c>
      <c r="AS122" s="2" t="s">
        <v>761</v>
      </c>
      <c r="AT122" s="2" t="str">
        <f>CONCATENATE(A122,"-",Y122,Z122,F122,S122,V122,AP122,T122,AO122)</f>
        <v>1-Spain1997700wetrinconadaambientmedium</v>
      </c>
      <c r="AU122" s="2"/>
      <c r="AV122" s="2"/>
      <c r="AW122" s="2" t="s">
        <v>754</v>
      </c>
      <c r="AX122" s="2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5">
        <v>15</v>
      </c>
      <c r="BJ122" s="5" t="s">
        <v>759</v>
      </c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</row>
    <row r="123" spans="1:236" x14ac:dyDescent="0.25">
      <c r="A123">
        <v>1</v>
      </c>
      <c r="B123">
        <v>1</v>
      </c>
      <c r="C123" t="s">
        <v>30</v>
      </c>
      <c r="D123" t="s">
        <v>42</v>
      </c>
      <c r="E123">
        <v>350</v>
      </c>
      <c r="F123">
        <v>550</v>
      </c>
      <c r="G123" t="s">
        <v>32</v>
      </c>
      <c r="H123">
        <v>0</v>
      </c>
      <c r="I123" t="s">
        <v>33</v>
      </c>
      <c r="J123">
        <v>0.95882352900000001</v>
      </c>
      <c r="K123">
        <v>1</v>
      </c>
      <c r="L123">
        <v>2.6882784999999999E-2</v>
      </c>
      <c r="M123">
        <v>2.6882784999999999E-2</v>
      </c>
      <c r="N123">
        <v>7.2268400000000002E-4</v>
      </c>
      <c r="O123">
        <v>17</v>
      </c>
      <c r="P123">
        <v>16.3</v>
      </c>
      <c r="S123" t="s">
        <v>34</v>
      </c>
      <c r="T123">
        <v>3</v>
      </c>
      <c r="V123" t="s">
        <v>36</v>
      </c>
      <c r="W123" t="s">
        <v>609</v>
      </c>
      <c r="X123" t="s">
        <v>610</v>
      </c>
      <c r="Y123" t="s">
        <v>39</v>
      </c>
      <c r="AA123" t="s">
        <v>40</v>
      </c>
      <c r="AB123">
        <v>1</v>
      </c>
      <c r="AC123" t="s">
        <v>48</v>
      </c>
    </row>
    <row r="124" spans="1:236" x14ac:dyDescent="0.25">
      <c r="A124">
        <v>1</v>
      </c>
      <c r="B124">
        <v>1</v>
      </c>
      <c r="C124" t="s">
        <v>30</v>
      </c>
      <c r="D124" t="s">
        <v>42</v>
      </c>
      <c r="E124">
        <v>350</v>
      </c>
      <c r="F124">
        <v>550</v>
      </c>
      <c r="G124" t="s">
        <v>32</v>
      </c>
      <c r="H124">
        <v>0</v>
      </c>
      <c r="I124" t="s">
        <v>33</v>
      </c>
      <c r="J124">
        <v>0.86451612899999997</v>
      </c>
      <c r="K124">
        <v>1</v>
      </c>
      <c r="L124">
        <v>2.7928979E-2</v>
      </c>
      <c r="M124">
        <v>2.7928979E-2</v>
      </c>
      <c r="N124">
        <v>7.8002799999999999E-4</v>
      </c>
      <c r="O124">
        <v>15.5</v>
      </c>
      <c r="P124">
        <v>13.4</v>
      </c>
      <c r="S124" t="s">
        <v>34</v>
      </c>
      <c r="T124">
        <v>1</v>
      </c>
      <c r="V124" t="s">
        <v>36</v>
      </c>
      <c r="W124" t="s">
        <v>611</v>
      </c>
      <c r="X124" t="s">
        <v>610</v>
      </c>
      <c r="Y124" t="s">
        <v>39</v>
      </c>
      <c r="AA124" t="s">
        <v>40</v>
      </c>
      <c r="AB124">
        <v>1</v>
      </c>
      <c r="AC124" t="s">
        <v>48</v>
      </c>
    </row>
    <row r="125" spans="1:236" x14ac:dyDescent="0.25">
      <c r="A125">
        <v>1</v>
      </c>
      <c r="B125">
        <v>1</v>
      </c>
      <c r="C125" t="s">
        <v>30</v>
      </c>
      <c r="D125" t="s">
        <v>42</v>
      </c>
      <c r="E125">
        <v>350</v>
      </c>
      <c r="F125">
        <v>550</v>
      </c>
      <c r="G125" t="s">
        <v>32</v>
      </c>
      <c r="H125">
        <v>0</v>
      </c>
      <c r="I125" t="s">
        <v>33</v>
      </c>
      <c r="J125">
        <v>0.98773006100000005</v>
      </c>
      <c r="K125">
        <v>1</v>
      </c>
      <c r="L125">
        <v>2.8462502000000001E-2</v>
      </c>
      <c r="M125">
        <v>2.8462502000000001E-2</v>
      </c>
      <c r="N125">
        <v>8.1011400000000002E-4</v>
      </c>
      <c r="O125">
        <v>16.3</v>
      </c>
      <c r="P125">
        <v>16.100000000000001</v>
      </c>
      <c r="S125" t="s">
        <v>34</v>
      </c>
      <c r="T125">
        <v>2</v>
      </c>
      <c r="V125" t="s">
        <v>36</v>
      </c>
      <c r="W125" t="s">
        <v>612</v>
      </c>
      <c r="X125" t="s">
        <v>610</v>
      </c>
      <c r="Y125" t="s">
        <v>39</v>
      </c>
      <c r="AA125" t="s">
        <v>40</v>
      </c>
      <c r="AB125">
        <v>1</v>
      </c>
      <c r="AC125" t="s">
        <v>48</v>
      </c>
    </row>
    <row r="126" spans="1:236" x14ac:dyDescent="0.25">
      <c r="A126">
        <v>1</v>
      </c>
      <c r="B126">
        <v>1</v>
      </c>
      <c r="C126" t="s">
        <v>30</v>
      </c>
      <c r="D126" t="s">
        <v>42</v>
      </c>
      <c r="E126">
        <v>388</v>
      </c>
      <c r="F126">
        <v>712</v>
      </c>
      <c r="G126" t="s">
        <v>250</v>
      </c>
      <c r="H126">
        <v>1</v>
      </c>
      <c r="I126" t="s">
        <v>52</v>
      </c>
      <c r="J126">
        <v>0.97816593900000004</v>
      </c>
      <c r="K126">
        <v>3</v>
      </c>
      <c r="L126">
        <v>1.5639793999999999E-2</v>
      </c>
      <c r="M126">
        <v>2.7088918E-2</v>
      </c>
      <c r="N126">
        <v>2.4460299999999998E-4</v>
      </c>
      <c r="O126">
        <v>22.9</v>
      </c>
      <c r="P126">
        <v>22.4</v>
      </c>
      <c r="Q126">
        <v>0.2</v>
      </c>
      <c r="R126">
        <v>0.3</v>
      </c>
      <c r="S126" t="s">
        <v>34</v>
      </c>
      <c r="T126">
        <v>2</v>
      </c>
      <c r="V126" t="s">
        <v>36</v>
      </c>
      <c r="W126" t="s">
        <v>315</v>
      </c>
      <c r="X126" t="s">
        <v>316</v>
      </c>
      <c r="Y126" t="s">
        <v>317</v>
      </c>
      <c r="Z126" t="s">
        <v>318</v>
      </c>
      <c r="AA126" t="s">
        <v>319</v>
      </c>
      <c r="AB126">
        <v>1</v>
      </c>
      <c r="AC126" t="s">
        <v>48</v>
      </c>
    </row>
    <row r="127" spans="1:236" x14ac:dyDescent="0.25">
      <c r="A127">
        <v>1</v>
      </c>
      <c r="B127">
        <v>1</v>
      </c>
      <c r="C127" t="s">
        <v>30</v>
      </c>
      <c r="D127" t="s">
        <v>42</v>
      </c>
      <c r="E127">
        <v>373</v>
      </c>
      <c r="F127">
        <v>736</v>
      </c>
      <c r="G127" t="s">
        <v>250</v>
      </c>
      <c r="H127">
        <v>1</v>
      </c>
      <c r="I127" t="s">
        <v>52</v>
      </c>
      <c r="J127">
        <v>0.88205128200000005</v>
      </c>
      <c r="K127">
        <v>3</v>
      </c>
      <c r="L127">
        <v>4.2325630000000003E-2</v>
      </c>
      <c r="M127">
        <v>7.3310140999999995E-2</v>
      </c>
      <c r="N127">
        <v>1.791459E-3</v>
      </c>
      <c r="O127">
        <v>39</v>
      </c>
      <c r="P127">
        <v>34.4</v>
      </c>
      <c r="S127" t="s">
        <v>34</v>
      </c>
      <c r="T127">
        <v>2</v>
      </c>
      <c r="V127" t="s">
        <v>36</v>
      </c>
      <c r="W127" t="s">
        <v>629</v>
      </c>
      <c r="X127" t="s">
        <v>630</v>
      </c>
      <c r="Y127" t="s">
        <v>631</v>
      </c>
      <c r="Z127">
        <v>1995</v>
      </c>
      <c r="AA127" t="s">
        <v>319</v>
      </c>
      <c r="AB127">
        <v>2</v>
      </c>
      <c r="AC127" t="s">
        <v>48</v>
      </c>
    </row>
    <row r="128" spans="1:236" x14ac:dyDescent="0.25">
      <c r="A128">
        <v>1</v>
      </c>
      <c r="B128">
        <v>1</v>
      </c>
      <c r="C128" t="s">
        <v>30</v>
      </c>
      <c r="D128" t="s">
        <v>42</v>
      </c>
      <c r="E128">
        <v>373</v>
      </c>
      <c r="F128">
        <v>736</v>
      </c>
      <c r="G128" t="s">
        <v>250</v>
      </c>
      <c r="H128">
        <v>1</v>
      </c>
      <c r="I128" t="s">
        <v>52</v>
      </c>
      <c r="J128">
        <v>0.84654731500000002</v>
      </c>
      <c r="K128">
        <v>3</v>
      </c>
      <c r="L128">
        <v>5.3865799999999998E-2</v>
      </c>
      <c r="M128">
        <v>9.3298302E-2</v>
      </c>
      <c r="N128">
        <v>2.9015239999999999E-3</v>
      </c>
      <c r="O128">
        <v>39.1</v>
      </c>
      <c r="P128">
        <v>33.1</v>
      </c>
      <c r="S128" t="s">
        <v>34</v>
      </c>
      <c r="T128">
        <v>2</v>
      </c>
      <c r="V128" t="s">
        <v>36</v>
      </c>
      <c r="W128" t="s">
        <v>634</v>
      </c>
      <c r="X128" t="s">
        <v>630</v>
      </c>
      <c r="Y128" t="s">
        <v>631</v>
      </c>
      <c r="Z128">
        <v>1995</v>
      </c>
      <c r="AA128" t="s">
        <v>319</v>
      </c>
      <c r="AB128">
        <v>2</v>
      </c>
      <c r="AC128" t="s">
        <v>48</v>
      </c>
    </row>
    <row r="129" spans="1:29" x14ac:dyDescent="0.25">
      <c r="A129">
        <v>1</v>
      </c>
      <c r="B129">
        <v>1</v>
      </c>
      <c r="C129" t="s">
        <v>30</v>
      </c>
      <c r="D129" t="s">
        <v>42</v>
      </c>
      <c r="E129">
        <v>373</v>
      </c>
      <c r="F129">
        <v>736</v>
      </c>
      <c r="G129" t="s">
        <v>250</v>
      </c>
      <c r="H129">
        <v>1</v>
      </c>
      <c r="I129" t="s">
        <v>52</v>
      </c>
      <c r="J129">
        <v>0.87864077699999998</v>
      </c>
      <c r="K129">
        <v>3</v>
      </c>
      <c r="L129">
        <v>5.7665326000000003E-2</v>
      </c>
      <c r="M129">
        <v>9.9879274000000004E-2</v>
      </c>
      <c r="N129">
        <v>3.3252899999999998E-3</v>
      </c>
      <c r="O129">
        <v>20.6</v>
      </c>
      <c r="P129">
        <v>18.100000000000001</v>
      </c>
      <c r="S129" t="s">
        <v>34</v>
      </c>
      <c r="T129">
        <v>2</v>
      </c>
      <c r="V129" t="s">
        <v>36</v>
      </c>
      <c r="W129" t="s">
        <v>639</v>
      </c>
      <c r="X129" t="s">
        <v>630</v>
      </c>
      <c r="Y129" t="s">
        <v>631</v>
      </c>
      <c r="Z129">
        <v>1996</v>
      </c>
      <c r="AA129" t="s">
        <v>319</v>
      </c>
      <c r="AB129">
        <v>3</v>
      </c>
      <c r="AC129" t="s">
        <v>48</v>
      </c>
    </row>
    <row r="130" spans="1:29" x14ac:dyDescent="0.25">
      <c r="A130">
        <v>1</v>
      </c>
      <c r="B130">
        <v>1</v>
      </c>
      <c r="C130" t="s">
        <v>30</v>
      </c>
      <c r="D130" t="s">
        <v>42</v>
      </c>
      <c r="E130">
        <v>373</v>
      </c>
      <c r="F130">
        <v>736</v>
      </c>
      <c r="G130" t="s">
        <v>250</v>
      </c>
      <c r="H130">
        <v>1</v>
      </c>
      <c r="I130" t="s">
        <v>52</v>
      </c>
      <c r="J130">
        <v>0.86764705900000005</v>
      </c>
      <c r="K130">
        <v>3</v>
      </c>
      <c r="L130">
        <v>6.2467804000000002E-2</v>
      </c>
      <c r="M130">
        <v>0.10819741099999999</v>
      </c>
      <c r="N130">
        <v>3.9022269999999999E-3</v>
      </c>
      <c r="O130">
        <v>20.399999999999999</v>
      </c>
      <c r="P130">
        <v>17.7</v>
      </c>
      <c r="S130" t="s">
        <v>34</v>
      </c>
      <c r="T130">
        <v>2</v>
      </c>
      <c r="V130" t="s">
        <v>36</v>
      </c>
      <c r="W130" t="s">
        <v>643</v>
      </c>
      <c r="X130" t="s">
        <v>630</v>
      </c>
      <c r="Y130" t="s">
        <v>631</v>
      </c>
      <c r="Z130">
        <v>1996</v>
      </c>
      <c r="AA130" t="s">
        <v>319</v>
      </c>
      <c r="AB130">
        <v>3</v>
      </c>
      <c r="AC130" t="s">
        <v>48</v>
      </c>
    </row>
    <row r="131" spans="1:29" x14ac:dyDescent="0.25">
      <c r="A131">
        <v>1</v>
      </c>
      <c r="B131">
        <v>1</v>
      </c>
      <c r="C131" t="s">
        <v>30</v>
      </c>
      <c r="D131" t="s">
        <v>42</v>
      </c>
      <c r="E131">
        <v>380</v>
      </c>
      <c r="F131">
        <v>550</v>
      </c>
      <c r="G131" t="s">
        <v>51</v>
      </c>
      <c r="H131">
        <v>1</v>
      </c>
      <c r="I131" t="s">
        <v>52</v>
      </c>
      <c r="J131">
        <v>0.89857436999999996</v>
      </c>
      <c r="K131">
        <v>4</v>
      </c>
      <c r="L131">
        <v>6.6725884999999999E-2</v>
      </c>
      <c r="M131">
        <v>0.133451771</v>
      </c>
      <c r="N131">
        <v>4.4523439999999996E-3</v>
      </c>
      <c r="O131">
        <v>11.518345999999999</v>
      </c>
      <c r="P131">
        <v>10.3500905</v>
      </c>
      <c r="Q131">
        <v>0.83959330099999996</v>
      </c>
      <c r="R131">
        <v>0.146722348</v>
      </c>
      <c r="S131" t="s">
        <v>53</v>
      </c>
      <c r="T131">
        <v>1</v>
      </c>
      <c r="U131" t="s">
        <v>301</v>
      </c>
      <c r="V131" t="s">
        <v>232</v>
      </c>
      <c r="W131" t="s">
        <v>466</v>
      </c>
      <c r="Y131" t="s">
        <v>347</v>
      </c>
      <c r="Z131">
        <v>2008</v>
      </c>
      <c r="AA131" t="s">
        <v>348</v>
      </c>
      <c r="AB131">
        <v>1</v>
      </c>
      <c r="AC131" t="s">
        <v>48</v>
      </c>
    </row>
    <row r="132" spans="1:29" x14ac:dyDescent="0.25">
      <c r="A132">
        <v>1</v>
      </c>
      <c r="B132">
        <v>1</v>
      </c>
      <c r="C132" t="s">
        <v>30</v>
      </c>
      <c r="D132" t="s">
        <v>42</v>
      </c>
      <c r="E132">
        <v>380</v>
      </c>
      <c r="F132">
        <v>550</v>
      </c>
      <c r="G132" t="s">
        <v>51</v>
      </c>
      <c r="H132">
        <v>1</v>
      </c>
      <c r="I132" t="s">
        <v>52</v>
      </c>
      <c r="J132">
        <v>0.87754860899999998</v>
      </c>
      <c r="K132">
        <v>4</v>
      </c>
      <c r="L132">
        <v>6.3724369000000003E-2</v>
      </c>
      <c r="M132">
        <v>0.12744873800000001</v>
      </c>
      <c r="N132">
        <v>4.0607949999999999E-3</v>
      </c>
      <c r="O132">
        <v>15.99826667</v>
      </c>
      <c r="P132">
        <v>14.03925667</v>
      </c>
      <c r="Q132">
        <v>1.033777728</v>
      </c>
      <c r="R132">
        <v>0.46512823800000003</v>
      </c>
      <c r="S132" t="s">
        <v>53</v>
      </c>
      <c r="T132">
        <v>1</v>
      </c>
      <c r="U132" t="s">
        <v>84</v>
      </c>
      <c r="V132" t="s">
        <v>232</v>
      </c>
      <c r="W132" t="s">
        <v>490</v>
      </c>
      <c r="Y132" t="s">
        <v>347</v>
      </c>
      <c r="Z132">
        <v>2008</v>
      </c>
      <c r="AA132" t="s">
        <v>348</v>
      </c>
      <c r="AB132">
        <v>1</v>
      </c>
      <c r="AC132" t="s">
        <v>48</v>
      </c>
    </row>
    <row r="133" spans="1:29" x14ac:dyDescent="0.25">
      <c r="A133">
        <v>1</v>
      </c>
      <c r="B133">
        <v>1</v>
      </c>
      <c r="C133" t="s">
        <v>30</v>
      </c>
      <c r="D133" t="s">
        <v>42</v>
      </c>
      <c r="E133">
        <v>380</v>
      </c>
      <c r="F133">
        <v>550</v>
      </c>
      <c r="G133" t="s">
        <v>51</v>
      </c>
      <c r="H133">
        <v>1</v>
      </c>
      <c r="I133" t="s">
        <v>52</v>
      </c>
      <c r="J133">
        <v>0.85437346700000005</v>
      </c>
      <c r="K133">
        <v>4</v>
      </c>
      <c r="L133">
        <v>2.1413352E-2</v>
      </c>
      <c r="M133">
        <v>4.2826703000000001E-2</v>
      </c>
      <c r="N133">
        <v>4.5853199999999999E-4</v>
      </c>
      <c r="O133">
        <v>15.383735</v>
      </c>
      <c r="P133">
        <v>13.143454999999999</v>
      </c>
      <c r="Q133">
        <v>0.23847697300000001</v>
      </c>
      <c r="R133">
        <v>0.258848152</v>
      </c>
      <c r="S133" t="s">
        <v>53</v>
      </c>
      <c r="T133">
        <v>1</v>
      </c>
      <c r="U133" t="s">
        <v>84</v>
      </c>
      <c r="V133" t="s">
        <v>232</v>
      </c>
      <c r="W133" t="s">
        <v>346</v>
      </c>
      <c r="Y133" t="s">
        <v>347</v>
      </c>
      <c r="Z133">
        <v>2009</v>
      </c>
      <c r="AA133" t="s">
        <v>348</v>
      </c>
      <c r="AB133">
        <v>2</v>
      </c>
      <c r="AC133" t="s">
        <v>48</v>
      </c>
    </row>
    <row r="134" spans="1:29" x14ac:dyDescent="0.25">
      <c r="A134">
        <v>1</v>
      </c>
      <c r="B134">
        <v>1</v>
      </c>
      <c r="C134" t="s">
        <v>30</v>
      </c>
      <c r="D134" t="s">
        <v>42</v>
      </c>
      <c r="E134">
        <v>380</v>
      </c>
      <c r="F134">
        <v>550</v>
      </c>
      <c r="G134" t="s">
        <v>51</v>
      </c>
      <c r="H134">
        <v>1</v>
      </c>
      <c r="I134" t="s">
        <v>52</v>
      </c>
      <c r="J134">
        <v>0.88955540099999997</v>
      </c>
      <c r="K134">
        <v>4</v>
      </c>
      <c r="L134">
        <v>7.7613930999999997E-2</v>
      </c>
      <c r="M134">
        <v>0.15522786199999999</v>
      </c>
      <c r="N134">
        <v>6.0239220000000001E-3</v>
      </c>
      <c r="O134">
        <v>12.937165</v>
      </c>
      <c r="P134">
        <v>11.508324999999999</v>
      </c>
      <c r="Q134">
        <v>0.468397008</v>
      </c>
      <c r="R134">
        <v>0.91357293699999997</v>
      </c>
      <c r="S134" t="s">
        <v>53</v>
      </c>
      <c r="T134">
        <v>1</v>
      </c>
      <c r="U134" t="s">
        <v>301</v>
      </c>
      <c r="V134" t="s">
        <v>232</v>
      </c>
      <c r="W134" t="s">
        <v>412</v>
      </c>
      <c r="Y134" t="s">
        <v>347</v>
      </c>
      <c r="Z134">
        <v>2009</v>
      </c>
      <c r="AA134" t="s">
        <v>348</v>
      </c>
      <c r="AB134">
        <v>2</v>
      </c>
      <c r="AC134" t="s">
        <v>48</v>
      </c>
    </row>
    <row r="135" spans="1:29" x14ac:dyDescent="0.25">
      <c r="A135">
        <v>1</v>
      </c>
      <c r="B135">
        <v>1</v>
      </c>
      <c r="C135" t="s">
        <v>30</v>
      </c>
      <c r="D135" t="s">
        <v>42</v>
      </c>
      <c r="E135">
        <v>350</v>
      </c>
      <c r="F135">
        <v>550</v>
      </c>
      <c r="G135" t="s">
        <v>51</v>
      </c>
      <c r="H135">
        <v>1</v>
      </c>
      <c r="I135" t="s">
        <v>52</v>
      </c>
      <c r="J135">
        <v>1.007246377</v>
      </c>
      <c r="K135">
        <v>4</v>
      </c>
      <c r="L135">
        <v>4.9089624999999998E-2</v>
      </c>
      <c r="M135">
        <v>9.8179249999999996E-2</v>
      </c>
      <c r="N135">
        <v>2.4097910000000001E-3</v>
      </c>
      <c r="O135">
        <v>138</v>
      </c>
      <c r="P135">
        <v>139</v>
      </c>
      <c r="S135" t="s">
        <v>34</v>
      </c>
      <c r="T135">
        <v>3</v>
      </c>
      <c r="V135" t="s">
        <v>36</v>
      </c>
      <c r="W135" t="s">
        <v>547</v>
      </c>
      <c r="X135" t="s">
        <v>548</v>
      </c>
      <c r="Z135">
        <v>1996</v>
      </c>
      <c r="AA135" t="s">
        <v>549</v>
      </c>
      <c r="AB135">
        <v>1</v>
      </c>
      <c r="AC135" t="s">
        <v>65</v>
      </c>
    </row>
    <row r="136" spans="1:29" x14ac:dyDescent="0.25">
      <c r="A136">
        <v>1</v>
      </c>
      <c r="B136">
        <v>1</v>
      </c>
      <c r="C136" t="s">
        <v>30</v>
      </c>
      <c r="D136" t="s">
        <v>42</v>
      </c>
      <c r="E136">
        <v>350</v>
      </c>
      <c r="F136">
        <v>550</v>
      </c>
      <c r="G136" t="s">
        <v>51</v>
      </c>
      <c r="H136">
        <v>1</v>
      </c>
      <c r="I136" t="s">
        <v>52</v>
      </c>
      <c r="J136">
        <v>0.732758621</v>
      </c>
      <c r="K136">
        <v>4</v>
      </c>
      <c r="L136">
        <v>4.9215131000000002E-2</v>
      </c>
      <c r="M136">
        <v>9.8430262000000004E-2</v>
      </c>
      <c r="N136">
        <v>2.4221289999999999E-3</v>
      </c>
      <c r="O136">
        <v>116</v>
      </c>
      <c r="P136">
        <v>85</v>
      </c>
      <c r="S136" t="s">
        <v>34</v>
      </c>
      <c r="T136">
        <v>1</v>
      </c>
      <c r="V136" t="s">
        <v>36</v>
      </c>
      <c r="W136" t="s">
        <v>635</v>
      </c>
      <c r="X136" t="s">
        <v>548</v>
      </c>
      <c r="Z136">
        <v>1996</v>
      </c>
      <c r="AA136" t="s">
        <v>549</v>
      </c>
      <c r="AB136">
        <v>1</v>
      </c>
      <c r="AC136" t="s">
        <v>48</v>
      </c>
    </row>
    <row r="137" spans="1:29" x14ac:dyDescent="0.25">
      <c r="A137">
        <v>1</v>
      </c>
      <c r="B137">
        <v>1</v>
      </c>
      <c r="C137" t="s">
        <v>30</v>
      </c>
      <c r="D137" t="s">
        <v>42</v>
      </c>
      <c r="E137">
        <v>350</v>
      </c>
      <c r="F137">
        <v>550</v>
      </c>
      <c r="G137" t="s">
        <v>124</v>
      </c>
      <c r="H137">
        <v>0</v>
      </c>
      <c r="I137" t="s">
        <v>33</v>
      </c>
      <c r="J137">
        <v>0.97647058799999997</v>
      </c>
      <c r="K137">
        <v>1</v>
      </c>
      <c r="L137">
        <v>9.1479419999999992E-3</v>
      </c>
      <c r="M137">
        <v>1.8295883999999998E-2</v>
      </c>
      <c r="N137" s="1">
        <v>8.3684799999999995E-5</v>
      </c>
      <c r="O137">
        <v>17</v>
      </c>
      <c r="P137">
        <v>16.600000000000001</v>
      </c>
      <c r="S137" t="s">
        <v>34</v>
      </c>
      <c r="T137">
        <v>2</v>
      </c>
      <c r="V137" t="s">
        <v>36</v>
      </c>
      <c r="W137" t="s">
        <v>599</v>
      </c>
      <c r="X137" t="s">
        <v>600</v>
      </c>
      <c r="AA137" t="s">
        <v>601</v>
      </c>
      <c r="AB137">
        <v>1</v>
      </c>
      <c r="AC137" t="s">
        <v>48</v>
      </c>
    </row>
    <row r="138" spans="1:29" x14ac:dyDescent="0.25">
      <c r="A138">
        <v>1</v>
      </c>
      <c r="B138">
        <v>1</v>
      </c>
      <c r="C138" t="s">
        <v>30</v>
      </c>
      <c r="D138" t="s">
        <v>42</v>
      </c>
      <c r="E138">
        <v>350</v>
      </c>
      <c r="F138">
        <v>550</v>
      </c>
      <c r="G138" t="s">
        <v>124</v>
      </c>
      <c r="H138">
        <v>0</v>
      </c>
      <c r="I138" t="s">
        <v>33</v>
      </c>
      <c r="J138">
        <v>1.01734104</v>
      </c>
      <c r="K138">
        <v>1</v>
      </c>
      <c r="L138">
        <v>9.1758150000000004E-3</v>
      </c>
      <c r="M138">
        <v>2.0517746E-2</v>
      </c>
      <c r="N138" s="1">
        <v>8.4195600000000004E-5</v>
      </c>
      <c r="O138">
        <v>17.3</v>
      </c>
      <c r="P138">
        <v>17.600000000000001</v>
      </c>
      <c r="S138" t="s">
        <v>34</v>
      </c>
      <c r="T138">
        <v>2</v>
      </c>
      <c r="V138" t="s">
        <v>36</v>
      </c>
      <c r="W138" t="s">
        <v>602</v>
      </c>
      <c r="X138" t="s">
        <v>600</v>
      </c>
      <c r="AA138" t="s">
        <v>601</v>
      </c>
      <c r="AB138">
        <v>1</v>
      </c>
      <c r="AC138" t="s">
        <v>48</v>
      </c>
    </row>
    <row r="139" spans="1:29" x14ac:dyDescent="0.25">
      <c r="A139">
        <v>1</v>
      </c>
      <c r="B139">
        <v>1</v>
      </c>
      <c r="C139" t="s">
        <v>30</v>
      </c>
      <c r="D139" t="s">
        <v>42</v>
      </c>
      <c r="E139">
        <v>350</v>
      </c>
      <c r="F139">
        <v>550</v>
      </c>
      <c r="G139" t="s">
        <v>124</v>
      </c>
      <c r="H139">
        <v>0</v>
      </c>
      <c r="I139" t="s">
        <v>33</v>
      </c>
      <c r="J139">
        <v>0.87096774200000004</v>
      </c>
      <c r="K139">
        <v>1</v>
      </c>
      <c r="L139">
        <v>9.4538250000000008E-3</v>
      </c>
      <c r="M139">
        <v>3.2749012000000001E-2</v>
      </c>
      <c r="N139" s="1">
        <v>8.9374800000000004E-5</v>
      </c>
      <c r="O139">
        <v>15.5</v>
      </c>
      <c r="P139">
        <v>13.5</v>
      </c>
      <c r="S139" t="s">
        <v>34</v>
      </c>
      <c r="T139">
        <v>1</v>
      </c>
      <c r="V139" t="s">
        <v>36</v>
      </c>
      <c r="W139" t="s">
        <v>613</v>
      </c>
      <c r="X139" t="s">
        <v>600</v>
      </c>
      <c r="AA139" t="s">
        <v>601</v>
      </c>
      <c r="AB139">
        <v>1</v>
      </c>
      <c r="AC139" t="s">
        <v>48</v>
      </c>
    </row>
    <row r="140" spans="1:29" x14ac:dyDescent="0.25">
      <c r="A140">
        <v>1</v>
      </c>
      <c r="B140">
        <v>1</v>
      </c>
      <c r="C140" t="s">
        <v>30</v>
      </c>
      <c r="D140" t="s">
        <v>42</v>
      </c>
      <c r="E140">
        <v>350</v>
      </c>
      <c r="F140">
        <v>550</v>
      </c>
      <c r="G140" t="s">
        <v>124</v>
      </c>
      <c r="H140">
        <v>0</v>
      </c>
      <c r="I140" t="s">
        <v>33</v>
      </c>
      <c r="J140">
        <v>1.0122699390000001</v>
      </c>
      <c r="K140">
        <v>1</v>
      </c>
      <c r="L140">
        <v>9.7146239999999998E-3</v>
      </c>
      <c r="M140">
        <v>4.3445119999999997E-2</v>
      </c>
      <c r="N140" s="1">
        <v>9.4373899999999994E-5</v>
      </c>
      <c r="O140">
        <v>16.3</v>
      </c>
      <c r="P140">
        <v>16.5</v>
      </c>
      <c r="S140" t="s">
        <v>34</v>
      </c>
      <c r="T140">
        <v>3</v>
      </c>
      <c r="V140" t="s">
        <v>36</v>
      </c>
      <c r="W140" t="s">
        <v>620</v>
      </c>
      <c r="X140" t="s">
        <v>600</v>
      </c>
      <c r="AA140" t="s">
        <v>601</v>
      </c>
      <c r="AB140">
        <v>1</v>
      </c>
      <c r="AC140" t="s">
        <v>48</v>
      </c>
    </row>
    <row r="141" spans="1:29" x14ac:dyDescent="0.25">
      <c r="A141">
        <v>1</v>
      </c>
      <c r="B141">
        <v>1</v>
      </c>
      <c r="C141" t="s">
        <v>30</v>
      </c>
      <c r="D141" t="s">
        <v>42</v>
      </c>
      <c r="E141">
        <v>350</v>
      </c>
      <c r="F141">
        <v>550</v>
      </c>
      <c r="G141" t="s">
        <v>124</v>
      </c>
      <c r="H141">
        <v>0</v>
      </c>
      <c r="I141" t="s">
        <v>33</v>
      </c>
      <c r="J141">
        <v>0.95882352900000001</v>
      </c>
      <c r="K141">
        <v>1</v>
      </c>
      <c r="L141">
        <v>9.0635420000000008E-3</v>
      </c>
      <c r="M141">
        <v>3.184593869</v>
      </c>
      <c r="N141" s="1">
        <v>8.21478E-5</v>
      </c>
      <c r="O141">
        <v>17</v>
      </c>
      <c r="P141">
        <v>16.3</v>
      </c>
      <c r="S141" t="s">
        <v>34</v>
      </c>
      <c r="T141">
        <v>3</v>
      </c>
      <c r="V141" t="s">
        <v>36</v>
      </c>
      <c r="W141" t="s">
        <v>667</v>
      </c>
      <c r="X141" t="s">
        <v>600</v>
      </c>
      <c r="AA141" t="s">
        <v>601</v>
      </c>
      <c r="AB141">
        <v>1</v>
      </c>
      <c r="AC141" t="s">
        <v>48</v>
      </c>
    </row>
    <row r="142" spans="1:29" x14ac:dyDescent="0.25">
      <c r="A142">
        <v>1</v>
      </c>
      <c r="B142">
        <v>1</v>
      </c>
      <c r="C142" t="s">
        <v>30</v>
      </c>
      <c r="D142" t="s">
        <v>42</v>
      </c>
      <c r="E142">
        <v>350</v>
      </c>
      <c r="F142">
        <v>550</v>
      </c>
      <c r="G142" t="s">
        <v>124</v>
      </c>
      <c r="H142">
        <v>0</v>
      </c>
      <c r="I142" t="s">
        <v>33</v>
      </c>
      <c r="J142">
        <v>0.99386503100000001</v>
      </c>
      <c r="K142">
        <v>1</v>
      </c>
      <c r="L142">
        <v>9.626038E-3</v>
      </c>
      <c r="M142">
        <v>3.3822340259999999</v>
      </c>
      <c r="N142" s="1">
        <v>9.2660599999999998E-5</v>
      </c>
      <c r="O142">
        <v>16.3</v>
      </c>
      <c r="P142">
        <v>16.2</v>
      </c>
      <c r="S142" t="s">
        <v>34</v>
      </c>
      <c r="T142">
        <v>1</v>
      </c>
      <c r="V142" t="s">
        <v>36</v>
      </c>
      <c r="W142" t="s">
        <v>668</v>
      </c>
      <c r="X142" t="s">
        <v>600</v>
      </c>
      <c r="AA142" t="s">
        <v>601</v>
      </c>
      <c r="AB142">
        <v>1</v>
      </c>
      <c r="AC142" t="s">
        <v>48</v>
      </c>
    </row>
    <row r="143" spans="1:29" x14ac:dyDescent="0.25">
      <c r="A143">
        <v>1</v>
      </c>
      <c r="B143">
        <v>1</v>
      </c>
      <c r="C143" t="s">
        <v>30</v>
      </c>
      <c r="D143" t="s">
        <v>42</v>
      </c>
      <c r="E143">
        <v>315</v>
      </c>
      <c r="F143">
        <v>695</v>
      </c>
      <c r="G143" t="s">
        <v>32</v>
      </c>
      <c r="H143">
        <v>0</v>
      </c>
      <c r="I143" t="s">
        <v>33</v>
      </c>
      <c r="J143">
        <v>0.93218653699999998</v>
      </c>
      <c r="K143">
        <v>3</v>
      </c>
      <c r="L143">
        <v>3.9780702000000001E-2</v>
      </c>
      <c r="M143">
        <v>6.8902195999999999E-2</v>
      </c>
      <c r="N143">
        <v>1.582504E-3</v>
      </c>
      <c r="O143">
        <v>100</v>
      </c>
      <c r="P143">
        <v>93.218653669999995</v>
      </c>
      <c r="S143" t="s">
        <v>34</v>
      </c>
      <c r="T143">
        <v>1</v>
      </c>
      <c r="V143" t="s">
        <v>36</v>
      </c>
      <c r="W143" t="s">
        <v>627</v>
      </c>
      <c r="X143" t="s">
        <v>628</v>
      </c>
      <c r="AA143" t="s">
        <v>566</v>
      </c>
      <c r="AB143">
        <v>1</v>
      </c>
      <c r="AC143" t="s">
        <v>48</v>
      </c>
    </row>
    <row r="144" spans="1:29" x14ac:dyDescent="0.25">
      <c r="A144">
        <v>1</v>
      </c>
      <c r="B144">
        <v>1</v>
      </c>
      <c r="C144" t="s">
        <v>30</v>
      </c>
      <c r="D144" t="s">
        <v>42</v>
      </c>
      <c r="E144">
        <v>315</v>
      </c>
      <c r="F144">
        <v>695</v>
      </c>
      <c r="G144" t="s">
        <v>32</v>
      </c>
      <c r="H144">
        <v>0</v>
      </c>
      <c r="I144" t="s">
        <v>33</v>
      </c>
      <c r="J144">
        <v>0.82953333299999998</v>
      </c>
      <c r="K144">
        <v>3</v>
      </c>
      <c r="L144">
        <v>9.3980061000000004E-2</v>
      </c>
      <c r="M144">
        <v>0.16277824099999999</v>
      </c>
      <c r="N144">
        <v>8.8322520000000005E-3</v>
      </c>
      <c r="O144">
        <v>100</v>
      </c>
      <c r="P144">
        <v>82.953333330000007</v>
      </c>
      <c r="S144" t="s">
        <v>34</v>
      </c>
      <c r="T144">
        <v>2</v>
      </c>
      <c r="V144" t="s">
        <v>36</v>
      </c>
      <c r="W144" t="s">
        <v>653</v>
      </c>
      <c r="X144" t="s">
        <v>628</v>
      </c>
      <c r="AA144" t="s">
        <v>566</v>
      </c>
      <c r="AB144">
        <v>1</v>
      </c>
      <c r="AC144" t="s">
        <v>48</v>
      </c>
    </row>
    <row r="145" spans="1:29" x14ac:dyDescent="0.25">
      <c r="A145">
        <v>1</v>
      </c>
      <c r="B145">
        <v>1</v>
      </c>
      <c r="C145" t="s">
        <v>30</v>
      </c>
      <c r="D145" t="s">
        <v>42</v>
      </c>
      <c r="E145">
        <v>315</v>
      </c>
      <c r="F145">
        <v>695</v>
      </c>
      <c r="G145" t="s">
        <v>32</v>
      </c>
      <c r="H145">
        <v>0</v>
      </c>
      <c r="I145" t="s">
        <v>33</v>
      </c>
      <c r="J145">
        <v>0.74004106800000002</v>
      </c>
      <c r="K145">
        <v>3</v>
      </c>
      <c r="L145">
        <v>0.134432355</v>
      </c>
      <c r="M145">
        <v>0.232843669</v>
      </c>
      <c r="N145">
        <v>1.8072057999999998E-2</v>
      </c>
      <c r="O145">
        <v>100</v>
      </c>
      <c r="P145">
        <v>74.004106780000001</v>
      </c>
      <c r="S145" t="s">
        <v>34</v>
      </c>
      <c r="T145">
        <v>1</v>
      </c>
      <c r="V145" t="s">
        <v>36</v>
      </c>
      <c r="W145" t="s">
        <v>664</v>
      </c>
      <c r="X145" t="s">
        <v>628</v>
      </c>
      <c r="AA145" t="s">
        <v>566</v>
      </c>
      <c r="AB145">
        <v>1</v>
      </c>
      <c r="AC145" t="s">
        <v>48</v>
      </c>
    </row>
    <row r="146" spans="1:29" x14ac:dyDescent="0.25">
      <c r="A146">
        <v>2</v>
      </c>
      <c r="B146">
        <v>2</v>
      </c>
      <c r="C146" t="s">
        <v>30</v>
      </c>
      <c r="D146" t="s">
        <v>31</v>
      </c>
      <c r="E146">
        <v>390</v>
      </c>
      <c r="F146">
        <v>550</v>
      </c>
      <c r="G146" t="s">
        <v>250</v>
      </c>
      <c r="H146">
        <v>1</v>
      </c>
      <c r="I146" t="s">
        <v>52</v>
      </c>
      <c r="J146">
        <v>0.94825934199999995</v>
      </c>
      <c r="K146">
        <v>2</v>
      </c>
      <c r="L146">
        <v>5.8686815000000003E-2</v>
      </c>
      <c r="M146">
        <v>8.2995688999999997E-2</v>
      </c>
      <c r="N146">
        <v>3.4441419999999999E-3</v>
      </c>
      <c r="O146">
        <v>9.3930000000000007</v>
      </c>
      <c r="P146">
        <v>8.907</v>
      </c>
      <c r="Q146">
        <v>0.4</v>
      </c>
      <c r="R146">
        <v>0.4</v>
      </c>
      <c r="S146" t="s">
        <v>34</v>
      </c>
      <c r="T146">
        <v>2</v>
      </c>
      <c r="V146" t="s">
        <v>36</v>
      </c>
      <c r="W146" t="s">
        <v>384</v>
      </c>
      <c r="X146" t="s">
        <v>321</v>
      </c>
      <c r="Y146" t="s">
        <v>322</v>
      </c>
      <c r="Z146">
        <v>2009</v>
      </c>
      <c r="AA146" t="s">
        <v>323</v>
      </c>
      <c r="AB146">
        <v>1</v>
      </c>
      <c r="AC146" t="s">
        <v>48</v>
      </c>
    </row>
    <row r="147" spans="1:29" x14ac:dyDescent="0.25">
      <c r="A147">
        <v>2</v>
      </c>
      <c r="B147">
        <v>2</v>
      </c>
      <c r="C147" t="s">
        <v>30</v>
      </c>
      <c r="D147" t="s">
        <v>31</v>
      </c>
      <c r="E147">
        <v>390</v>
      </c>
      <c r="F147">
        <v>550</v>
      </c>
      <c r="G147" t="s">
        <v>250</v>
      </c>
      <c r="H147">
        <v>1</v>
      </c>
      <c r="I147" t="s">
        <v>52</v>
      </c>
      <c r="J147">
        <v>0.93869968999999998</v>
      </c>
      <c r="K147">
        <v>2</v>
      </c>
      <c r="L147">
        <v>5.6617247000000002E-2</v>
      </c>
      <c r="M147">
        <v>8.0068878999999996E-2</v>
      </c>
      <c r="N147">
        <v>3.2055130000000001E-3</v>
      </c>
      <c r="O147">
        <v>9.69</v>
      </c>
      <c r="P147">
        <v>9.0960000000000001</v>
      </c>
      <c r="Q147">
        <v>0.4</v>
      </c>
      <c r="R147">
        <v>0.4</v>
      </c>
      <c r="S147" t="s">
        <v>34</v>
      </c>
      <c r="T147">
        <v>2</v>
      </c>
      <c r="V147" t="s">
        <v>36</v>
      </c>
      <c r="W147" t="s">
        <v>383</v>
      </c>
      <c r="X147" t="s">
        <v>321</v>
      </c>
      <c r="Y147" t="s">
        <v>322</v>
      </c>
      <c r="Z147">
        <v>2010</v>
      </c>
      <c r="AA147" t="s">
        <v>323</v>
      </c>
      <c r="AB147">
        <v>2</v>
      </c>
      <c r="AC147" t="s">
        <v>48</v>
      </c>
    </row>
    <row r="148" spans="1:29" x14ac:dyDescent="0.25">
      <c r="A148">
        <v>2</v>
      </c>
      <c r="B148">
        <v>2</v>
      </c>
      <c r="C148" t="s">
        <v>30</v>
      </c>
      <c r="D148" t="s">
        <v>31</v>
      </c>
      <c r="E148">
        <v>390</v>
      </c>
      <c r="F148">
        <v>550</v>
      </c>
      <c r="G148" t="s">
        <v>250</v>
      </c>
      <c r="H148">
        <v>1</v>
      </c>
      <c r="I148" t="s">
        <v>52</v>
      </c>
      <c r="J148">
        <v>0.92922766300000004</v>
      </c>
      <c r="K148">
        <v>2</v>
      </c>
      <c r="L148">
        <v>2.7563605000000001E-2</v>
      </c>
      <c r="M148">
        <v>3.8980824999999997E-2</v>
      </c>
      <c r="N148">
        <v>7.5975200000000004E-4</v>
      </c>
      <c r="O148">
        <v>9.9049999999999994</v>
      </c>
      <c r="P148">
        <v>9.2040000000000006</v>
      </c>
      <c r="Q148">
        <v>0.2</v>
      </c>
      <c r="R148">
        <v>0.2</v>
      </c>
      <c r="S148" t="s">
        <v>34</v>
      </c>
      <c r="T148">
        <v>2</v>
      </c>
      <c r="V148" t="s">
        <v>36</v>
      </c>
      <c r="W148" t="s">
        <v>320</v>
      </c>
      <c r="X148" t="s">
        <v>321</v>
      </c>
      <c r="Y148" t="s">
        <v>322</v>
      </c>
      <c r="Z148">
        <v>2011</v>
      </c>
      <c r="AA148" t="s">
        <v>323</v>
      </c>
      <c r="AB148">
        <v>3</v>
      </c>
      <c r="AC148" t="s">
        <v>48</v>
      </c>
    </row>
    <row r="149" spans="1:29" x14ac:dyDescent="0.25">
      <c r="A149">
        <v>2</v>
      </c>
      <c r="B149">
        <v>2</v>
      </c>
      <c r="C149" t="s">
        <v>30</v>
      </c>
      <c r="D149" t="s">
        <v>31</v>
      </c>
      <c r="E149">
        <v>390</v>
      </c>
      <c r="F149">
        <v>650</v>
      </c>
      <c r="G149" t="s">
        <v>456</v>
      </c>
      <c r="H149">
        <v>1</v>
      </c>
      <c r="I149" t="s">
        <v>52</v>
      </c>
      <c r="J149">
        <v>0.916513986</v>
      </c>
      <c r="K149">
        <v>3</v>
      </c>
      <c r="L149">
        <v>2.3469428000000001E-2</v>
      </c>
      <c r="M149">
        <v>4.0650243000000003E-2</v>
      </c>
      <c r="N149">
        <v>5.5081399999999995E-4</v>
      </c>
      <c r="O149">
        <v>85.691000000000003</v>
      </c>
      <c r="P149">
        <v>78.537000000000006</v>
      </c>
      <c r="Q149">
        <v>0.75</v>
      </c>
      <c r="R149">
        <v>1.89</v>
      </c>
      <c r="S149" t="s">
        <v>53</v>
      </c>
      <c r="T149">
        <v>2</v>
      </c>
      <c r="V149" t="s">
        <v>36</v>
      </c>
      <c r="W149" t="s">
        <v>457</v>
      </c>
      <c r="X149" t="s">
        <v>458</v>
      </c>
      <c r="Y149" t="s">
        <v>459</v>
      </c>
      <c r="Z149">
        <v>2009</v>
      </c>
      <c r="AA149" t="s">
        <v>460</v>
      </c>
      <c r="AB149">
        <v>1</v>
      </c>
      <c r="AC149" t="s">
        <v>48</v>
      </c>
    </row>
    <row r="150" spans="1:29" x14ac:dyDescent="0.25">
      <c r="A150">
        <v>2</v>
      </c>
      <c r="B150">
        <v>2</v>
      </c>
      <c r="C150" t="s">
        <v>30</v>
      </c>
      <c r="D150" t="s">
        <v>31</v>
      </c>
      <c r="E150">
        <v>390</v>
      </c>
      <c r="F150">
        <v>650</v>
      </c>
      <c r="G150" t="s">
        <v>456</v>
      </c>
      <c r="H150">
        <v>1</v>
      </c>
      <c r="I150" t="s">
        <v>52</v>
      </c>
      <c r="J150">
        <v>0.97561853399999998</v>
      </c>
      <c r="K150">
        <v>3</v>
      </c>
      <c r="L150">
        <v>3.5322205000000002E-2</v>
      </c>
      <c r="M150">
        <v>6.1179852999999999E-2</v>
      </c>
      <c r="N150">
        <v>1.247658E-3</v>
      </c>
      <c r="O150">
        <v>77.805000000000007</v>
      </c>
      <c r="P150">
        <v>75.908000000000001</v>
      </c>
      <c r="Q150">
        <v>2.71</v>
      </c>
      <c r="R150">
        <v>0.75</v>
      </c>
      <c r="S150" t="s">
        <v>34</v>
      </c>
      <c r="T150">
        <v>2</v>
      </c>
      <c r="V150" t="s">
        <v>36</v>
      </c>
      <c r="W150" t="s">
        <v>520</v>
      </c>
      <c r="X150" t="s">
        <v>458</v>
      </c>
      <c r="Y150" t="s">
        <v>459</v>
      </c>
      <c r="Z150">
        <v>2009</v>
      </c>
      <c r="AA150" t="s">
        <v>460</v>
      </c>
      <c r="AB150">
        <v>1</v>
      </c>
      <c r="AC150" t="s">
        <v>48</v>
      </c>
    </row>
    <row r="151" spans="1:29" x14ac:dyDescent="0.25">
      <c r="A151">
        <v>2</v>
      </c>
      <c r="B151">
        <v>2</v>
      </c>
      <c r="C151" t="s">
        <v>30</v>
      </c>
      <c r="D151" t="s">
        <v>31</v>
      </c>
      <c r="E151">
        <v>380</v>
      </c>
      <c r="F151">
        <v>622</v>
      </c>
      <c r="G151" t="s">
        <v>456</v>
      </c>
      <c r="H151">
        <v>0</v>
      </c>
      <c r="I151" t="s">
        <v>33</v>
      </c>
      <c r="J151">
        <v>0.79166666699999999</v>
      </c>
      <c r="K151">
        <v>3</v>
      </c>
      <c r="L151">
        <v>5.5453471999999997E-2</v>
      </c>
      <c r="M151">
        <v>9.6048230999999998E-2</v>
      </c>
      <c r="N151">
        <v>3.0750880000000001E-3</v>
      </c>
      <c r="O151">
        <v>1</v>
      </c>
      <c r="P151">
        <v>0.79166666699999999</v>
      </c>
      <c r="S151" t="s">
        <v>34</v>
      </c>
      <c r="T151">
        <v>2</v>
      </c>
      <c r="V151" t="s">
        <v>36</v>
      </c>
      <c r="W151" t="s">
        <v>675</v>
      </c>
      <c r="X151" t="s">
        <v>676</v>
      </c>
      <c r="Y151" t="s">
        <v>677</v>
      </c>
      <c r="AA151" t="s">
        <v>460</v>
      </c>
      <c r="AB151">
        <v>1</v>
      </c>
      <c r="AC151" t="s">
        <v>48</v>
      </c>
    </row>
    <row r="152" spans="1:29" x14ac:dyDescent="0.25">
      <c r="A152">
        <v>2</v>
      </c>
      <c r="B152">
        <v>2</v>
      </c>
      <c r="C152" t="s">
        <v>30</v>
      </c>
      <c r="D152" t="s">
        <v>31</v>
      </c>
      <c r="E152">
        <v>390</v>
      </c>
      <c r="F152">
        <v>650</v>
      </c>
      <c r="G152" t="s">
        <v>456</v>
      </c>
      <c r="H152">
        <v>1</v>
      </c>
      <c r="I152" t="s">
        <v>52</v>
      </c>
      <c r="J152">
        <v>0.89973928800000003</v>
      </c>
      <c r="K152">
        <v>3</v>
      </c>
      <c r="L152">
        <v>3.7706676000000001E-2</v>
      </c>
      <c r="M152">
        <v>6.5309879000000001E-2</v>
      </c>
      <c r="N152">
        <v>1.421793E-3</v>
      </c>
      <c r="O152">
        <v>92.438999999999993</v>
      </c>
      <c r="P152">
        <v>83.171000000000006</v>
      </c>
      <c r="Q152">
        <v>1.4</v>
      </c>
      <c r="R152">
        <v>3.25</v>
      </c>
      <c r="S152" t="s">
        <v>53</v>
      </c>
      <c r="T152">
        <v>2</v>
      </c>
      <c r="V152" t="s">
        <v>36</v>
      </c>
      <c r="W152" t="s">
        <v>504</v>
      </c>
      <c r="X152" t="s">
        <v>458</v>
      </c>
      <c r="Y152" t="s">
        <v>459</v>
      </c>
      <c r="Z152">
        <v>2010</v>
      </c>
      <c r="AA152" t="s">
        <v>460</v>
      </c>
      <c r="AB152">
        <v>2</v>
      </c>
      <c r="AC152" t="s">
        <v>48</v>
      </c>
    </row>
    <row r="153" spans="1:29" x14ac:dyDescent="0.25">
      <c r="A153">
        <v>2</v>
      </c>
      <c r="B153">
        <v>2</v>
      </c>
      <c r="C153" t="s">
        <v>30</v>
      </c>
      <c r="D153" t="s">
        <v>31</v>
      </c>
      <c r="E153">
        <v>390</v>
      </c>
      <c r="F153">
        <v>650</v>
      </c>
      <c r="G153" t="s">
        <v>456</v>
      </c>
      <c r="H153">
        <v>1</v>
      </c>
      <c r="I153" t="s">
        <v>52</v>
      </c>
      <c r="J153">
        <v>0.931806523</v>
      </c>
      <c r="K153">
        <v>3</v>
      </c>
      <c r="L153">
        <v>3.5440622999999997E-2</v>
      </c>
      <c r="M153">
        <v>6.1384960000000002E-2</v>
      </c>
      <c r="N153">
        <v>1.2560379999999999E-3</v>
      </c>
      <c r="O153">
        <v>81.87</v>
      </c>
      <c r="P153">
        <v>76.287000000000006</v>
      </c>
      <c r="Q153">
        <v>2.0049999999999999</v>
      </c>
      <c r="R153">
        <v>2.2200000000000002</v>
      </c>
      <c r="S153" t="s">
        <v>34</v>
      </c>
      <c r="T153">
        <v>2</v>
      </c>
      <c r="V153" t="s">
        <v>36</v>
      </c>
      <c r="W153" t="s">
        <v>513</v>
      </c>
      <c r="X153" t="s">
        <v>458</v>
      </c>
      <c r="Y153" t="s">
        <v>459</v>
      </c>
      <c r="Z153">
        <v>2010</v>
      </c>
      <c r="AA153" t="s">
        <v>460</v>
      </c>
      <c r="AB153">
        <v>2</v>
      </c>
      <c r="AC153" t="s">
        <v>48</v>
      </c>
    </row>
    <row r="154" spans="1:29" x14ac:dyDescent="0.25">
      <c r="A154">
        <v>2</v>
      </c>
      <c r="B154">
        <v>2</v>
      </c>
      <c r="C154" t="s">
        <v>30</v>
      </c>
      <c r="D154" t="s">
        <v>31</v>
      </c>
      <c r="E154">
        <v>369</v>
      </c>
      <c r="F154">
        <v>571</v>
      </c>
      <c r="G154" t="s">
        <v>250</v>
      </c>
      <c r="H154">
        <v>1</v>
      </c>
      <c r="I154" t="s">
        <v>52</v>
      </c>
      <c r="J154">
        <v>1.01</v>
      </c>
      <c r="K154">
        <v>6</v>
      </c>
      <c r="L154">
        <v>5.1050460000000002E-3</v>
      </c>
      <c r="M154">
        <v>1.2504757999999999E-2</v>
      </c>
      <c r="N154" s="1">
        <v>2.6061500000000001E-5</v>
      </c>
      <c r="O154">
        <v>100</v>
      </c>
      <c r="P154">
        <v>101</v>
      </c>
      <c r="S154" t="s">
        <v>34</v>
      </c>
      <c r="T154">
        <v>2</v>
      </c>
      <c r="V154" t="s">
        <v>36</v>
      </c>
      <c r="W154" t="s">
        <v>669</v>
      </c>
      <c r="X154" t="s">
        <v>670</v>
      </c>
      <c r="Y154" t="s">
        <v>671</v>
      </c>
      <c r="Z154">
        <v>1994</v>
      </c>
      <c r="AA154" t="s">
        <v>672</v>
      </c>
      <c r="AB154">
        <v>1</v>
      </c>
      <c r="AC154" t="s">
        <v>48</v>
      </c>
    </row>
    <row r="155" spans="1:29" x14ac:dyDescent="0.25">
      <c r="A155">
        <v>2</v>
      </c>
      <c r="B155">
        <v>2</v>
      </c>
      <c r="C155" t="s">
        <v>30</v>
      </c>
      <c r="D155" t="s">
        <v>31</v>
      </c>
      <c r="E155">
        <v>369</v>
      </c>
      <c r="F155">
        <v>571</v>
      </c>
      <c r="G155" t="s">
        <v>250</v>
      </c>
      <c r="H155">
        <v>1</v>
      </c>
      <c r="I155" t="s">
        <v>52</v>
      </c>
      <c r="J155">
        <v>0.93</v>
      </c>
      <c r="K155">
        <v>6</v>
      </c>
      <c r="L155">
        <v>3.4268732000000003E-2</v>
      </c>
      <c r="M155">
        <v>8.3940906999999995E-2</v>
      </c>
      <c r="N155">
        <v>1.1743459999999999E-3</v>
      </c>
      <c r="O155">
        <v>100</v>
      </c>
      <c r="P155">
        <v>93</v>
      </c>
      <c r="S155" t="s">
        <v>34</v>
      </c>
      <c r="T155">
        <v>2</v>
      </c>
      <c r="V155" t="s">
        <v>36</v>
      </c>
      <c r="W155" t="s">
        <v>674</v>
      </c>
      <c r="X155" t="s">
        <v>670</v>
      </c>
      <c r="Y155" t="s">
        <v>671</v>
      </c>
      <c r="Z155">
        <v>1994</v>
      </c>
      <c r="AA155" t="s">
        <v>672</v>
      </c>
      <c r="AB155">
        <v>1</v>
      </c>
      <c r="AC155" t="s">
        <v>48</v>
      </c>
    </row>
    <row r="156" spans="1:29" x14ac:dyDescent="0.25">
      <c r="A156">
        <v>2</v>
      </c>
      <c r="B156">
        <v>2</v>
      </c>
      <c r="C156" t="s">
        <v>30</v>
      </c>
      <c r="D156" t="s">
        <v>31</v>
      </c>
      <c r="E156">
        <v>369</v>
      </c>
      <c r="F156">
        <v>571</v>
      </c>
      <c r="G156" t="s">
        <v>250</v>
      </c>
      <c r="H156">
        <v>1</v>
      </c>
      <c r="I156" t="s">
        <v>52</v>
      </c>
      <c r="J156">
        <v>0.98924731200000005</v>
      </c>
      <c r="K156">
        <v>6</v>
      </c>
      <c r="L156">
        <v>5.4325969999999999E-3</v>
      </c>
      <c r="M156">
        <v>1.3307091E-2</v>
      </c>
      <c r="N156" s="1">
        <v>2.95131E-5</v>
      </c>
      <c r="O156">
        <v>100</v>
      </c>
      <c r="P156">
        <v>98.924731179999995</v>
      </c>
      <c r="S156" t="s">
        <v>34</v>
      </c>
      <c r="T156">
        <v>2</v>
      </c>
      <c r="V156" t="s">
        <v>36</v>
      </c>
      <c r="W156" t="s">
        <v>673</v>
      </c>
      <c r="X156" t="s">
        <v>670</v>
      </c>
      <c r="Y156" t="s">
        <v>671</v>
      </c>
      <c r="Z156">
        <v>1995</v>
      </c>
      <c r="AA156" t="s">
        <v>672</v>
      </c>
      <c r="AB156">
        <v>2</v>
      </c>
      <c r="AC156" t="s">
        <v>48</v>
      </c>
    </row>
    <row r="157" spans="1:29" x14ac:dyDescent="0.25">
      <c r="A157">
        <v>2</v>
      </c>
      <c r="B157">
        <v>2</v>
      </c>
      <c r="C157" t="s">
        <v>30</v>
      </c>
      <c r="D157" t="s">
        <v>31</v>
      </c>
      <c r="E157">
        <v>369</v>
      </c>
      <c r="F157">
        <v>665</v>
      </c>
      <c r="G157" t="s">
        <v>250</v>
      </c>
      <c r="H157">
        <v>1</v>
      </c>
      <c r="I157" t="s">
        <v>52</v>
      </c>
      <c r="J157">
        <v>0.90322580600000002</v>
      </c>
      <c r="K157">
        <v>6</v>
      </c>
      <c r="L157">
        <v>4.6659484000000001E-2</v>
      </c>
      <c r="M157">
        <v>0.114291928</v>
      </c>
      <c r="N157">
        <v>2.1771070000000002E-3</v>
      </c>
      <c r="O157">
        <v>100</v>
      </c>
      <c r="P157">
        <v>90.322580650000006</v>
      </c>
      <c r="S157" t="s">
        <v>34</v>
      </c>
      <c r="T157">
        <v>2</v>
      </c>
      <c r="V157" t="s">
        <v>36</v>
      </c>
      <c r="W157" t="s">
        <v>678</v>
      </c>
      <c r="X157" t="s">
        <v>670</v>
      </c>
      <c r="Y157" t="s">
        <v>671</v>
      </c>
      <c r="Z157">
        <v>1995</v>
      </c>
      <c r="AA157" t="s">
        <v>672</v>
      </c>
      <c r="AB157">
        <v>2</v>
      </c>
      <c r="AC157" t="s">
        <v>48</v>
      </c>
    </row>
    <row r="158" spans="1:29" x14ac:dyDescent="0.25">
      <c r="A158">
        <v>2</v>
      </c>
      <c r="B158">
        <v>2</v>
      </c>
      <c r="C158" t="s">
        <v>30</v>
      </c>
      <c r="D158" t="s">
        <v>31</v>
      </c>
      <c r="E158">
        <v>393</v>
      </c>
      <c r="F158">
        <v>625</v>
      </c>
      <c r="G158" t="s">
        <v>51</v>
      </c>
      <c r="H158">
        <v>1</v>
      </c>
      <c r="I158" t="s">
        <v>52</v>
      </c>
      <c r="J158">
        <v>0.877483444</v>
      </c>
      <c r="K158">
        <v>3</v>
      </c>
      <c r="L158">
        <v>1.8688415999999999E-2</v>
      </c>
      <c r="M158">
        <v>3.2369285999999997E-2</v>
      </c>
      <c r="N158">
        <v>3.4925700000000001E-4</v>
      </c>
      <c r="O158">
        <v>15.1</v>
      </c>
      <c r="P158">
        <v>13.25</v>
      </c>
      <c r="Q158">
        <v>0.22609036499999999</v>
      </c>
      <c r="R158">
        <v>0.200686954</v>
      </c>
      <c r="S158" t="s">
        <v>53</v>
      </c>
      <c r="T158">
        <v>2</v>
      </c>
      <c r="V158" t="s">
        <v>98</v>
      </c>
      <c r="W158" t="s">
        <v>332</v>
      </c>
      <c r="X158" t="s">
        <v>289</v>
      </c>
      <c r="Y158" t="s">
        <v>100</v>
      </c>
      <c r="Z158">
        <v>1999</v>
      </c>
      <c r="AA158" t="s">
        <v>101</v>
      </c>
      <c r="AB158">
        <v>1</v>
      </c>
      <c r="AC158" t="s">
        <v>48</v>
      </c>
    </row>
    <row r="159" spans="1:29" x14ac:dyDescent="0.25">
      <c r="A159">
        <v>2</v>
      </c>
      <c r="B159">
        <v>2</v>
      </c>
      <c r="C159" t="s">
        <v>30</v>
      </c>
      <c r="D159" t="s">
        <v>31</v>
      </c>
      <c r="E159">
        <v>393</v>
      </c>
      <c r="F159">
        <v>570</v>
      </c>
      <c r="G159" t="s">
        <v>51</v>
      </c>
      <c r="H159">
        <v>1</v>
      </c>
      <c r="I159" t="s">
        <v>52</v>
      </c>
      <c r="J159">
        <v>0.95714285700000001</v>
      </c>
      <c r="K159">
        <v>3</v>
      </c>
      <c r="L159">
        <v>1.3236674E-2</v>
      </c>
      <c r="M159">
        <v>2.2926591999999999E-2</v>
      </c>
      <c r="N159">
        <v>1.7521E-4</v>
      </c>
      <c r="O159">
        <v>12.25</v>
      </c>
      <c r="P159">
        <v>11.725</v>
      </c>
      <c r="Q159">
        <v>0.130192486</v>
      </c>
      <c r="R159">
        <v>0.10374984299999999</v>
      </c>
      <c r="S159" t="s">
        <v>53</v>
      </c>
      <c r="T159">
        <v>2</v>
      </c>
      <c r="V159" t="s">
        <v>98</v>
      </c>
      <c r="W159" t="s">
        <v>288</v>
      </c>
      <c r="X159" t="s">
        <v>289</v>
      </c>
      <c r="Y159" t="s">
        <v>100</v>
      </c>
      <c r="Z159">
        <v>2000</v>
      </c>
      <c r="AA159" t="s">
        <v>101</v>
      </c>
      <c r="AB159">
        <v>2</v>
      </c>
      <c r="AC159" t="s">
        <v>48</v>
      </c>
    </row>
    <row r="160" spans="1:29" x14ac:dyDescent="0.25">
      <c r="A160">
        <v>2</v>
      </c>
      <c r="B160">
        <v>2</v>
      </c>
      <c r="C160" t="s">
        <v>30</v>
      </c>
      <c r="D160" t="s">
        <v>31</v>
      </c>
      <c r="E160">
        <v>375</v>
      </c>
      <c r="F160">
        <v>571</v>
      </c>
      <c r="G160" t="s">
        <v>51</v>
      </c>
      <c r="H160">
        <v>1</v>
      </c>
      <c r="I160" t="s">
        <v>52</v>
      </c>
      <c r="J160">
        <v>0.91898734199999998</v>
      </c>
      <c r="K160">
        <v>3</v>
      </c>
      <c r="L160">
        <v>2.877503E-2</v>
      </c>
      <c r="M160">
        <v>4.9839814000000003E-2</v>
      </c>
      <c r="N160">
        <v>8.2800199999999999E-4</v>
      </c>
      <c r="O160">
        <v>1.316666667</v>
      </c>
      <c r="P160">
        <v>1.21</v>
      </c>
      <c r="Q160">
        <v>3.6666667E-2</v>
      </c>
      <c r="R160">
        <v>1.7320507999999998E-2</v>
      </c>
      <c r="S160" t="s">
        <v>53</v>
      </c>
      <c r="T160">
        <v>2</v>
      </c>
      <c r="V160" t="s">
        <v>98</v>
      </c>
      <c r="W160" t="s">
        <v>153</v>
      </c>
      <c r="Y160" t="s">
        <v>100</v>
      </c>
      <c r="Z160">
        <v>2007</v>
      </c>
      <c r="AA160" t="s">
        <v>101</v>
      </c>
      <c r="AB160">
        <v>3</v>
      </c>
      <c r="AC160" t="s">
        <v>48</v>
      </c>
    </row>
    <row r="161" spans="1:29" x14ac:dyDescent="0.25">
      <c r="A161">
        <v>2</v>
      </c>
      <c r="B161">
        <v>2</v>
      </c>
      <c r="C161" t="s">
        <v>30</v>
      </c>
      <c r="D161" t="s">
        <v>31</v>
      </c>
      <c r="E161">
        <v>375</v>
      </c>
      <c r="F161">
        <v>571</v>
      </c>
      <c r="G161" t="s">
        <v>51</v>
      </c>
      <c r="H161">
        <v>1</v>
      </c>
      <c r="I161" t="s">
        <v>52</v>
      </c>
      <c r="J161">
        <v>0.92245989299999998</v>
      </c>
      <c r="K161">
        <v>3</v>
      </c>
      <c r="L161">
        <v>2.1619577000000001E-2</v>
      </c>
      <c r="M161">
        <v>3.7446207000000002E-2</v>
      </c>
      <c r="N161">
        <v>4.6740600000000002E-4</v>
      </c>
      <c r="O161">
        <v>1.246666667</v>
      </c>
      <c r="P161">
        <v>1.1499999999999999</v>
      </c>
      <c r="Q161">
        <v>1.8559215E-2</v>
      </c>
      <c r="R161">
        <v>2.0816660000000001E-2</v>
      </c>
      <c r="S161" t="s">
        <v>53</v>
      </c>
      <c r="T161">
        <v>2</v>
      </c>
      <c r="V161" t="s">
        <v>98</v>
      </c>
      <c r="W161" t="s">
        <v>99</v>
      </c>
      <c r="Y161" t="s">
        <v>100</v>
      </c>
      <c r="Z161">
        <v>2008</v>
      </c>
      <c r="AA161" t="s">
        <v>101</v>
      </c>
      <c r="AB161">
        <v>4</v>
      </c>
      <c r="AC161" t="s">
        <v>48</v>
      </c>
    </row>
    <row r="162" spans="1:29" x14ac:dyDescent="0.25">
      <c r="A162">
        <v>2</v>
      </c>
      <c r="B162">
        <v>2</v>
      </c>
      <c r="C162" t="s">
        <v>30</v>
      </c>
      <c r="D162" t="s">
        <v>31</v>
      </c>
      <c r="E162">
        <v>375</v>
      </c>
      <c r="F162">
        <v>571</v>
      </c>
      <c r="G162" t="s">
        <v>51</v>
      </c>
      <c r="H162">
        <v>1</v>
      </c>
      <c r="I162" t="s">
        <v>52</v>
      </c>
      <c r="J162">
        <v>0.95090439299999996</v>
      </c>
      <c r="K162">
        <v>3</v>
      </c>
      <c r="L162">
        <v>3.6930528999999997E-2</v>
      </c>
      <c r="M162">
        <v>6.3965552999999994E-2</v>
      </c>
      <c r="N162">
        <v>1.363864E-3</v>
      </c>
      <c r="O162">
        <v>1.29</v>
      </c>
      <c r="P162">
        <v>1.2266666669999999</v>
      </c>
      <c r="Q162">
        <v>2.0816660000000001E-2</v>
      </c>
      <c r="R162">
        <v>4.3333333000000002E-2</v>
      </c>
      <c r="S162" t="s">
        <v>53</v>
      </c>
      <c r="T162">
        <v>2</v>
      </c>
      <c r="V162" t="s">
        <v>105</v>
      </c>
      <c r="W162" t="s">
        <v>106</v>
      </c>
      <c r="Y162" t="s">
        <v>100</v>
      </c>
      <c r="Z162">
        <v>2008</v>
      </c>
      <c r="AA162" t="s">
        <v>101</v>
      </c>
      <c r="AB162">
        <v>4</v>
      </c>
      <c r="AC162" t="s">
        <v>48</v>
      </c>
    </row>
    <row r="163" spans="1:29" x14ac:dyDescent="0.25">
      <c r="A163">
        <v>2</v>
      </c>
      <c r="B163">
        <v>2</v>
      </c>
      <c r="C163" t="s">
        <v>30</v>
      </c>
      <c r="D163" t="s">
        <v>31</v>
      </c>
      <c r="E163">
        <v>375</v>
      </c>
      <c r="F163">
        <v>571</v>
      </c>
      <c r="G163" t="s">
        <v>51</v>
      </c>
      <c r="H163">
        <v>1</v>
      </c>
      <c r="I163" t="s">
        <v>52</v>
      </c>
      <c r="J163">
        <v>0.95297805599999996</v>
      </c>
      <c r="K163">
        <v>3</v>
      </c>
      <c r="L163">
        <v>4.7341886999999999E-2</v>
      </c>
      <c r="M163">
        <v>8.1998554000000001E-2</v>
      </c>
      <c r="N163">
        <v>2.2412539999999998E-3</v>
      </c>
      <c r="O163">
        <v>1.0633333330000001</v>
      </c>
      <c r="P163">
        <v>1.0133333330000001</v>
      </c>
      <c r="Q163">
        <v>4.9103066000000001E-2</v>
      </c>
      <c r="R163">
        <v>1.8559215E-2</v>
      </c>
      <c r="S163" t="s">
        <v>53</v>
      </c>
      <c r="T163">
        <v>2</v>
      </c>
      <c r="V163" t="s">
        <v>91</v>
      </c>
      <c r="W163" t="s">
        <v>171</v>
      </c>
      <c r="Y163" t="s">
        <v>100</v>
      </c>
      <c r="Z163">
        <v>2008</v>
      </c>
      <c r="AA163" t="s">
        <v>101</v>
      </c>
      <c r="AB163">
        <v>4</v>
      </c>
      <c r="AC163" t="s">
        <v>48</v>
      </c>
    </row>
    <row r="164" spans="1:29" x14ac:dyDescent="0.25">
      <c r="A164">
        <v>2</v>
      </c>
      <c r="B164">
        <v>2</v>
      </c>
      <c r="C164" t="s">
        <v>30</v>
      </c>
      <c r="D164" t="s">
        <v>31</v>
      </c>
      <c r="E164">
        <v>386</v>
      </c>
      <c r="F164">
        <v>584</v>
      </c>
      <c r="G164" t="s">
        <v>51</v>
      </c>
      <c r="H164">
        <v>1</v>
      </c>
      <c r="I164" t="s">
        <v>52</v>
      </c>
      <c r="J164">
        <v>0.897391304</v>
      </c>
      <c r="K164">
        <v>4</v>
      </c>
      <c r="L164">
        <v>1.4063888E-2</v>
      </c>
      <c r="M164">
        <v>2.8127777E-2</v>
      </c>
      <c r="N164">
        <v>1.9779300000000001E-4</v>
      </c>
      <c r="O164">
        <v>1.4375</v>
      </c>
      <c r="P164">
        <v>1.29</v>
      </c>
      <c r="Q164">
        <v>8.5391259999999993E-3</v>
      </c>
      <c r="R164">
        <v>1.8708287000000001E-2</v>
      </c>
      <c r="S164" t="s">
        <v>53</v>
      </c>
      <c r="T164">
        <v>3</v>
      </c>
      <c r="V164" t="s">
        <v>54</v>
      </c>
      <c r="W164" t="s">
        <v>55</v>
      </c>
      <c r="Y164" t="s">
        <v>56</v>
      </c>
      <c r="Z164">
        <v>2010</v>
      </c>
      <c r="AA164" t="s">
        <v>57</v>
      </c>
      <c r="AB164">
        <v>1</v>
      </c>
      <c r="AC164" t="s">
        <v>48</v>
      </c>
    </row>
    <row r="165" spans="1:29" x14ac:dyDescent="0.25">
      <c r="A165">
        <v>2</v>
      </c>
      <c r="B165">
        <v>2</v>
      </c>
      <c r="C165" t="s">
        <v>30</v>
      </c>
      <c r="D165" t="s">
        <v>31</v>
      </c>
      <c r="E165">
        <v>386</v>
      </c>
      <c r="F165">
        <v>584</v>
      </c>
      <c r="G165" t="s">
        <v>51</v>
      </c>
      <c r="H165">
        <v>1</v>
      </c>
      <c r="I165" t="s">
        <v>52</v>
      </c>
      <c r="J165">
        <v>0.88282828300000005</v>
      </c>
      <c r="K165">
        <v>4</v>
      </c>
      <c r="L165">
        <v>1.8044171000000001E-2</v>
      </c>
      <c r="M165">
        <v>3.6088342000000002E-2</v>
      </c>
      <c r="N165">
        <v>3.2559199999999998E-4</v>
      </c>
      <c r="O165">
        <v>1.2375</v>
      </c>
      <c r="P165">
        <v>1.0925</v>
      </c>
      <c r="Q165">
        <v>1.7017147999999999E-2</v>
      </c>
      <c r="R165">
        <v>1.6520190000000001E-2</v>
      </c>
      <c r="S165" t="s">
        <v>53</v>
      </c>
      <c r="T165">
        <v>2</v>
      </c>
      <c r="V165" t="s">
        <v>87</v>
      </c>
      <c r="W165" t="s">
        <v>88</v>
      </c>
      <c r="Y165" t="s">
        <v>56</v>
      </c>
      <c r="Z165">
        <v>2010</v>
      </c>
      <c r="AA165" t="s">
        <v>57</v>
      </c>
      <c r="AB165">
        <v>1</v>
      </c>
      <c r="AC165" t="s">
        <v>48</v>
      </c>
    </row>
    <row r="166" spans="1:29" x14ac:dyDescent="0.25">
      <c r="A166">
        <v>2</v>
      </c>
      <c r="B166">
        <v>2</v>
      </c>
      <c r="C166" t="s">
        <v>30</v>
      </c>
      <c r="D166" t="s">
        <v>31</v>
      </c>
      <c r="E166">
        <v>386</v>
      </c>
      <c r="F166">
        <v>584</v>
      </c>
      <c r="G166" t="s">
        <v>51</v>
      </c>
      <c r="H166">
        <v>1</v>
      </c>
      <c r="I166" t="s">
        <v>52</v>
      </c>
      <c r="J166">
        <v>0.930501931</v>
      </c>
      <c r="K166">
        <v>4</v>
      </c>
      <c r="L166">
        <v>1.8287765000000001E-2</v>
      </c>
      <c r="M166">
        <v>3.6575531000000001E-2</v>
      </c>
      <c r="N166">
        <v>3.3444200000000001E-4</v>
      </c>
      <c r="O166">
        <v>1.2949999999999999</v>
      </c>
      <c r="P166">
        <v>1.2050000000000001</v>
      </c>
      <c r="Q166">
        <v>1.7078250999999999E-2</v>
      </c>
      <c r="R166">
        <v>1.7559423000000001E-2</v>
      </c>
      <c r="S166" t="s">
        <v>53</v>
      </c>
      <c r="T166">
        <v>3</v>
      </c>
      <c r="V166" t="s">
        <v>89</v>
      </c>
      <c r="W166" t="s">
        <v>90</v>
      </c>
      <c r="Y166" t="s">
        <v>56</v>
      </c>
      <c r="Z166">
        <v>2010</v>
      </c>
      <c r="AA166" t="s">
        <v>57</v>
      </c>
      <c r="AB166">
        <v>1</v>
      </c>
      <c r="AC166" t="s">
        <v>48</v>
      </c>
    </row>
    <row r="167" spans="1:29" x14ac:dyDescent="0.25">
      <c r="A167">
        <v>2</v>
      </c>
      <c r="B167">
        <v>2</v>
      </c>
      <c r="C167" t="s">
        <v>30</v>
      </c>
      <c r="D167" t="s">
        <v>31</v>
      </c>
      <c r="E167">
        <v>386</v>
      </c>
      <c r="F167">
        <v>584</v>
      </c>
      <c r="G167" t="s">
        <v>51</v>
      </c>
      <c r="H167">
        <v>1</v>
      </c>
      <c r="I167" t="s">
        <v>52</v>
      </c>
      <c r="J167">
        <v>0.95047169799999998</v>
      </c>
      <c r="K167">
        <v>4</v>
      </c>
      <c r="L167">
        <v>1.8724350000000001E-2</v>
      </c>
      <c r="M167">
        <v>3.7448700000000001E-2</v>
      </c>
      <c r="N167">
        <v>3.5060100000000003E-4</v>
      </c>
      <c r="O167">
        <v>1.06</v>
      </c>
      <c r="P167">
        <v>1.0075000000000001</v>
      </c>
      <c r="Q167">
        <v>1.7320507999999998E-2</v>
      </c>
      <c r="R167">
        <v>1.1086779E-2</v>
      </c>
      <c r="S167" t="s">
        <v>53</v>
      </c>
      <c r="T167">
        <v>1</v>
      </c>
      <c r="V167" t="s">
        <v>91</v>
      </c>
      <c r="W167" t="s">
        <v>92</v>
      </c>
      <c r="X167" t="s">
        <v>93</v>
      </c>
      <c r="Y167" t="s">
        <v>56</v>
      </c>
      <c r="Z167">
        <v>2010</v>
      </c>
      <c r="AA167" t="s">
        <v>57</v>
      </c>
      <c r="AB167">
        <v>1</v>
      </c>
      <c r="AC167" t="s">
        <v>48</v>
      </c>
    </row>
    <row r="168" spans="1:29" x14ac:dyDescent="0.25">
      <c r="A168">
        <v>2</v>
      </c>
      <c r="B168">
        <v>2</v>
      </c>
      <c r="C168" t="s">
        <v>30</v>
      </c>
      <c r="D168" t="s">
        <v>31</v>
      </c>
      <c r="E168">
        <v>386</v>
      </c>
      <c r="F168">
        <v>584</v>
      </c>
      <c r="G168" t="s">
        <v>51</v>
      </c>
      <c r="H168">
        <v>1</v>
      </c>
      <c r="I168" t="s">
        <v>52</v>
      </c>
      <c r="J168">
        <v>0.89951377600000004</v>
      </c>
      <c r="K168">
        <v>4</v>
      </c>
      <c r="L168">
        <v>1.6110308E-2</v>
      </c>
      <c r="M168">
        <v>3.2220616000000001E-2</v>
      </c>
      <c r="N168">
        <v>2.5954199999999998E-4</v>
      </c>
      <c r="O168">
        <v>1.5425</v>
      </c>
      <c r="P168">
        <v>1.3875</v>
      </c>
      <c r="Q168">
        <v>1.7969882E-2</v>
      </c>
      <c r="R168">
        <v>1.8874585999999999E-2</v>
      </c>
      <c r="S168" t="s">
        <v>53</v>
      </c>
      <c r="T168">
        <v>3</v>
      </c>
      <c r="V168" t="s">
        <v>94</v>
      </c>
      <c r="W168" t="s">
        <v>95</v>
      </c>
      <c r="Y168" t="s">
        <v>56</v>
      </c>
      <c r="Z168">
        <v>2010</v>
      </c>
      <c r="AA168" t="s">
        <v>57</v>
      </c>
      <c r="AB168">
        <v>1</v>
      </c>
      <c r="AC168" t="s">
        <v>48</v>
      </c>
    </row>
    <row r="169" spans="1:29" x14ac:dyDescent="0.25">
      <c r="A169">
        <v>2</v>
      </c>
      <c r="B169">
        <v>2</v>
      </c>
      <c r="C169" t="s">
        <v>30</v>
      </c>
      <c r="D169" t="s">
        <v>31</v>
      </c>
      <c r="E169">
        <v>386</v>
      </c>
      <c r="F169">
        <v>584</v>
      </c>
      <c r="G169" t="s">
        <v>51</v>
      </c>
      <c r="H169">
        <v>1</v>
      </c>
      <c r="I169" t="s">
        <v>52</v>
      </c>
      <c r="J169">
        <v>0.92278719399999998</v>
      </c>
      <c r="K169">
        <v>4</v>
      </c>
      <c r="L169">
        <v>1.5935379E-2</v>
      </c>
      <c r="M169">
        <v>3.1870757999999999E-2</v>
      </c>
      <c r="N169">
        <v>2.5393600000000002E-4</v>
      </c>
      <c r="O169">
        <v>1.3274999999999999</v>
      </c>
      <c r="P169">
        <v>1.2250000000000001</v>
      </c>
      <c r="Q169">
        <v>1.8427787000000001E-2</v>
      </c>
      <c r="R169">
        <v>1.2583057E-2</v>
      </c>
      <c r="S169" t="s">
        <v>53</v>
      </c>
      <c r="T169">
        <v>3</v>
      </c>
      <c r="V169" t="s">
        <v>96</v>
      </c>
      <c r="W169" t="s">
        <v>97</v>
      </c>
      <c r="Y169" t="s">
        <v>56</v>
      </c>
      <c r="Z169">
        <v>2010</v>
      </c>
      <c r="AA169" t="s">
        <v>57</v>
      </c>
      <c r="AB169">
        <v>1</v>
      </c>
      <c r="AC169" t="s">
        <v>48</v>
      </c>
    </row>
    <row r="170" spans="1:29" x14ac:dyDescent="0.25">
      <c r="A170">
        <v>2</v>
      </c>
      <c r="B170">
        <v>2</v>
      </c>
      <c r="C170" t="s">
        <v>30</v>
      </c>
      <c r="D170" t="s">
        <v>31</v>
      </c>
      <c r="E170">
        <v>386</v>
      </c>
      <c r="F170">
        <v>584</v>
      </c>
      <c r="G170" t="s">
        <v>51</v>
      </c>
      <c r="H170">
        <v>1</v>
      </c>
      <c r="I170" t="s">
        <v>52</v>
      </c>
      <c r="J170">
        <v>0.911522634</v>
      </c>
      <c r="K170">
        <v>4</v>
      </c>
      <c r="L170">
        <v>1.7317322E-2</v>
      </c>
      <c r="M170">
        <v>3.4634643999999999E-2</v>
      </c>
      <c r="N170">
        <v>2.9988999999999998E-4</v>
      </c>
      <c r="O170">
        <v>1.2150000000000001</v>
      </c>
      <c r="P170">
        <v>1.1074999999999999</v>
      </c>
      <c r="Q170">
        <v>2.0615528000000001E-2</v>
      </c>
      <c r="R170">
        <v>9.4648470000000002E-3</v>
      </c>
      <c r="S170" t="s">
        <v>53</v>
      </c>
      <c r="T170">
        <v>3</v>
      </c>
      <c r="V170" t="s">
        <v>103</v>
      </c>
      <c r="W170" t="s">
        <v>104</v>
      </c>
      <c r="Y170" t="s">
        <v>56</v>
      </c>
      <c r="Z170">
        <v>2010</v>
      </c>
      <c r="AA170" t="s">
        <v>57</v>
      </c>
      <c r="AB170">
        <v>1</v>
      </c>
      <c r="AC170" t="s">
        <v>48</v>
      </c>
    </row>
    <row r="171" spans="1:29" x14ac:dyDescent="0.25">
      <c r="A171">
        <v>2</v>
      </c>
      <c r="B171">
        <v>2</v>
      </c>
      <c r="C171" t="s">
        <v>30</v>
      </c>
      <c r="D171" t="s">
        <v>31</v>
      </c>
      <c r="E171">
        <v>386</v>
      </c>
      <c r="F171">
        <v>584</v>
      </c>
      <c r="G171" t="s">
        <v>51</v>
      </c>
      <c r="H171">
        <v>1</v>
      </c>
      <c r="I171" t="s">
        <v>52</v>
      </c>
      <c r="J171">
        <v>0.91023339299999995</v>
      </c>
      <c r="K171">
        <v>4</v>
      </c>
      <c r="L171">
        <v>1.9122086E-2</v>
      </c>
      <c r="M171">
        <v>3.8244172999999999E-2</v>
      </c>
      <c r="N171">
        <v>3.6565399999999998E-4</v>
      </c>
      <c r="O171">
        <v>1.3925000000000001</v>
      </c>
      <c r="P171">
        <v>1.2675000000000001</v>
      </c>
      <c r="Q171">
        <v>2.2499999999999999E-2</v>
      </c>
      <c r="R171">
        <v>1.7017147999999999E-2</v>
      </c>
      <c r="S171" t="s">
        <v>53</v>
      </c>
      <c r="T171">
        <v>3</v>
      </c>
      <c r="V171" t="s">
        <v>113</v>
      </c>
      <c r="W171" t="s">
        <v>114</v>
      </c>
      <c r="Y171" t="s">
        <v>56</v>
      </c>
      <c r="Z171">
        <v>2010</v>
      </c>
      <c r="AA171" t="s">
        <v>57</v>
      </c>
      <c r="AB171">
        <v>1</v>
      </c>
      <c r="AC171" t="s">
        <v>48</v>
      </c>
    </row>
    <row r="172" spans="1:29" x14ac:dyDescent="0.25">
      <c r="A172">
        <v>2</v>
      </c>
      <c r="B172">
        <v>2</v>
      </c>
      <c r="C172" t="s">
        <v>30</v>
      </c>
      <c r="D172" t="s">
        <v>31</v>
      </c>
      <c r="E172">
        <v>386</v>
      </c>
      <c r="F172">
        <v>584</v>
      </c>
      <c r="G172" t="s">
        <v>51</v>
      </c>
      <c r="H172">
        <v>1</v>
      </c>
      <c r="I172" t="s">
        <v>52</v>
      </c>
      <c r="J172">
        <v>0.96288659799999998</v>
      </c>
      <c r="K172">
        <v>4</v>
      </c>
      <c r="L172">
        <v>1.8864645999999999E-2</v>
      </c>
      <c r="M172">
        <v>3.7729292999999997E-2</v>
      </c>
      <c r="N172">
        <v>3.5587500000000002E-4</v>
      </c>
      <c r="O172">
        <v>1.2124999999999999</v>
      </c>
      <c r="P172">
        <v>1.1675</v>
      </c>
      <c r="Q172">
        <v>2.3228933E-2</v>
      </c>
      <c r="R172">
        <v>4.787136E-3</v>
      </c>
      <c r="S172" t="s">
        <v>53</v>
      </c>
      <c r="T172">
        <v>2</v>
      </c>
      <c r="V172" t="s">
        <v>115</v>
      </c>
      <c r="W172" t="s">
        <v>116</v>
      </c>
      <c r="Y172" t="s">
        <v>56</v>
      </c>
      <c r="Z172">
        <v>2010</v>
      </c>
      <c r="AA172" t="s">
        <v>57</v>
      </c>
      <c r="AB172">
        <v>1</v>
      </c>
      <c r="AC172" t="s">
        <v>48</v>
      </c>
    </row>
    <row r="173" spans="1:29" x14ac:dyDescent="0.25">
      <c r="A173">
        <v>2</v>
      </c>
      <c r="B173">
        <v>2</v>
      </c>
      <c r="C173" t="s">
        <v>30</v>
      </c>
      <c r="D173" t="s">
        <v>31</v>
      </c>
      <c r="E173">
        <v>386</v>
      </c>
      <c r="F173">
        <v>584</v>
      </c>
      <c r="G173" t="s">
        <v>51</v>
      </c>
      <c r="H173">
        <v>1</v>
      </c>
      <c r="I173" t="s">
        <v>52</v>
      </c>
      <c r="J173">
        <v>0.89522058800000004</v>
      </c>
      <c r="K173">
        <v>4</v>
      </c>
      <c r="L173">
        <v>2.7121354E-2</v>
      </c>
      <c r="M173">
        <v>5.4242708000000001E-2</v>
      </c>
      <c r="N173">
        <v>7.3556800000000003E-4</v>
      </c>
      <c r="O173">
        <v>1.36</v>
      </c>
      <c r="P173">
        <v>1.2175</v>
      </c>
      <c r="Q173">
        <v>2.5495098000000001E-2</v>
      </c>
      <c r="R173">
        <v>2.8975563999999999E-2</v>
      </c>
      <c r="S173" t="s">
        <v>53</v>
      </c>
      <c r="T173">
        <v>3</v>
      </c>
      <c r="V173" t="s">
        <v>118</v>
      </c>
      <c r="W173" t="s">
        <v>119</v>
      </c>
      <c r="Y173" t="s">
        <v>56</v>
      </c>
      <c r="Z173">
        <v>2010</v>
      </c>
      <c r="AA173" t="s">
        <v>57</v>
      </c>
      <c r="AB173">
        <v>1</v>
      </c>
      <c r="AC173" t="s">
        <v>48</v>
      </c>
    </row>
    <row r="174" spans="1:29" x14ac:dyDescent="0.25">
      <c r="A174">
        <v>2</v>
      </c>
      <c r="B174">
        <v>2</v>
      </c>
      <c r="C174" t="s">
        <v>30</v>
      </c>
      <c r="D174" t="s">
        <v>31</v>
      </c>
      <c r="E174">
        <v>386</v>
      </c>
      <c r="F174">
        <v>584</v>
      </c>
      <c r="G174" t="s">
        <v>51</v>
      </c>
      <c r="H174">
        <v>1</v>
      </c>
      <c r="I174" t="s">
        <v>52</v>
      </c>
      <c r="J174">
        <v>0.95660749499999997</v>
      </c>
      <c r="K174">
        <v>4</v>
      </c>
      <c r="L174">
        <v>2.7548016000000002E-2</v>
      </c>
      <c r="M174">
        <v>5.5096030999999997E-2</v>
      </c>
      <c r="N174">
        <v>7.5889299999999996E-4</v>
      </c>
      <c r="O174">
        <v>1.2675000000000001</v>
      </c>
      <c r="P174">
        <v>1.2124999999999999</v>
      </c>
      <c r="Q174">
        <v>2.6575365E-2</v>
      </c>
      <c r="R174">
        <v>2.3935677999999998E-2</v>
      </c>
      <c r="S174" t="s">
        <v>53</v>
      </c>
      <c r="T174">
        <v>2</v>
      </c>
      <c r="V174" t="s">
        <v>113</v>
      </c>
      <c r="W174" t="s">
        <v>122</v>
      </c>
      <c r="Y174" t="s">
        <v>56</v>
      </c>
      <c r="Z174">
        <v>2010</v>
      </c>
      <c r="AA174" t="s">
        <v>57</v>
      </c>
      <c r="AB174">
        <v>1</v>
      </c>
      <c r="AC174" t="s">
        <v>48</v>
      </c>
    </row>
    <row r="175" spans="1:29" x14ac:dyDescent="0.25">
      <c r="A175">
        <v>2</v>
      </c>
      <c r="B175">
        <v>2</v>
      </c>
      <c r="C175" t="s">
        <v>30</v>
      </c>
      <c r="D175" t="s">
        <v>31</v>
      </c>
      <c r="E175">
        <v>386</v>
      </c>
      <c r="F175">
        <v>584</v>
      </c>
      <c r="G175" t="s">
        <v>51</v>
      </c>
      <c r="H175">
        <v>1</v>
      </c>
      <c r="I175" t="s">
        <v>52</v>
      </c>
      <c r="J175">
        <v>0.90666666699999998</v>
      </c>
      <c r="K175">
        <v>4</v>
      </c>
      <c r="L175">
        <v>2.6378325000000001E-2</v>
      </c>
      <c r="M175">
        <v>5.2756650000000002E-2</v>
      </c>
      <c r="N175">
        <v>6.9581600000000003E-4</v>
      </c>
      <c r="O175">
        <v>1.3125</v>
      </c>
      <c r="P175">
        <v>1.19</v>
      </c>
      <c r="Q175">
        <v>3.2755407E-2</v>
      </c>
      <c r="R175">
        <v>1.7795129999999999E-2</v>
      </c>
      <c r="S175" t="s">
        <v>53</v>
      </c>
      <c r="T175">
        <v>2</v>
      </c>
      <c r="V175" t="s">
        <v>139</v>
      </c>
      <c r="W175" t="s">
        <v>140</v>
      </c>
      <c r="Y175" t="s">
        <v>56</v>
      </c>
      <c r="Z175">
        <v>2010</v>
      </c>
      <c r="AA175" t="s">
        <v>57</v>
      </c>
      <c r="AB175">
        <v>1</v>
      </c>
      <c r="AC175" t="s">
        <v>48</v>
      </c>
    </row>
    <row r="176" spans="1:29" x14ac:dyDescent="0.25">
      <c r="A176">
        <v>2</v>
      </c>
      <c r="B176">
        <v>2</v>
      </c>
      <c r="C176" t="s">
        <v>30</v>
      </c>
      <c r="D176" t="s">
        <v>31</v>
      </c>
      <c r="E176">
        <v>386</v>
      </c>
      <c r="F176">
        <v>584</v>
      </c>
      <c r="G176" t="s">
        <v>51</v>
      </c>
      <c r="H176">
        <v>1</v>
      </c>
      <c r="I176" t="s">
        <v>52</v>
      </c>
      <c r="J176">
        <v>0.91561181400000002</v>
      </c>
      <c r="K176">
        <v>4</v>
      </c>
      <c r="L176">
        <v>3.6258285000000001E-2</v>
      </c>
      <c r="M176">
        <v>7.2516570000000002E-2</v>
      </c>
      <c r="N176">
        <v>1.314663E-3</v>
      </c>
      <c r="O176">
        <v>1.1850000000000001</v>
      </c>
      <c r="P176">
        <v>1.085</v>
      </c>
      <c r="Q176">
        <v>3.4034295999999999E-2</v>
      </c>
      <c r="R176">
        <v>2.9580399E-2</v>
      </c>
      <c r="S176" t="s">
        <v>53</v>
      </c>
      <c r="T176">
        <v>2</v>
      </c>
      <c r="V176" t="s">
        <v>91</v>
      </c>
      <c r="W176" t="s">
        <v>141</v>
      </c>
      <c r="X176" t="s">
        <v>93</v>
      </c>
      <c r="Y176" t="s">
        <v>56</v>
      </c>
      <c r="Z176">
        <v>2010</v>
      </c>
      <c r="AA176" t="s">
        <v>57</v>
      </c>
      <c r="AB176">
        <v>1</v>
      </c>
      <c r="AC176" t="s">
        <v>48</v>
      </c>
    </row>
    <row r="177" spans="1:29" x14ac:dyDescent="0.25">
      <c r="A177">
        <v>2</v>
      </c>
      <c r="B177">
        <v>2</v>
      </c>
      <c r="C177" t="s">
        <v>30</v>
      </c>
      <c r="D177" t="s">
        <v>31</v>
      </c>
      <c r="E177">
        <v>386</v>
      </c>
      <c r="F177">
        <v>584</v>
      </c>
      <c r="G177" t="s">
        <v>51</v>
      </c>
      <c r="H177">
        <v>1</v>
      </c>
      <c r="I177" t="s">
        <v>52</v>
      </c>
      <c r="J177">
        <v>0.93069306900000004</v>
      </c>
      <c r="K177">
        <v>4</v>
      </c>
      <c r="L177">
        <v>3.0240779999999998E-2</v>
      </c>
      <c r="M177">
        <v>6.0481559999999997E-2</v>
      </c>
      <c r="N177">
        <v>9.1450500000000003E-4</v>
      </c>
      <c r="O177">
        <v>1.2625</v>
      </c>
      <c r="P177">
        <v>1.175</v>
      </c>
      <c r="Q177">
        <v>3.4247870999999999E-2</v>
      </c>
      <c r="R177">
        <v>2.1015867000000001E-2</v>
      </c>
      <c r="S177" t="s">
        <v>53</v>
      </c>
      <c r="T177">
        <v>2</v>
      </c>
      <c r="V177" t="s">
        <v>142</v>
      </c>
      <c r="W177" t="s">
        <v>143</v>
      </c>
      <c r="Y177" t="s">
        <v>56</v>
      </c>
      <c r="Z177">
        <v>2010</v>
      </c>
      <c r="AA177" t="s">
        <v>57</v>
      </c>
      <c r="AB177">
        <v>1</v>
      </c>
      <c r="AC177" t="s">
        <v>48</v>
      </c>
    </row>
    <row r="178" spans="1:29" x14ac:dyDescent="0.25">
      <c r="A178">
        <v>2</v>
      </c>
      <c r="B178">
        <v>2</v>
      </c>
      <c r="C178" t="s">
        <v>30</v>
      </c>
      <c r="D178" t="s">
        <v>31</v>
      </c>
      <c r="E178">
        <v>386</v>
      </c>
      <c r="F178">
        <v>584</v>
      </c>
      <c r="G178" t="s">
        <v>51</v>
      </c>
      <c r="H178">
        <v>1</v>
      </c>
      <c r="I178" t="s">
        <v>52</v>
      </c>
      <c r="J178">
        <v>0.87983706699999997</v>
      </c>
      <c r="K178">
        <v>4</v>
      </c>
      <c r="L178">
        <v>4.0114544000000002E-2</v>
      </c>
      <c r="M178">
        <v>8.0229089000000003E-2</v>
      </c>
      <c r="N178">
        <v>1.609177E-3</v>
      </c>
      <c r="O178">
        <v>1.2275</v>
      </c>
      <c r="P178">
        <v>1.08</v>
      </c>
      <c r="Q178">
        <v>3.4247870999999999E-2</v>
      </c>
      <c r="R178">
        <v>3.8944405000000001E-2</v>
      </c>
      <c r="S178" t="s">
        <v>53</v>
      </c>
      <c r="T178">
        <v>3</v>
      </c>
      <c r="V178" t="s">
        <v>144</v>
      </c>
      <c r="W178" t="s">
        <v>145</v>
      </c>
      <c r="Y178" t="s">
        <v>56</v>
      </c>
      <c r="Z178">
        <v>2010</v>
      </c>
      <c r="AA178" t="s">
        <v>57</v>
      </c>
      <c r="AB178">
        <v>1</v>
      </c>
      <c r="AC178" t="s">
        <v>48</v>
      </c>
    </row>
    <row r="179" spans="1:29" x14ac:dyDescent="0.25">
      <c r="A179">
        <v>2</v>
      </c>
      <c r="B179">
        <v>2</v>
      </c>
      <c r="C179" t="s">
        <v>30</v>
      </c>
      <c r="D179" t="s">
        <v>31</v>
      </c>
      <c r="E179">
        <v>386</v>
      </c>
      <c r="F179">
        <v>584</v>
      </c>
      <c r="G179" t="s">
        <v>51</v>
      </c>
      <c r="H179">
        <v>1</v>
      </c>
      <c r="I179" t="s">
        <v>52</v>
      </c>
      <c r="J179">
        <v>0.893700787</v>
      </c>
      <c r="K179">
        <v>4</v>
      </c>
      <c r="L179">
        <v>3.7926456999999997E-2</v>
      </c>
      <c r="M179">
        <v>7.5852913999999994E-2</v>
      </c>
      <c r="N179">
        <v>1.4384160000000001E-3</v>
      </c>
      <c r="O179">
        <v>1.27</v>
      </c>
      <c r="P179">
        <v>1.135</v>
      </c>
      <c r="Q179">
        <v>3.5590260999999998E-2</v>
      </c>
      <c r="R179">
        <v>3.6170890999999997E-2</v>
      </c>
      <c r="S179" t="s">
        <v>53</v>
      </c>
      <c r="T179">
        <v>3</v>
      </c>
      <c r="V179" t="s">
        <v>149</v>
      </c>
      <c r="W179" t="s">
        <v>150</v>
      </c>
      <c r="Y179" t="s">
        <v>56</v>
      </c>
      <c r="Z179">
        <v>2010</v>
      </c>
      <c r="AA179" t="s">
        <v>57</v>
      </c>
      <c r="AB179">
        <v>1</v>
      </c>
      <c r="AC179" t="s">
        <v>48</v>
      </c>
    </row>
    <row r="180" spans="1:29" x14ac:dyDescent="0.25">
      <c r="A180">
        <v>2</v>
      </c>
      <c r="B180">
        <v>2</v>
      </c>
      <c r="C180" t="s">
        <v>30</v>
      </c>
      <c r="D180" t="s">
        <v>31</v>
      </c>
      <c r="E180">
        <v>386</v>
      </c>
      <c r="F180">
        <v>584</v>
      </c>
      <c r="G180" t="s">
        <v>51</v>
      </c>
      <c r="H180">
        <v>1</v>
      </c>
      <c r="I180" t="s">
        <v>52</v>
      </c>
      <c r="J180">
        <v>0.98203592799999995</v>
      </c>
      <c r="K180">
        <v>4</v>
      </c>
      <c r="L180">
        <v>3.7541315999999998E-2</v>
      </c>
      <c r="M180">
        <v>7.5082631999999996E-2</v>
      </c>
      <c r="N180">
        <v>1.40935E-3</v>
      </c>
      <c r="O180">
        <v>1.2524999999999999</v>
      </c>
      <c r="P180">
        <v>1.23</v>
      </c>
      <c r="Q180">
        <v>3.5677958000000003E-2</v>
      </c>
      <c r="R180">
        <v>3.1358146000000003E-2</v>
      </c>
      <c r="S180" t="s">
        <v>53</v>
      </c>
      <c r="T180">
        <v>2</v>
      </c>
      <c r="V180" t="s">
        <v>151</v>
      </c>
      <c r="W180" t="s">
        <v>152</v>
      </c>
      <c r="Y180" t="s">
        <v>56</v>
      </c>
      <c r="Z180">
        <v>2010</v>
      </c>
      <c r="AA180" t="s">
        <v>57</v>
      </c>
      <c r="AB180">
        <v>1</v>
      </c>
      <c r="AC180" t="s">
        <v>48</v>
      </c>
    </row>
    <row r="181" spans="1:29" x14ac:dyDescent="0.25">
      <c r="A181">
        <v>2</v>
      </c>
      <c r="B181">
        <v>2</v>
      </c>
      <c r="C181" t="s">
        <v>30</v>
      </c>
      <c r="D181" t="s">
        <v>31</v>
      </c>
      <c r="E181">
        <v>386</v>
      </c>
      <c r="F181">
        <v>584</v>
      </c>
      <c r="G181" t="s">
        <v>51</v>
      </c>
      <c r="H181">
        <v>1</v>
      </c>
      <c r="I181" t="s">
        <v>52</v>
      </c>
      <c r="J181">
        <v>0.87333333300000004</v>
      </c>
      <c r="K181">
        <v>4</v>
      </c>
      <c r="L181">
        <v>3.4992594000000002E-2</v>
      </c>
      <c r="M181">
        <v>6.9985188000000004E-2</v>
      </c>
      <c r="N181">
        <v>1.224482E-3</v>
      </c>
      <c r="O181">
        <v>1.5</v>
      </c>
      <c r="P181">
        <v>1.31</v>
      </c>
      <c r="Q181">
        <v>3.7193189000000001E-2</v>
      </c>
      <c r="R181">
        <v>4.1231056000000002E-2</v>
      </c>
      <c r="S181" t="s">
        <v>53</v>
      </c>
      <c r="T181">
        <v>2</v>
      </c>
      <c r="V181" t="s">
        <v>154</v>
      </c>
      <c r="W181" t="s">
        <v>155</v>
      </c>
      <c r="Y181" t="s">
        <v>56</v>
      </c>
      <c r="Z181">
        <v>2010</v>
      </c>
      <c r="AA181" t="s">
        <v>57</v>
      </c>
      <c r="AB181">
        <v>1</v>
      </c>
      <c r="AC181" t="s">
        <v>48</v>
      </c>
    </row>
    <row r="182" spans="1:29" x14ac:dyDescent="0.25">
      <c r="A182">
        <v>2</v>
      </c>
      <c r="B182">
        <v>2</v>
      </c>
      <c r="C182" t="s">
        <v>30</v>
      </c>
      <c r="D182" t="s">
        <v>31</v>
      </c>
      <c r="E182">
        <v>386</v>
      </c>
      <c r="F182">
        <v>584</v>
      </c>
      <c r="G182" t="s">
        <v>51</v>
      </c>
      <c r="H182">
        <v>1</v>
      </c>
      <c r="I182" t="s">
        <v>52</v>
      </c>
      <c r="J182">
        <v>0.93933054400000005</v>
      </c>
      <c r="K182">
        <v>4</v>
      </c>
      <c r="L182">
        <v>3.4121384999999997E-2</v>
      </c>
      <c r="M182">
        <v>6.8242769999999994E-2</v>
      </c>
      <c r="N182">
        <v>1.1642689999999999E-3</v>
      </c>
      <c r="O182">
        <v>1.1950000000000001</v>
      </c>
      <c r="P182">
        <v>1.1225000000000001</v>
      </c>
      <c r="Q182">
        <v>3.9686270000000003E-2</v>
      </c>
      <c r="R182">
        <v>1.6520190000000001E-2</v>
      </c>
      <c r="S182" t="s">
        <v>53</v>
      </c>
      <c r="T182">
        <v>2</v>
      </c>
      <c r="V182" t="s">
        <v>156</v>
      </c>
      <c r="W182" t="s">
        <v>157</v>
      </c>
      <c r="Y182" t="s">
        <v>56</v>
      </c>
      <c r="Z182">
        <v>2010</v>
      </c>
      <c r="AA182" t="s">
        <v>57</v>
      </c>
      <c r="AB182">
        <v>1</v>
      </c>
      <c r="AC182" t="s">
        <v>48</v>
      </c>
    </row>
    <row r="183" spans="1:29" x14ac:dyDescent="0.25">
      <c r="A183">
        <v>2</v>
      </c>
      <c r="B183">
        <v>2</v>
      </c>
      <c r="C183" t="s">
        <v>30</v>
      </c>
      <c r="D183" t="s">
        <v>31</v>
      </c>
      <c r="E183">
        <v>386</v>
      </c>
      <c r="F183">
        <v>584</v>
      </c>
      <c r="G183" t="s">
        <v>51</v>
      </c>
      <c r="H183">
        <v>1</v>
      </c>
      <c r="I183" t="s">
        <v>52</v>
      </c>
      <c r="J183">
        <v>0.90710382499999997</v>
      </c>
      <c r="K183">
        <v>4</v>
      </c>
      <c r="L183">
        <v>3.1729448E-2</v>
      </c>
      <c r="M183">
        <v>6.3458896000000001E-2</v>
      </c>
      <c r="N183">
        <v>1.006758E-3</v>
      </c>
      <c r="O183">
        <v>1.3725000000000001</v>
      </c>
      <c r="P183">
        <v>1.2450000000000001</v>
      </c>
      <c r="Q183">
        <v>4.3469338000000003E-2</v>
      </c>
      <c r="R183">
        <v>1.8484227999999998E-2</v>
      </c>
      <c r="S183" t="s">
        <v>53</v>
      </c>
      <c r="T183">
        <v>3</v>
      </c>
      <c r="V183" t="s">
        <v>166</v>
      </c>
      <c r="W183" t="s">
        <v>167</v>
      </c>
      <c r="Y183" t="s">
        <v>56</v>
      </c>
      <c r="Z183">
        <v>2010</v>
      </c>
      <c r="AA183" t="s">
        <v>57</v>
      </c>
      <c r="AB183">
        <v>1</v>
      </c>
      <c r="AC183" t="s">
        <v>48</v>
      </c>
    </row>
    <row r="184" spans="1:29" x14ac:dyDescent="0.25">
      <c r="A184">
        <v>2</v>
      </c>
      <c r="B184">
        <v>2</v>
      </c>
      <c r="C184" t="s">
        <v>30</v>
      </c>
      <c r="D184" t="s">
        <v>31</v>
      </c>
      <c r="E184">
        <v>386</v>
      </c>
      <c r="F184">
        <v>584</v>
      </c>
      <c r="G184" t="s">
        <v>51</v>
      </c>
      <c r="H184">
        <v>1</v>
      </c>
      <c r="I184" t="s">
        <v>52</v>
      </c>
      <c r="J184">
        <v>0.923986486</v>
      </c>
      <c r="K184">
        <v>4</v>
      </c>
      <c r="L184">
        <v>3.2263234000000002E-2</v>
      </c>
      <c r="M184">
        <v>6.4526468000000003E-2</v>
      </c>
      <c r="N184">
        <v>1.040916E-3</v>
      </c>
      <c r="O184">
        <v>1.48</v>
      </c>
      <c r="P184">
        <v>1.3674999999999999</v>
      </c>
      <c r="Q184">
        <v>4.6007246000000002E-2</v>
      </c>
      <c r="R184">
        <v>2.1746647000000001E-2</v>
      </c>
      <c r="S184" t="s">
        <v>53</v>
      </c>
      <c r="T184">
        <v>3</v>
      </c>
      <c r="V184" t="s">
        <v>168</v>
      </c>
      <c r="W184" t="s">
        <v>169</v>
      </c>
      <c r="Y184" t="s">
        <v>56</v>
      </c>
      <c r="Z184">
        <v>2010</v>
      </c>
      <c r="AA184" t="s">
        <v>57</v>
      </c>
      <c r="AB184">
        <v>1</v>
      </c>
      <c r="AC184" t="s">
        <v>48</v>
      </c>
    </row>
    <row r="185" spans="1:29" x14ac:dyDescent="0.25">
      <c r="A185">
        <v>2</v>
      </c>
      <c r="B185">
        <v>2</v>
      </c>
      <c r="C185" t="s">
        <v>30</v>
      </c>
      <c r="D185" t="s">
        <v>31</v>
      </c>
      <c r="E185">
        <v>386</v>
      </c>
      <c r="F185">
        <v>584</v>
      </c>
      <c r="G185" t="s">
        <v>51</v>
      </c>
      <c r="H185">
        <v>1</v>
      </c>
      <c r="I185" t="s">
        <v>52</v>
      </c>
      <c r="J185">
        <v>0.88648648600000002</v>
      </c>
      <c r="K185">
        <v>4</v>
      </c>
      <c r="L185">
        <v>4.5484787999999998E-2</v>
      </c>
      <c r="M185">
        <v>9.0969575999999996E-2</v>
      </c>
      <c r="N185">
        <v>2.0688659999999999E-3</v>
      </c>
      <c r="O185">
        <v>1.3875</v>
      </c>
      <c r="P185">
        <v>1.23</v>
      </c>
      <c r="Q185">
        <v>6.4468985000000006E-2</v>
      </c>
      <c r="R185">
        <v>2.6770631E-2</v>
      </c>
      <c r="S185" t="s">
        <v>53</v>
      </c>
      <c r="T185">
        <v>2</v>
      </c>
      <c r="V185" t="s">
        <v>206</v>
      </c>
      <c r="W185" t="s">
        <v>207</v>
      </c>
      <c r="Y185" t="s">
        <v>56</v>
      </c>
      <c r="Z185">
        <v>2010</v>
      </c>
      <c r="AA185" t="s">
        <v>57</v>
      </c>
      <c r="AB185">
        <v>1</v>
      </c>
      <c r="AC185" t="s">
        <v>48</v>
      </c>
    </row>
    <row r="186" spans="1:29" x14ac:dyDescent="0.25">
      <c r="A186">
        <v>2</v>
      </c>
      <c r="B186">
        <v>2</v>
      </c>
      <c r="C186" t="s">
        <v>30</v>
      </c>
      <c r="D186" t="s">
        <v>31</v>
      </c>
      <c r="E186">
        <v>386</v>
      </c>
      <c r="F186">
        <v>560</v>
      </c>
      <c r="G186" t="s">
        <v>51</v>
      </c>
      <c r="H186">
        <v>1</v>
      </c>
      <c r="I186" t="s">
        <v>52</v>
      </c>
      <c r="J186">
        <v>0.94</v>
      </c>
      <c r="K186">
        <v>4</v>
      </c>
      <c r="L186">
        <v>2.2260002000000001E-2</v>
      </c>
      <c r="M186">
        <v>4.4520004000000002E-2</v>
      </c>
      <c r="N186">
        <v>4.9550799999999997E-4</v>
      </c>
      <c r="O186">
        <v>1</v>
      </c>
      <c r="P186">
        <v>0.94</v>
      </c>
      <c r="S186" t="s">
        <v>34</v>
      </c>
      <c r="T186">
        <v>1</v>
      </c>
      <c r="V186" t="s">
        <v>36</v>
      </c>
      <c r="W186" t="s">
        <v>550</v>
      </c>
      <c r="X186" t="s">
        <v>551</v>
      </c>
      <c r="Y186" t="s">
        <v>56</v>
      </c>
      <c r="Z186">
        <v>2011</v>
      </c>
      <c r="AA186" t="s">
        <v>57</v>
      </c>
      <c r="AB186">
        <v>2</v>
      </c>
      <c r="AC186" t="s">
        <v>65</v>
      </c>
    </row>
    <row r="187" spans="1:29" x14ac:dyDescent="0.25">
      <c r="A187">
        <v>2</v>
      </c>
      <c r="B187">
        <v>2</v>
      </c>
      <c r="C187" t="s">
        <v>30</v>
      </c>
      <c r="D187" t="s">
        <v>31</v>
      </c>
      <c r="E187">
        <v>386</v>
      </c>
      <c r="F187">
        <v>560</v>
      </c>
      <c r="G187" t="s">
        <v>51</v>
      </c>
      <c r="H187">
        <v>1</v>
      </c>
      <c r="I187" t="s">
        <v>52</v>
      </c>
      <c r="J187">
        <v>0.94</v>
      </c>
      <c r="K187">
        <v>4</v>
      </c>
      <c r="L187">
        <v>2.2260002000000001E-2</v>
      </c>
      <c r="M187">
        <v>4.4520004000000002E-2</v>
      </c>
      <c r="N187">
        <v>4.9550799999999997E-4</v>
      </c>
      <c r="O187">
        <v>1</v>
      </c>
      <c r="P187">
        <v>0.94</v>
      </c>
      <c r="S187" t="s">
        <v>34</v>
      </c>
      <c r="T187">
        <v>2</v>
      </c>
      <c r="V187" t="s">
        <v>36</v>
      </c>
      <c r="W187" t="s">
        <v>552</v>
      </c>
      <c r="X187" t="s">
        <v>551</v>
      </c>
      <c r="Y187" t="s">
        <v>56</v>
      </c>
      <c r="Z187">
        <v>2011</v>
      </c>
      <c r="AA187" t="s">
        <v>57</v>
      </c>
      <c r="AB187">
        <v>2</v>
      </c>
      <c r="AC187" t="s">
        <v>65</v>
      </c>
    </row>
    <row r="188" spans="1:29" x14ac:dyDescent="0.25">
      <c r="A188">
        <v>2</v>
      </c>
      <c r="B188">
        <v>2</v>
      </c>
      <c r="C188" t="s">
        <v>30</v>
      </c>
      <c r="D188" t="s">
        <v>31</v>
      </c>
      <c r="E188">
        <v>350</v>
      </c>
      <c r="F188">
        <v>700</v>
      </c>
      <c r="G188" t="s">
        <v>32</v>
      </c>
      <c r="H188">
        <v>0</v>
      </c>
      <c r="I188" t="s">
        <v>33</v>
      </c>
      <c r="J188">
        <v>0.77859778599999996</v>
      </c>
      <c r="K188">
        <v>1</v>
      </c>
      <c r="L188">
        <v>0</v>
      </c>
      <c r="M188">
        <v>1</v>
      </c>
      <c r="N188">
        <v>0</v>
      </c>
      <c r="O188">
        <v>2.71</v>
      </c>
      <c r="P188">
        <v>2.11</v>
      </c>
      <c r="Q188">
        <v>0</v>
      </c>
      <c r="R188">
        <v>0</v>
      </c>
      <c r="S188" t="s">
        <v>34</v>
      </c>
      <c r="T188">
        <v>2</v>
      </c>
      <c r="U188" t="s">
        <v>35</v>
      </c>
      <c r="V188" t="s">
        <v>36</v>
      </c>
      <c r="W188" t="s">
        <v>37</v>
      </c>
      <c r="X188" t="s">
        <v>38</v>
      </c>
      <c r="Y188" t="s">
        <v>39</v>
      </c>
      <c r="AA188" t="s">
        <v>40</v>
      </c>
      <c r="AB188">
        <v>1</v>
      </c>
      <c r="AC188" t="s">
        <v>41</v>
      </c>
    </row>
    <row r="189" spans="1:29" x14ac:dyDescent="0.25">
      <c r="A189">
        <v>2</v>
      </c>
      <c r="B189">
        <v>2</v>
      </c>
      <c r="C189" t="s">
        <v>30</v>
      </c>
      <c r="D189" t="s">
        <v>31</v>
      </c>
      <c r="E189">
        <v>350</v>
      </c>
      <c r="F189">
        <v>700</v>
      </c>
      <c r="G189" t="s">
        <v>32</v>
      </c>
      <c r="H189">
        <v>0</v>
      </c>
      <c r="I189" t="s">
        <v>33</v>
      </c>
      <c r="J189">
        <v>0.88121708600000004</v>
      </c>
      <c r="K189">
        <v>1</v>
      </c>
      <c r="L189">
        <v>4.3385696000000001E-2</v>
      </c>
      <c r="M189">
        <v>0.114787761</v>
      </c>
      <c r="N189">
        <v>1.8823189999999999E-3</v>
      </c>
      <c r="O189">
        <v>1.7090000000000001</v>
      </c>
      <c r="P189">
        <v>1.506</v>
      </c>
      <c r="Q189">
        <v>4.1500000000000002E-2</v>
      </c>
      <c r="R189">
        <v>6.4500000000000002E-2</v>
      </c>
      <c r="S189" t="s">
        <v>34</v>
      </c>
      <c r="T189">
        <v>2</v>
      </c>
      <c r="U189" t="s">
        <v>162</v>
      </c>
      <c r="V189" t="s">
        <v>36</v>
      </c>
      <c r="W189" t="s">
        <v>163</v>
      </c>
      <c r="X189" t="s">
        <v>38</v>
      </c>
      <c r="Y189" t="s">
        <v>39</v>
      </c>
      <c r="AA189" t="s">
        <v>40</v>
      </c>
      <c r="AB189">
        <v>1</v>
      </c>
      <c r="AC189" t="s">
        <v>48</v>
      </c>
    </row>
    <row r="190" spans="1:29" x14ac:dyDescent="0.25">
      <c r="A190">
        <v>2</v>
      </c>
      <c r="B190">
        <v>2</v>
      </c>
      <c r="C190" t="s">
        <v>30</v>
      </c>
      <c r="D190" t="s">
        <v>31</v>
      </c>
      <c r="E190">
        <v>350</v>
      </c>
      <c r="F190">
        <v>700</v>
      </c>
      <c r="G190" t="s">
        <v>32</v>
      </c>
      <c r="H190">
        <v>0</v>
      </c>
      <c r="I190" t="s">
        <v>33</v>
      </c>
      <c r="J190">
        <v>0.88273314899999999</v>
      </c>
      <c r="K190">
        <v>1</v>
      </c>
      <c r="L190">
        <v>4.8326716999999998E-2</v>
      </c>
      <c r="M190">
        <v>4.8326716999999998E-2</v>
      </c>
      <c r="N190">
        <v>2.3354719999999999E-3</v>
      </c>
      <c r="O190">
        <v>2.1659999999999999</v>
      </c>
      <c r="P190">
        <v>1.9119999999999999</v>
      </c>
      <c r="Q190">
        <v>5.0999999999999997E-2</v>
      </c>
      <c r="R190">
        <v>9.4500000000000001E-2</v>
      </c>
      <c r="S190" t="s">
        <v>34</v>
      </c>
      <c r="T190">
        <v>2</v>
      </c>
      <c r="U190" t="s">
        <v>186</v>
      </c>
      <c r="V190" t="s">
        <v>36</v>
      </c>
      <c r="W190" t="s">
        <v>187</v>
      </c>
      <c r="X190" t="s">
        <v>38</v>
      </c>
      <c r="Y190" t="s">
        <v>39</v>
      </c>
      <c r="AA190" t="s">
        <v>40</v>
      </c>
      <c r="AB190">
        <v>1</v>
      </c>
      <c r="AC190" t="s">
        <v>129</v>
      </c>
    </row>
    <row r="191" spans="1:29" x14ac:dyDescent="0.25">
      <c r="A191">
        <v>2</v>
      </c>
      <c r="B191">
        <v>2</v>
      </c>
      <c r="C191" t="s">
        <v>30</v>
      </c>
      <c r="D191" t="s">
        <v>31</v>
      </c>
      <c r="E191">
        <v>350</v>
      </c>
      <c r="F191">
        <v>700</v>
      </c>
      <c r="G191" t="s">
        <v>32</v>
      </c>
      <c r="H191">
        <v>0</v>
      </c>
      <c r="I191" t="s">
        <v>33</v>
      </c>
      <c r="J191">
        <v>0.838810642</v>
      </c>
      <c r="K191">
        <v>1</v>
      </c>
      <c r="L191">
        <v>3.7097019000000002E-2</v>
      </c>
      <c r="M191">
        <v>5.2463108000000001E-2</v>
      </c>
      <c r="N191">
        <v>1.3761890000000001E-3</v>
      </c>
      <c r="O191">
        <v>1.917</v>
      </c>
      <c r="P191">
        <v>1.6080000000000001</v>
      </c>
      <c r="Q191">
        <v>8.1000000000000003E-2</v>
      </c>
      <c r="R191">
        <v>2.1000000000000001E-2</v>
      </c>
      <c r="S191" t="s">
        <v>34</v>
      </c>
      <c r="T191">
        <v>2</v>
      </c>
      <c r="U191" t="s">
        <v>229</v>
      </c>
      <c r="V191" t="s">
        <v>36</v>
      </c>
      <c r="W191" t="s">
        <v>230</v>
      </c>
      <c r="X191" t="s">
        <v>38</v>
      </c>
      <c r="Y191" t="s">
        <v>39</v>
      </c>
      <c r="AA191" t="s">
        <v>40</v>
      </c>
      <c r="AB191">
        <v>1</v>
      </c>
      <c r="AC191" t="s">
        <v>48</v>
      </c>
    </row>
    <row r="192" spans="1:29" x14ac:dyDescent="0.25">
      <c r="A192">
        <v>2</v>
      </c>
      <c r="B192">
        <v>2</v>
      </c>
      <c r="C192" t="s">
        <v>30</v>
      </c>
      <c r="D192" t="s">
        <v>31</v>
      </c>
      <c r="E192">
        <v>350</v>
      </c>
      <c r="F192">
        <v>700</v>
      </c>
      <c r="G192" t="s">
        <v>32</v>
      </c>
      <c r="H192">
        <v>0</v>
      </c>
      <c r="I192" t="s">
        <v>33</v>
      </c>
      <c r="J192">
        <v>0.77802319200000003</v>
      </c>
      <c r="K192">
        <v>1</v>
      </c>
      <c r="L192">
        <v>5.8347154999999998E-2</v>
      </c>
      <c r="M192">
        <v>5.8347154999999998E-2</v>
      </c>
      <c r="N192">
        <v>3.4043900000000002E-3</v>
      </c>
      <c r="O192">
        <v>1.8109999999999999</v>
      </c>
      <c r="P192">
        <v>1.409</v>
      </c>
      <c r="Q192">
        <v>0.1</v>
      </c>
      <c r="R192">
        <v>7.1499999999999994E-2</v>
      </c>
      <c r="S192" t="s">
        <v>34</v>
      </c>
      <c r="T192">
        <v>2</v>
      </c>
      <c r="U192" t="s">
        <v>248</v>
      </c>
      <c r="V192" t="s">
        <v>36</v>
      </c>
      <c r="W192" t="s">
        <v>249</v>
      </c>
      <c r="X192" t="s">
        <v>38</v>
      </c>
      <c r="Y192" t="s">
        <v>39</v>
      </c>
      <c r="AA192" t="s">
        <v>40</v>
      </c>
      <c r="AB192">
        <v>1</v>
      </c>
      <c r="AC192" t="s">
        <v>129</v>
      </c>
    </row>
    <row r="193" spans="1:30" x14ac:dyDescent="0.25">
      <c r="A193">
        <v>2</v>
      </c>
      <c r="B193">
        <v>2</v>
      </c>
      <c r="C193" t="s">
        <v>30</v>
      </c>
      <c r="D193" t="s">
        <v>31</v>
      </c>
      <c r="E193">
        <v>350</v>
      </c>
      <c r="F193">
        <v>700</v>
      </c>
      <c r="G193" t="s">
        <v>32</v>
      </c>
      <c r="H193">
        <v>0</v>
      </c>
      <c r="I193" t="s">
        <v>33</v>
      </c>
      <c r="J193">
        <v>1</v>
      </c>
      <c r="K193">
        <v>1</v>
      </c>
      <c r="L193">
        <v>0.10724032999999999</v>
      </c>
      <c r="M193">
        <v>0.23979666699999999</v>
      </c>
      <c r="N193">
        <v>1.1500488E-2</v>
      </c>
      <c r="O193">
        <v>1.6</v>
      </c>
      <c r="P193">
        <v>1.6</v>
      </c>
      <c r="Q193">
        <v>0.159</v>
      </c>
      <c r="R193">
        <v>6.4500000000000002E-2</v>
      </c>
      <c r="S193" t="s">
        <v>34</v>
      </c>
      <c r="T193">
        <v>2</v>
      </c>
      <c r="U193" t="s">
        <v>299</v>
      </c>
      <c r="V193" t="s">
        <v>36</v>
      </c>
      <c r="W193" t="s">
        <v>300</v>
      </c>
      <c r="X193" t="s">
        <v>38</v>
      </c>
      <c r="Y193" t="s">
        <v>39</v>
      </c>
      <c r="AA193" t="s">
        <v>40</v>
      </c>
      <c r="AB193">
        <v>1</v>
      </c>
      <c r="AC193" t="s">
        <v>48</v>
      </c>
    </row>
    <row r="194" spans="1:30" x14ac:dyDescent="0.25">
      <c r="A194">
        <v>2</v>
      </c>
      <c r="B194">
        <v>2</v>
      </c>
      <c r="C194" t="s">
        <v>30</v>
      </c>
      <c r="D194" t="s">
        <v>31</v>
      </c>
      <c r="E194">
        <v>370</v>
      </c>
      <c r="F194">
        <v>700</v>
      </c>
      <c r="G194" t="s">
        <v>32</v>
      </c>
      <c r="H194">
        <v>0</v>
      </c>
      <c r="I194" t="s">
        <v>33</v>
      </c>
      <c r="J194">
        <v>0.721623668</v>
      </c>
      <c r="K194">
        <v>1</v>
      </c>
      <c r="L194">
        <v>9.3099971000000004E-2</v>
      </c>
      <c r="M194">
        <v>0.13166324200000001</v>
      </c>
      <c r="N194">
        <v>8.6676050000000001E-3</v>
      </c>
      <c r="O194">
        <v>17.170999999999999</v>
      </c>
      <c r="P194">
        <v>12.391</v>
      </c>
      <c r="Q194">
        <v>1.1755</v>
      </c>
      <c r="R194">
        <v>1.355</v>
      </c>
      <c r="S194" t="s">
        <v>34</v>
      </c>
      <c r="T194">
        <v>2</v>
      </c>
      <c r="V194" t="s">
        <v>36</v>
      </c>
      <c r="W194" t="s">
        <v>496</v>
      </c>
      <c r="X194" t="s">
        <v>497</v>
      </c>
      <c r="Y194" t="s">
        <v>39</v>
      </c>
      <c r="AA194" t="s">
        <v>40</v>
      </c>
      <c r="AB194">
        <v>2</v>
      </c>
      <c r="AC194" t="s">
        <v>48</v>
      </c>
    </row>
    <row r="195" spans="1:30" x14ac:dyDescent="0.25">
      <c r="A195">
        <v>2</v>
      </c>
      <c r="B195">
        <v>2</v>
      </c>
      <c r="C195" t="s">
        <v>30</v>
      </c>
      <c r="D195" t="s">
        <v>31</v>
      </c>
      <c r="E195">
        <v>350</v>
      </c>
      <c r="F195">
        <v>550</v>
      </c>
      <c r="G195" t="s">
        <v>51</v>
      </c>
      <c r="H195">
        <v>1</v>
      </c>
      <c r="I195" t="s">
        <v>52</v>
      </c>
      <c r="J195">
        <v>0.93333068399999997</v>
      </c>
      <c r="K195">
        <v>6</v>
      </c>
      <c r="L195">
        <v>2.9538452E-2</v>
      </c>
      <c r="M195">
        <v>7.2354135E-2</v>
      </c>
      <c r="N195">
        <v>8.7252E-4</v>
      </c>
      <c r="O195">
        <v>75.492000000000004</v>
      </c>
      <c r="P195">
        <v>70.459000000000003</v>
      </c>
      <c r="Q195">
        <v>1.3129999999999999</v>
      </c>
      <c r="R195">
        <v>1.863</v>
      </c>
      <c r="S195" t="s">
        <v>34</v>
      </c>
      <c r="T195">
        <v>2</v>
      </c>
      <c r="V195" t="s">
        <v>36</v>
      </c>
      <c r="W195" t="s">
        <v>499</v>
      </c>
      <c r="X195" t="s">
        <v>500</v>
      </c>
      <c r="Y195" t="s">
        <v>501</v>
      </c>
      <c r="Z195" t="s">
        <v>502</v>
      </c>
      <c r="AA195" t="s">
        <v>503</v>
      </c>
      <c r="AB195">
        <v>1</v>
      </c>
      <c r="AC195" t="s">
        <v>48</v>
      </c>
    </row>
    <row r="196" spans="1:30" x14ac:dyDescent="0.25">
      <c r="A196">
        <v>2</v>
      </c>
      <c r="B196">
        <v>2</v>
      </c>
      <c r="C196" t="s">
        <v>30</v>
      </c>
      <c r="D196" t="s">
        <v>31</v>
      </c>
      <c r="E196">
        <v>350</v>
      </c>
      <c r="F196">
        <v>550</v>
      </c>
      <c r="G196" t="s">
        <v>51</v>
      </c>
      <c r="H196">
        <v>1</v>
      </c>
      <c r="I196" t="s">
        <v>52</v>
      </c>
      <c r="J196">
        <v>0.95061850299999995</v>
      </c>
      <c r="K196">
        <v>9</v>
      </c>
      <c r="L196">
        <v>3.0942474000000001E-2</v>
      </c>
      <c r="M196">
        <v>9.2827420999999993E-2</v>
      </c>
      <c r="N196">
        <v>9.57437E-4</v>
      </c>
      <c r="O196">
        <v>70.897000000000006</v>
      </c>
      <c r="P196">
        <v>67.396000000000001</v>
      </c>
      <c r="Q196">
        <v>1.5315000000000001</v>
      </c>
      <c r="R196">
        <v>1.641</v>
      </c>
      <c r="S196" t="s">
        <v>34</v>
      </c>
      <c r="T196">
        <v>1</v>
      </c>
      <c r="V196" t="s">
        <v>36</v>
      </c>
      <c r="W196" t="s">
        <v>510</v>
      </c>
      <c r="X196" t="s">
        <v>500</v>
      </c>
      <c r="Y196" t="s">
        <v>501</v>
      </c>
      <c r="Z196" t="s">
        <v>511</v>
      </c>
      <c r="AA196" t="s">
        <v>503</v>
      </c>
      <c r="AB196">
        <v>1</v>
      </c>
      <c r="AC196" t="s">
        <v>48</v>
      </c>
    </row>
    <row r="197" spans="1:30" x14ac:dyDescent="0.25">
      <c r="A197">
        <v>2</v>
      </c>
      <c r="B197">
        <v>2</v>
      </c>
      <c r="C197" t="s">
        <v>30</v>
      </c>
      <c r="D197" t="s">
        <v>31</v>
      </c>
      <c r="E197">
        <v>350</v>
      </c>
      <c r="F197">
        <v>550</v>
      </c>
      <c r="G197" t="s">
        <v>51</v>
      </c>
      <c r="H197">
        <v>1</v>
      </c>
      <c r="I197" t="s">
        <v>52</v>
      </c>
      <c r="J197">
        <v>0.93646164700000001</v>
      </c>
      <c r="K197">
        <v>9</v>
      </c>
      <c r="L197">
        <v>3.1326663999999997E-2</v>
      </c>
      <c r="M197">
        <v>9.3979991999999998E-2</v>
      </c>
      <c r="N197">
        <v>9.8135999999999991E-4</v>
      </c>
      <c r="O197">
        <v>79.212000000000003</v>
      </c>
      <c r="P197">
        <v>74.179000000000002</v>
      </c>
      <c r="Q197">
        <v>1.754</v>
      </c>
      <c r="R197">
        <v>1.86</v>
      </c>
      <c r="S197" t="s">
        <v>34</v>
      </c>
      <c r="T197">
        <v>3</v>
      </c>
      <c r="V197" t="s">
        <v>36</v>
      </c>
      <c r="W197" t="s">
        <v>512</v>
      </c>
      <c r="X197" t="s">
        <v>500</v>
      </c>
      <c r="Y197" t="s">
        <v>501</v>
      </c>
      <c r="Z197" t="s">
        <v>511</v>
      </c>
      <c r="AA197" t="s">
        <v>503</v>
      </c>
      <c r="AB197">
        <v>1</v>
      </c>
      <c r="AC197" t="s">
        <v>48</v>
      </c>
    </row>
    <row r="198" spans="1:30" x14ac:dyDescent="0.25">
      <c r="A198">
        <v>3</v>
      </c>
      <c r="B198">
        <v>3</v>
      </c>
      <c r="C198" t="s">
        <v>30</v>
      </c>
      <c r="D198" t="s">
        <v>123</v>
      </c>
      <c r="E198">
        <v>384</v>
      </c>
      <c r="F198">
        <v>718</v>
      </c>
      <c r="G198" t="s">
        <v>250</v>
      </c>
      <c r="H198">
        <v>0</v>
      </c>
      <c r="I198" t="s">
        <v>33</v>
      </c>
      <c r="J198">
        <v>0.76039999999999996</v>
      </c>
      <c r="K198">
        <v>2</v>
      </c>
      <c r="L198">
        <v>6.2913908000000004E-2</v>
      </c>
      <c r="M198">
        <v>8.8973702000000002E-2</v>
      </c>
      <c r="N198">
        <v>3.9581599999999996E-3</v>
      </c>
      <c r="O198">
        <v>21.7</v>
      </c>
      <c r="P198">
        <v>16.5</v>
      </c>
      <c r="S198" t="s">
        <v>34</v>
      </c>
      <c r="T198">
        <v>2</v>
      </c>
      <c r="V198" t="s">
        <v>701</v>
      </c>
      <c r="W198" t="s">
        <v>704</v>
      </c>
      <c r="X198" t="s">
        <v>705</v>
      </c>
      <c r="Y198" t="s">
        <v>336</v>
      </c>
      <c r="Z198">
        <v>1992</v>
      </c>
      <c r="AA198" t="s">
        <v>338</v>
      </c>
      <c r="AB198">
        <v>1</v>
      </c>
      <c r="AC198" t="s">
        <v>48</v>
      </c>
    </row>
    <row r="199" spans="1:30" x14ac:dyDescent="0.25">
      <c r="A199">
        <v>3</v>
      </c>
      <c r="B199">
        <v>3</v>
      </c>
      <c r="C199" t="s">
        <v>30</v>
      </c>
      <c r="D199" t="s">
        <v>123</v>
      </c>
      <c r="E199">
        <v>384</v>
      </c>
      <c r="F199">
        <v>718</v>
      </c>
      <c r="G199" t="s">
        <v>250</v>
      </c>
      <c r="H199">
        <v>0</v>
      </c>
      <c r="I199" t="s">
        <v>33</v>
      </c>
      <c r="J199">
        <v>0.82420000000000004</v>
      </c>
      <c r="K199">
        <v>2</v>
      </c>
      <c r="L199">
        <v>9.6593353000000007E-2</v>
      </c>
      <c r="M199">
        <v>0.13660363</v>
      </c>
      <c r="N199">
        <v>9.3302760000000002E-3</v>
      </c>
      <c r="O199">
        <v>27.3</v>
      </c>
      <c r="P199">
        <v>22.5</v>
      </c>
      <c r="S199" t="s">
        <v>34</v>
      </c>
      <c r="T199">
        <v>2</v>
      </c>
      <c r="V199" t="s">
        <v>709</v>
      </c>
      <c r="W199" t="s">
        <v>710</v>
      </c>
      <c r="X199" t="s">
        <v>705</v>
      </c>
      <c r="Y199" t="s">
        <v>336</v>
      </c>
      <c r="Z199">
        <v>1992</v>
      </c>
      <c r="AA199" t="s">
        <v>338</v>
      </c>
      <c r="AB199">
        <v>1</v>
      </c>
      <c r="AC199" t="s">
        <v>48</v>
      </c>
    </row>
    <row r="200" spans="1:30" x14ac:dyDescent="0.25">
      <c r="A200">
        <v>3</v>
      </c>
      <c r="B200">
        <v>3</v>
      </c>
      <c r="C200" t="s">
        <v>30</v>
      </c>
      <c r="D200" t="s">
        <v>123</v>
      </c>
      <c r="E200">
        <v>365</v>
      </c>
      <c r="F200">
        <v>700</v>
      </c>
      <c r="G200" t="s">
        <v>250</v>
      </c>
      <c r="H200">
        <v>0</v>
      </c>
      <c r="I200" t="s">
        <v>33</v>
      </c>
      <c r="J200">
        <v>0.85227272700000001</v>
      </c>
      <c r="K200">
        <v>2</v>
      </c>
      <c r="L200">
        <v>6.9057156999999994E-2</v>
      </c>
      <c r="M200">
        <v>9.7661567000000005E-2</v>
      </c>
      <c r="N200">
        <v>4.7688909999999999E-3</v>
      </c>
      <c r="O200">
        <v>2.64</v>
      </c>
      <c r="P200">
        <v>2.25</v>
      </c>
      <c r="S200" t="s">
        <v>34</v>
      </c>
      <c r="T200">
        <v>3</v>
      </c>
      <c r="V200" t="s">
        <v>553</v>
      </c>
      <c r="W200" t="s">
        <v>554</v>
      </c>
      <c r="X200" t="s">
        <v>555</v>
      </c>
      <c r="Y200" t="s">
        <v>336</v>
      </c>
      <c r="Z200">
        <v>1995</v>
      </c>
      <c r="AA200" t="s">
        <v>338</v>
      </c>
      <c r="AB200">
        <v>3</v>
      </c>
      <c r="AC200" t="s">
        <v>65</v>
      </c>
    </row>
    <row r="201" spans="1:30" x14ac:dyDescent="0.25">
      <c r="A201">
        <v>3</v>
      </c>
      <c r="B201">
        <v>3</v>
      </c>
      <c r="C201" t="s">
        <v>30</v>
      </c>
      <c r="D201" t="s">
        <v>123</v>
      </c>
      <c r="E201">
        <v>365</v>
      </c>
      <c r="F201">
        <v>700</v>
      </c>
      <c r="G201" t="s">
        <v>250</v>
      </c>
      <c r="H201">
        <v>0</v>
      </c>
      <c r="I201" t="s">
        <v>33</v>
      </c>
      <c r="J201">
        <v>0.85087719299999998</v>
      </c>
      <c r="K201">
        <v>2</v>
      </c>
      <c r="L201">
        <v>6.9647847999999998E-2</v>
      </c>
      <c r="M201">
        <v>9.8496930999999996E-2</v>
      </c>
      <c r="N201">
        <v>4.8508229999999998E-3</v>
      </c>
      <c r="O201">
        <v>2.2799999999999998</v>
      </c>
      <c r="P201">
        <v>1.94</v>
      </c>
      <c r="S201" t="s">
        <v>34</v>
      </c>
      <c r="T201">
        <v>3</v>
      </c>
      <c r="V201" t="s">
        <v>556</v>
      </c>
      <c r="W201" t="s">
        <v>557</v>
      </c>
      <c r="X201" t="s">
        <v>555</v>
      </c>
      <c r="Y201" t="s">
        <v>336</v>
      </c>
      <c r="Z201">
        <v>1995</v>
      </c>
      <c r="AA201" t="s">
        <v>338</v>
      </c>
      <c r="AB201">
        <v>3</v>
      </c>
      <c r="AC201" t="s">
        <v>65</v>
      </c>
    </row>
    <row r="202" spans="1:30" x14ac:dyDescent="0.25">
      <c r="A202">
        <v>3</v>
      </c>
      <c r="B202">
        <v>3</v>
      </c>
      <c r="C202" t="s">
        <v>30</v>
      </c>
      <c r="D202" t="s">
        <v>123</v>
      </c>
      <c r="E202">
        <v>365</v>
      </c>
      <c r="F202">
        <v>700</v>
      </c>
      <c r="G202" t="s">
        <v>250</v>
      </c>
      <c r="H202">
        <v>0</v>
      </c>
      <c r="I202" t="s">
        <v>33</v>
      </c>
      <c r="J202">
        <v>0.93522267199999998</v>
      </c>
      <c r="K202">
        <v>2</v>
      </c>
      <c r="L202">
        <v>3.8063598999999997E-2</v>
      </c>
      <c r="M202">
        <v>5.3830058E-2</v>
      </c>
      <c r="N202">
        <v>1.448838E-3</v>
      </c>
      <c r="O202">
        <v>2.4700000000000002</v>
      </c>
      <c r="P202">
        <v>2.31</v>
      </c>
      <c r="S202" t="s">
        <v>34</v>
      </c>
      <c r="T202">
        <v>3</v>
      </c>
      <c r="V202" t="s">
        <v>691</v>
      </c>
      <c r="W202" t="s">
        <v>692</v>
      </c>
      <c r="X202" t="s">
        <v>555</v>
      </c>
      <c r="Y202" t="s">
        <v>336</v>
      </c>
      <c r="Z202">
        <v>1995</v>
      </c>
      <c r="AA202" t="s">
        <v>338</v>
      </c>
      <c r="AB202">
        <v>3</v>
      </c>
      <c r="AC202" t="s">
        <v>48</v>
      </c>
    </row>
    <row r="203" spans="1:30" x14ac:dyDescent="0.25">
      <c r="A203">
        <v>3</v>
      </c>
      <c r="B203">
        <v>3</v>
      </c>
      <c r="C203" t="s">
        <v>30</v>
      </c>
      <c r="D203" t="s">
        <v>123</v>
      </c>
      <c r="E203">
        <v>365</v>
      </c>
      <c r="F203">
        <v>700</v>
      </c>
      <c r="G203" t="s">
        <v>250</v>
      </c>
      <c r="H203">
        <v>0</v>
      </c>
      <c r="I203" t="s">
        <v>33</v>
      </c>
      <c r="J203">
        <v>0.88755020100000004</v>
      </c>
      <c r="K203">
        <v>2</v>
      </c>
      <c r="L203">
        <v>5.3718941999999999E-2</v>
      </c>
      <c r="M203">
        <v>7.5970056999999994E-2</v>
      </c>
      <c r="N203">
        <v>2.885725E-3</v>
      </c>
      <c r="O203">
        <v>2.4900000000000002</v>
      </c>
      <c r="P203">
        <v>2.21</v>
      </c>
      <c r="S203" t="s">
        <v>34</v>
      </c>
      <c r="T203">
        <v>3</v>
      </c>
      <c r="V203" t="s">
        <v>699</v>
      </c>
      <c r="W203" t="s">
        <v>700</v>
      </c>
      <c r="X203" t="s">
        <v>555</v>
      </c>
      <c r="Y203" t="s">
        <v>336</v>
      </c>
      <c r="Z203">
        <v>1995</v>
      </c>
      <c r="AA203" t="s">
        <v>338</v>
      </c>
      <c r="AB203">
        <v>3</v>
      </c>
      <c r="AC203" t="s">
        <v>48</v>
      </c>
    </row>
    <row r="204" spans="1:30" x14ac:dyDescent="0.25">
      <c r="A204">
        <v>3</v>
      </c>
      <c r="B204">
        <v>3</v>
      </c>
      <c r="C204" t="s">
        <v>30</v>
      </c>
      <c r="D204" t="s">
        <v>123</v>
      </c>
      <c r="E204">
        <v>365</v>
      </c>
      <c r="F204">
        <v>700</v>
      </c>
      <c r="G204" t="s">
        <v>250</v>
      </c>
      <c r="H204">
        <v>0</v>
      </c>
      <c r="I204" t="s">
        <v>33</v>
      </c>
      <c r="J204">
        <v>0.88235294099999995</v>
      </c>
      <c r="K204">
        <v>2</v>
      </c>
      <c r="L204">
        <v>5.6026914999999997E-2</v>
      </c>
      <c r="M204">
        <v>7.9234023000000001E-2</v>
      </c>
      <c r="N204">
        <v>3.1390150000000002E-3</v>
      </c>
      <c r="O204">
        <v>2.21</v>
      </c>
      <c r="P204">
        <v>1.95</v>
      </c>
      <c r="S204" t="s">
        <v>34</v>
      </c>
      <c r="T204">
        <v>3</v>
      </c>
      <c r="V204" t="s">
        <v>701</v>
      </c>
      <c r="W204" t="s">
        <v>702</v>
      </c>
      <c r="X204" t="s">
        <v>555</v>
      </c>
      <c r="Y204" t="s">
        <v>336</v>
      </c>
      <c r="Z204">
        <v>1995</v>
      </c>
      <c r="AA204" t="s">
        <v>338</v>
      </c>
      <c r="AB204">
        <v>3</v>
      </c>
      <c r="AC204" t="s">
        <v>48</v>
      </c>
    </row>
    <row r="205" spans="1:30" x14ac:dyDescent="0.25">
      <c r="A205">
        <v>3</v>
      </c>
      <c r="B205">
        <v>3</v>
      </c>
      <c r="C205" t="s">
        <v>30</v>
      </c>
      <c r="D205" t="s">
        <v>123</v>
      </c>
      <c r="E205">
        <v>365</v>
      </c>
      <c r="F205">
        <v>700</v>
      </c>
      <c r="G205" t="s">
        <v>250</v>
      </c>
      <c r="H205">
        <v>0</v>
      </c>
      <c r="I205" t="s">
        <v>33</v>
      </c>
      <c r="J205">
        <v>0.81016949199999999</v>
      </c>
      <c r="K205">
        <v>2</v>
      </c>
      <c r="L205">
        <v>8.6317133000000004E-2</v>
      </c>
      <c r="M205">
        <v>0.12207086</v>
      </c>
      <c r="N205">
        <v>7.4506470000000003E-3</v>
      </c>
      <c r="O205">
        <v>2.95</v>
      </c>
      <c r="P205">
        <v>2.39</v>
      </c>
      <c r="S205" t="s">
        <v>34</v>
      </c>
      <c r="T205">
        <v>3</v>
      </c>
      <c r="V205" t="s">
        <v>707</v>
      </c>
      <c r="W205" t="s">
        <v>708</v>
      </c>
      <c r="X205" t="s">
        <v>555</v>
      </c>
      <c r="Y205" t="s">
        <v>336</v>
      </c>
      <c r="Z205">
        <v>1995</v>
      </c>
      <c r="AA205" t="s">
        <v>338</v>
      </c>
      <c r="AB205">
        <v>3</v>
      </c>
      <c r="AC205" t="s">
        <v>48</v>
      </c>
    </row>
    <row r="206" spans="1:30" x14ac:dyDescent="0.25">
      <c r="A206">
        <v>3</v>
      </c>
      <c r="B206">
        <v>3</v>
      </c>
      <c r="C206" t="s">
        <v>30</v>
      </c>
      <c r="D206" t="s">
        <v>123</v>
      </c>
      <c r="E206">
        <v>380</v>
      </c>
      <c r="F206">
        <v>550</v>
      </c>
      <c r="G206" t="s">
        <v>51</v>
      </c>
      <c r="H206">
        <v>1</v>
      </c>
      <c r="I206" t="s">
        <v>52</v>
      </c>
      <c r="J206">
        <v>0.834710744</v>
      </c>
      <c r="K206">
        <v>2</v>
      </c>
      <c r="L206">
        <v>4.5299963999999998E-2</v>
      </c>
      <c r="M206">
        <v>6.4063824000000005E-2</v>
      </c>
      <c r="N206">
        <v>2.0520870000000002E-3</v>
      </c>
      <c r="O206">
        <v>121</v>
      </c>
      <c r="P206">
        <v>101</v>
      </c>
      <c r="S206" t="s">
        <v>34</v>
      </c>
      <c r="T206">
        <v>3</v>
      </c>
      <c r="V206" t="s">
        <v>685</v>
      </c>
      <c r="W206" t="s">
        <v>693</v>
      </c>
      <c r="X206" t="s">
        <v>687</v>
      </c>
      <c r="Y206" t="s">
        <v>336</v>
      </c>
      <c r="Z206" t="s">
        <v>694</v>
      </c>
      <c r="AA206" t="s">
        <v>338</v>
      </c>
      <c r="AB206">
        <v>4</v>
      </c>
      <c r="AC206" t="s">
        <v>48</v>
      </c>
    </row>
    <row r="207" spans="1:30" x14ac:dyDescent="0.25">
      <c r="A207">
        <v>3</v>
      </c>
      <c r="B207">
        <v>3</v>
      </c>
      <c r="C207" t="s">
        <v>30</v>
      </c>
      <c r="D207" t="s">
        <v>123</v>
      </c>
      <c r="E207">
        <v>380</v>
      </c>
      <c r="F207">
        <v>550</v>
      </c>
      <c r="G207" t="s">
        <v>51</v>
      </c>
      <c r="H207">
        <v>1</v>
      </c>
      <c r="I207" t="s">
        <v>52</v>
      </c>
      <c r="J207">
        <v>0.82222222199999995</v>
      </c>
      <c r="K207">
        <v>2</v>
      </c>
      <c r="L207">
        <v>4.8322587E-2</v>
      </c>
      <c r="M207">
        <v>6.8338458000000005E-2</v>
      </c>
      <c r="N207">
        <v>2.3350720000000001E-3</v>
      </c>
      <c r="O207">
        <v>99</v>
      </c>
      <c r="P207">
        <v>81.400000000000006</v>
      </c>
      <c r="S207" t="s">
        <v>34</v>
      </c>
      <c r="T207">
        <v>1</v>
      </c>
      <c r="V207" t="s">
        <v>685</v>
      </c>
      <c r="W207" t="s">
        <v>695</v>
      </c>
      <c r="X207" t="s">
        <v>687</v>
      </c>
      <c r="Y207" t="s">
        <v>336</v>
      </c>
      <c r="Z207" t="s">
        <v>694</v>
      </c>
      <c r="AA207" t="s">
        <v>338</v>
      </c>
      <c r="AB207">
        <v>4</v>
      </c>
      <c r="AC207" t="s">
        <v>48</v>
      </c>
    </row>
    <row r="208" spans="1:30" x14ac:dyDescent="0.25">
      <c r="A208">
        <v>3</v>
      </c>
      <c r="B208">
        <v>3</v>
      </c>
      <c r="C208" t="s">
        <v>30</v>
      </c>
      <c r="D208" t="s">
        <v>123</v>
      </c>
      <c r="E208">
        <v>370</v>
      </c>
      <c r="F208">
        <v>550</v>
      </c>
      <c r="G208" t="s">
        <v>51</v>
      </c>
      <c r="H208">
        <v>1</v>
      </c>
      <c r="I208" t="s">
        <v>52</v>
      </c>
      <c r="J208">
        <v>0.89795918399999997</v>
      </c>
      <c r="K208">
        <v>2</v>
      </c>
      <c r="L208">
        <v>4.9047628000000003E-2</v>
      </c>
      <c r="M208">
        <v>6.9363820000000007E-2</v>
      </c>
      <c r="N208">
        <v>2.4056699999999999E-3</v>
      </c>
      <c r="O208">
        <v>1.96</v>
      </c>
      <c r="P208">
        <v>1.76</v>
      </c>
      <c r="S208" t="s">
        <v>34</v>
      </c>
      <c r="T208">
        <v>3</v>
      </c>
      <c r="V208" t="s">
        <v>696</v>
      </c>
      <c r="W208" t="s">
        <v>697</v>
      </c>
      <c r="X208" t="s">
        <v>698</v>
      </c>
      <c r="Y208" t="s">
        <v>336</v>
      </c>
      <c r="Z208" t="s">
        <v>694</v>
      </c>
      <c r="AA208" t="s">
        <v>338</v>
      </c>
      <c r="AB208">
        <v>4</v>
      </c>
      <c r="AC208" t="s">
        <v>48</v>
      </c>
      <c r="AD208" t="s">
        <v>689</v>
      </c>
    </row>
    <row r="209" spans="1:30" x14ac:dyDescent="0.25">
      <c r="A209">
        <v>3</v>
      </c>
      <c r="B209">
        <v>3</v>
      </c>
      <c r="C209" t="s">
        <v>30</v>
      </c>
      <c r="D209" t="s">
        <v>123</v>
      </c>
      <c r="E209">
        <v>370</v>
      </c>
      <c r="F209">
        <v>550</v>
      </c>
      <c r="G209" t="s">
        <v>51</v>
      </c>
      <c r="H209">
        <v>1</v>
      </c>
      <c r="I209" t="s">
        <v>52</v>
      </c>
      <c r="J209">
        <v>0.82474226799999995</v>
      </c>
      <c r="K209">
        <v>2</v>
      </c>
      <c r="L209">
        <v>8.0476348000000003E-2</v>
      </c>
      <c r="M209">
        <v>0.11381074300000001</v>
      </c>
      <c r="N209">
        <v>6.4764430000000001E-3</v>
      </c>
      <c r="O209">
        <v>1.94</v>
      </c>
      <c r="P209">
        <v>1.6</v>
      </c>
      <c r="S209" t="s">
        <v>34</v>
      </c>
      <c r="T209">
        <v>1</v>
      </c>
      <c r="V209" t="s">
        <v>696</v>
      </c>
      <c r="W209" t="s">
        <v>706</v>
      </c>
      <c r="X209" t="s">
        <v>698</v>
      </c>
      <c r="Y209" t="s">
        <v>336</v>
      </c>
      <c r="Z209" t="s">
        <v>694</v>
      </c>
      <c r="AA209" t="s">
        <v>338</v>
      </c>
      <c r="AB209">
        <v>4</v>
      </c>
      <c r="AC209" t="s">
        <v>48</v>
      </c>
    </row>
    <row r="210" spans="1:30" x14ac:dyDescent="0.25">
      <c r="A210">
        <v>3</v>
      </c>
      <c r="B210">
        <v>3</v>
      </c>
      <c r="C210" t="s">
        <v>30</v>
      </c>
      <c r="D210" t="s">
        <v>123</v>
      </c>
      <c r="E210">
        <v>375</v>
      </c>
      <c r="F210">
        <v>550</v>
      </c>
      <c r="G210" t="s">
        <v>51</v>
      </c>
      <c r="H210">
        <v>1</v>
      </c>
      <c r="I210" t="s">
        <v>52</v>
      </c>
      <c r="J210">
        <v>0.89177489200000004</v>
      </c>
      <c r="K210">
        <v>2</v>
      </c>
      <c r="L210">
        <v>3.0732552999999999E-2</v>
      </c>
      <c r="M210">
        <v>4.3462394000000001E-2</v>
      </c>
      <c r="N210">
        <v>9.4448999999999998E-4</v>
      </c>
      <c r="O210">
        <v>92.4</v>
      </c>
      <c r="P210">
        <v>82.4</v>
      </c>
      <c r="S210" t="s">
        <v>34</v>
      </c>
      <c r="T210">
        <v>1</v>
      </c>
      <c r="V210" t="s">
        <v>685</v>
      </c>
      <c r="W210" t="s">
        <v>686</v>
      </c>
      <c r="X210" t="s">
        <v>687</v>
      </c>
      <c r="Y210" t="s">
        <v>336</v>
      </c>
      <c r="Z210" t="s">
        <v>688</v>
      </c>
      <c r="AA210" t="s">
        <v>338</v>
      </c>
      <c r="AB210">
        <v>6</v>
      </c>
      <c r="AC210" t="s">
        <v>48</v>
      </c>
      <c r="AD210" t="s">
        <v>689</v>
      </c>
    </row>
    <row r="211" spans="1:30" x14ac:dyDescent="0.25">
      <c r="A211">
        <v>3</v>
      </c>
      <c r="B211">
        <v>3</v>
      </c>
      <c r="C211" t="s">
        <v>30</v>
      </c>
      <c r="D211" t="s">
        <v>123</v>
      </c>
      <c r="E211">
        <v>375</v>
      </c>
      <c r="F211">
        <v>550</v>
      </c>
      <c r="G211" t="s">
        <v>51</v>
      </c>
      <c r="H211">
        <v>1</v>
      </c>
      <c r="I211" t="s">
        <v>52</v>
      </c>
      <c r="J211">
        <v>0.88454545500000004</v>
      </c>
      <c r="K211">
        <v>2</v>
      </c>
      <c r="L211">
        <v>3.2644454000000003E-2</v>
      </c>
      <c r="M211">
        <v>4.6166229000000003E-2</v>
      </c>
      <c r="N211">
        <v>1.06566E-3</v>
      </c>
      <c r="O211">
        <v>110</v>
      </c>
      <c r="P211">
        <v>97.3</v>
      </c>
      <c r="S211" t="s">
        <v>34</v>
      </c>
      <c r="T211">
        <v>3</v>
      </c>
      <c r="V211" t="s">
        <v>685</v>
      </c>
      <c r="W211" t="s">
        <v>690</v>
      </c>
      <c r="X211" t="s">
        <v>687</v>
      </c>
      <c r="Y211" t="s">
        <v>336</v>
      </c>
      <c r="Z211" t="s">
        <v>688</v>
      </c>
      <c r="AA211" t="s">
        <v>338</v>
      </c>
      <c r="AB211">
        <v>6</v>
      </c>
      <c r="AC211" t="s">
        <v>48</v>
      </c>
    </row>
    <row r="212" spans="1:30" x14ac:dyDescent="0.25">
      <c r="A212">
        <v>3</v>
      </c>
      <c r="B212">
        <v>3</v>
      </c>
      <c r="C212" t="s">
        <v>30</v>
      </c>
      <c r="D212" t="s">
        <v>123</v>
      </c>
      <c r="E212">
        <v>350</v>
      </c>
      <c r="F212">
        <v>700</v>
      </c>
      <c r="G212" t="s">
        <v>124</v>
      </c>
      <c r="H212">
        <v>0</v>
      </c>
      <c r="I212" t="s">
        <v>33</v>
      </c>
      <c r="J212">
        <v>0.83531233900000001</v>
      </c>
      <c r="K212">
        <v>1</v>
      </c>
      <c r="L212">
        <v>2.0180322000000001E-2</v>
      </c>
      <c r="M212">
        <v>2.0180322000000001E-2</v>
      </c>
      <c r="N212">
        <v>4.0724499999999998E-4</v>
      </c>
      <c r="O212">
        <v>1.9370000000000001</v>
      </c>
      <c r="P212">
        <v>1.6180000000000001</v>
      </c>
      <c r="Q212">
        <v>0.03</v>
      </c>
      <c r="R212">
        <v>0.03</v>
      </c>
      <c r="S212" t="s">
        <v>34</v>
      </c>
      <c r="T212">
        <v>1</v>
      </c>
      <c r="V212" t="s">
        <v>36</v>
      </c>
      <c r="W212" t="s">
        <v>125</v>
      </c>
      <c r="X212" t="s">
        <v>126</v>
      </c>
      <c r="Y212" t="s">
        <v>127</v>
      </c>
      <c r="Z212">
        <v>1990</v>
      </c>
      <c r="AA212" t="s">
        <v>128</v>
      </c>
      <c r="AB212">
        <v>1</v>
      </c>
      <c r="AC212" t="s">
        <v>129</v>
      </c>
    </row>
    <row r="213" spans="1:30" x14ac:dyDescent="0.25">
      <c r="A213">
        <v>3</v>
      </c>
      <c r="B213">
        <v>3</v>
      </c>
      <c r="C213" t="s">
        <v>30</v>
      </c>
      <c r="D213" t="s">
        <v>123</v>
      </c>
      <c r="E213">
        <v>350</v>
      </c>
      <c r="F213">
        <v>700</v>
      </c>
      <c r="G213" t="s">
        <v>124</v>
      </c>
      <c r="H213">
        <v>0</v>
      </c>
      <c r="I213" t="s">
        <v>33</v>
      </c>
      <c r="J213">
        <v>0.85477767299999996</v>
      </c>
      <c r="K213">
        <v>1</v>
      </c>
      <c r="L213">
        <v>2.4700554E-2</v>
      </c>
      <c r="M213">
        <v>2.4700554E-2</v>
      </c>
      <c r="N213">
        <v>6.1011699999999997E-4</v>
      </c>
      <c r="O213">
        <v>2.1139999999999999</v>
      </c>
      <c r="P213">
        <v>1.8069999999999999</v>
      </c>
      <c r="Q213">
        <v>0.05</v>
      </c>
      <c r="R213">
        <v>0.03</v>
      </c>
      <c r="S213" t="s">
        <v>34</v>
      </c>
      <c r="T213">
        <v>2</v>
      </c>
      <c r="V213" t="s">
        <v>36</v>
      </c>
      <c r="W213" t="s">
        <v>178</v>
      </c>
      <c r="X213" t="s">
        <v>126</v>
      </c>
      <c r="Y213" t="s">
        <v>127</v>
      </c>
      <c r="Z213">
        <v>1990</v>
      </c>
      <c r="AA213" t="s">
        <v>128</v>
      </c>
      <c r="AB213">
        <v>1</v>
      </c>
      <c r="AC213" t="s">
        <v>129</v>
      </c>
    </row>
    <row r="214" spans="1:30" x14ac:dyDescent="0.25">
      <c r="A214">
        <v>3</v>
      </c>
      <c r="B214">
        <v>3</v>
      </c>
      <c r="C214" t="s">
        <v>30</v>
      </c>
      <c r="D214" t="s">
        <v>123</v>
      </c>
      <c r="E214">
        <v>350</v>
      </c>
      <c r="F214">
        <v>700</v>
      </c>
      <c r="G214" t="s">
        <v>124</v>
      </c>
      <c r="H214">
        <v>0</v>
      </c>
      <c r="I214" t="s">
        <v>33</v>
      </c>
      <c r="J214">
        <v>0.853833866</v>
      </c>
      <c r="K214">
        <v>1</v>
      </c>
      <c r="L214">
        <v>2.0838000999999998E-2</v>
      </c>
      <c r="M214">
        <v>4.6595187000000003E-2</v>
      </c>
      <c r="N214">
        <v>4.34222E-4</v>
      </c>
      <c r="O214">
        <v>2.504</v>
      </c>
      <c r="P214">
        <v>2.1379999999999999</v>
      </c>
      <c r="Q214">
        <v>0.05</v>
      </c>
      <c r="R214">
        <v>0.03</v>
      </c>
      <c r="S214" t="s">
        <v>34</v>
      </c>
      <c r="T214">
        <v>3</v>
      </c>
      <c r="V214" t="s">
        <v>36</v>
      </c>
      <c r="W214" t="s">
        <v>185</v>
      </c>
      <c r="X214" t="s">
        <v>126</v>
      </c>
      <c r="Y214" t="s">
        <v>127</v>
      </c>
      <c r="Z214">
        <v>1990</v>
      </c>
      <c r="AA214" t="s">
        <v>128</v>
      </c>
      <c r="AB214">
        <v>1</v>
      </c>
      <c r="AC214" t="s">
        <v>48</v>
      </c>
    </row>
    <row r="215" spans="1:30" x14ac:dyDescent="0.25">
      <c r="A215">
        <v>3</v>
      </c>
      <c r="B215">
        <v>3</v>
      </c>
      <c r="C215" t="s">
        <v>30</v>
      </c>
      <c r="D215" t="s">
        <v>123</v>
      </c>
      <c r="E215">
        <v>365</v>
      </c>
      <c r="F215">
        <v>650</v>
      </c>
      <c r="G215" t="s">
        <v>250</v>
      </c>
      <c r="H215">
        <v>0</v>
      </c>
      <c r="I215" t="s">
        <v>33</v>
      </c>
      <c r="J215">
        <v>0.72916666699999999</v>
      </c>
      <c r="K215">
        <v>3</v>
      </c>
      <c r="L215">
        <v>4.3316428999999997E-2</v>
      </c>
      <c r="M215">
        <v>7.5026256E-2</v>
      </c>
      <c r="N215">
        <v>1.8763129999999999E-3</v>
      </c>
      <c r="O215">
        <v>1.92</v>
      </c>
      <c r="P215">
        <v>1.4</v>
      </c>
      <c r="Q215">
        <v>0.1</v>
      </c>
      <c r="R215">
        <v>0.04</v>
      </c>
      <c r="S215" t="s">
        <v>34</v>
      </c>
      <c r="T215">
        <v>2</v>
      </c>
      <c r="V215" t="s">
        <v>36</v>
      </c>
      <c r="W215" t="s">
        <v>251</v>
      </c>
      <c r="X215" t="s">
        <v>252</v>
      </c>
      <c r="Y215" t="s">
        <v>46</v>
      </c>
      <c r="Z215">
        <v>1997</v>
      </c>
      <c r="AA215" t="s">
        <v>47</v>
      </c>
      <c r="AB215">
        <v>2</v>
      </c>
      <c r="AC215" t="s">
        <v>48</v>
      </c>
    </row>
    <row r="216" spans="1:30" x14ac:dyDescent="0.25">
      <c r="A216">
        <v>3</v>
      </c>
      <c r="B216">
        <v>3</v>
      </c>
      <c r="C216" t="s">
        <v>30</v>
      </c>
      <c r="D216" t="s">
        <v>123</v>
      </c>
      <c r="E216">
        <v>365</v>
      </c>
      <c r="F216">
        <v>650</v>
      </c>
      <c r="G216" t="s">
        <v>250</v>
      </c>
      <c r="H216">
        <v>0</v>
      </c>
      <c r="I216" t="s">
        <v>33</v>
      </c>
      <c r="J216">
        <v>0.79428571400000003</v>
      </c>
      <c r="K216">
        <v>3</v>
      </c>
      <c r="L216">
        <v>5.1217875000000003E-2</v>
      </c>
      <c r="M216">
        <v>8.8711961000000006E-2</v>
      </c>
      <c r="N216">
        <v>2.6232709999999999E-3</v>
      </c>
      <c r="O216">
        <v>1.75</v>
      </c>
      <c r="P216">
        <v>1.39</v>
      </c>
      <c r="Q216">
        <v>0.11</v>
      </c>
      <c r="R216">
        <v>0.02</v>
      </c>
      <c r="S216" t="s">
        <v>34</v>
      </c>
      <c r="T216">
        <v>1</v>
      </c>
      <c r="V216" t="s">
        <v>36</v>
      </c>
      <c r="W216" t="s">
        <v>270</v>
      </c>
      <c r="X216" t="s">
        <v>252</v>
      </c>
      <c r="Y216" t="s">
        <v>46</v>
      </c>
      <c r="Z216">
        <v>1997</v>
      </c>
      <c r="AA216" t="s">
        <v>47</v>
      </c>
      <c r="AB216">
        <v>2</v>
      </c>
      <c r="AC216" t="s">
        <v>48</v>
      </c>
    </row>
    <row r="217" spans="1:30" x14ac:dyDescent="0.25">
      <c r="A217">
        <v>3</v>
      </c>
      <c r="B217">
        <v>3</v>
      </c>
      <c r="C217" t="s">
        <v>30</v>
      </c>
      <c r="D217" t="s">
        <v>123</v>
      </c>
      <c r="E217">
        <v>380</v>
      </c>
      <c r="F217">
        <v>550</v>
      </c>
      <c r="G217" t="s">
        <v>32</v>
      </c>
      <c r="H217">
        <v>0</v>
      </c>
      <c r="I217" t="s">
        <v>33</v>
      </c>
      <c r="J217">
        <v>0.90065360400000005</v>
      </c>
      <c r="K217">
        <v>3</v>
      </c>
      <c r="L217">
        <v>2.0133400000000001E-4</v>
      </c>
      <c r="M217">
        <v>3.4872100000000002E-4</v>
      </c>
      <c r="N217" s="1">
        <v>4.05354E-8</v>
      </c>
      <c r="O217">
        <v>2.3738333329999999</v>
      </c>
      <c r="P217">
        <v>2.1349999999999998</v>
      </c>
      <c r="S217" t="s">
        <v>34</v>
      </c>
      <c r="T217">
        <v>2</v>
      </c>
      <c r="V217" t="s">
        <v>36</v>
      </c>
      <c r="W217" t="s">
        <v>679</v>
      </c>
      <c r="X217" t="s">
        <v>680</v>
      </c>
      <c r="Y217" t="s">
        <v>214</v>
      </c>
      <c r="AA217" t="s">
        <v>215</v>
      </c>
      <c r="AB217">
        <v>5</v>
      </c>
      <c r="AC217" t="s">
        <v>48</v>
      </c>
    </row>
    <row r="218" spans="1:30" x14ac:dyDescent="0.25">
      <c r="A218">
        <v>3</v>
      </c>
      <c r="B218">
        <v>3</v>
      </c>
      <c r="C218" t="s">
        <v>30</v>
      </c>
      <c r="D218" t="s">
        <v>123</v>
      </c>
      <c r="E218">
        <v>400</v>
      </c>
      <c r="F218">
        <v>700</v>
      </c>
      <c r="G218" t="s">
        <v>124</v>
      </c>
      <c r="H218">
        <v>0</v>
      </c>
      <c r="I218" t="s">
        <v>33</v>
      </c>
      <c r="J218">
        <v>0.92763157900000004</v>
      </c>
      <c r="K218">
        <v>3</v>
      </c>
      <c r="L218">
        <v>2.1167285000000001E-2</v>
      </c>
      <c r="M218">
        <v>3.6662813000000002E-2</v>
      </c>
      <c r="N218">
        <v>4.4805399999999998E-4</v>
      </c>
      <c r="O218">
        <v>1.52</v>
      </c>
      <c r="P218">
        <v>1.41</v>
      </c>
      <c r="S218" t="s">
        <v>34</v>
      </c>
      <c r="T218">
        <v>1</v>
      </c>
      <c r="V218" t="s">
        <v>36</v>
      </c>
      <c r="W218" t="s">
        <v>681</v>
      </c>
      <c r="X218" t="s">
        <v>682</v>
      </c>
      <c r="Y218" t="s">
        <v>683</v>
      </c>
      <c r="Z218">
        <v>1992</v>
      </c>
      <c r="AA218" t="s">
        <v>684</v>
      </c>
      <c r="AB218">
        <v>1</v>
      </c>
      <c r="AC218" t="s">
        <v>48</v>
      </c>
    </row>
    <row r="219" spans="1:30" x14ac:dyDescent="0.25">
      <c r="A219">
        <v>3</v>
      </c>
      <c r="B219">
        <v>3</v>
      </c>
      <c r="C219" t="s">
        <v>30</v>
      </c>
      <c r="D219" t="s">
        <v>123</v>
      </c>
      <c r="E219">
        <v>400</v>
      </c>
      <c r="F219">
        <v>700</v>
      </c>
      <c r="G219" t="s">
        <v>124</v>
      </c>
      <c r="H219">
        <v>0</v>
      </c>
      <c r="I219" t="s">
        <v>33</v>
      </c>
      <c r="J219">
        <v>0.81222707400000005</v>
      </c>
      <c r="K219">
        <v>3</v>
      </c>
      <c r="L219">
        <v>5.1151973000000003E-2</v>
      </c>
      <c r="M219">
        <v>8.8597816999999995E-2</v>
      </c>
      <c r="N219">
        <v>2.6165239999999998E-3</v>
      </c>
      <c r="O219">
        <v>2.29</v>
      </c>
      <c r="P219">
        <v>1.86</v>
      </c>
      <c r="S219" t="s">
        <v>34</v>
      </c>
      <c r="T219">
        <v>3</v>
      </c>
      <c r="V219" t="s">
        <v>36</v>
      </c>
      <c r="W219" t="s">
        <v>703</v>
      </c>
      <c r="X219" t="s">
        <v>682</v>
      </c>
      <c r="Y219" t="s">
        <v>683</v>
      </c>
      <c r="Z219">
        <v>1992</v>
      </c>
      <c r="AA219" t="s">
        <v>684</v>
      </c>
      <c r="AB219">
        <v>1</v>
      </c>
      <c r="AC219" t="s">
        <v>48</v>
      </c>
    </row>
    <row r="220" spans="1:30" x14ac:dyDescent="0.25">
      <c r="A220">
        <v>3</v>
      </c>
      <c r="B220">
        <v>3</v>
      </c>
      <c r="C220" t="s">
        <v>30</v>
      </c>
      <c r="D220" t="s">
        <v>123</v>
      </c>
      <c r="E220">
        <v>368</v>
      </c>
      <c r="F220">
        <v>676</v>
      </c>
      <c r="G220" t="s">
        <v>250</v>
      </c>
      <c r="H220">
        <v>1</v>
      </c>
      <c r="I220" t="s">
        <v>52</v>
      </c>
      <c r="J220">
        <v>0.92352941200000005</v>
      </c>
      <c r="K220">
        <v>5</v>
      </c>
      <c r="L220">
        <v>7.5634036000000002E-2</v>
      </c>
      <c r="M220">
        <v>0.16912284599999999</v>
      </c>
      <c r="N220">
        <v>5.7205069999999997E-3</v>
      </c>
      <c r="O220">
        <v>17</v>
      </c>
      <c r="P220">
        <v>15.7</v>
      </c>
      <c r="Q220">
        <v>0.5</v>
      </c>
      <c r="R220">
        <v>1.2</v>
      </c>
      <c r="S220" t="s">
        <v>34</v>
      </c>
      <c r="T220">
        <v>2</v>
      </c>
      <c r="V220" t="s">
        <v>36</v>
      </c>
      <c r="W220" t="s">
        <v>419</v>
      </c>
      <c r="X220" t="s">
        <v>356</v>
      </c>
      <c r="Y220" t="s">
        <v>357</v>
      </c>
      <c r="AA220" t="s">
        <v>358</v>
      </c>
      <c r="AB220">
        <v>1</v>
      </c>
      <c r="AC220" t="s">
        <v>48</v>
      </c>
    </row>
    <row r="221" spans="1:30" x14ac:dyDescent="0.25">
      <c r="A221">
        <v>4</v>
      </c>
      <c r="B221">
        <v>4</v>
      </c>
      <c r="C221" t="s">
        <v>66</v>
      </c>
      <c r="D221" t="s">
        <v>67</v>
      </c>
      <c r="E221">
        <v>375</v>
      </c>
      <c r="F221">
        <v>550</v>
      </c>
      <c r="G221" t="s">
        <v>51</v>
      </c>
      <c r="H221">
        <v>1</v>
      </c>
      <c r="I221" t="s">
        <v>52</v>
      </c>
      <c r="J221">
        <v>0.98898071600000004</v>
      </c>
      <c r="K221">
        <v>4</v>
      </c>
      <c r="L221">
        <v>4.8979967999999999E-2</v>
      </c>
      <c r="M221">
        <v>9.7959934999999998E-2</v>
      </c>
      <c r="N221">
        <v>2.3990370000000001E-3</v>
      </c>
      <c r="O221">
        <v>0.90749999999999997</v>
      </c>
      <c r="P221">
        <v>0.89749999999999996</v>
      </c>
      <c r="Q221">
        <v>1.2500000000000001E-2</v>
      </c>
      <c r="R221">
        <v>4.2695627999999999E-2</v>
      </c>
      <c r="S221" t="s">
        <v>68</v>
      </c>
      <c r="T221">
        <v>1</v>
      </c>
      <c r="V221" t="s">
        <v>69</v>
      </c>
      <c r="W221" t="s">
        <v>70</v>
      </c>
      <c r="Y221" t="s">
        <v>71</v>
      </c>
      <c r="Z221">
        <v>2008</v>
      </c>
      <c r="AA221" t="s">
        <v>72</v>
      </c>
      <c r="AB221">
        <v>6</v>
      </c>
      <c r="AC221" t="s">
        <v>48</v>
      </c>
    </row>
    <row r="222" spans="1:30" x14ac:dyDescent="0.25">
      <c r="A222">
        <v>4</v>
      </c>
      <c r="B222">
        <v>4</v>
      </c>
      <c r="C222" t="s">
        <v>66</v>
      </c>
      <c r="D222" t="s">
        <v>67</v>
      </c>
      <c r="E222">
        <v>375</v>
      </c>
      <c r="F222">
        <v>550</v>
      </c>
      <c r="G222" t="s">
        <v>51</v>
      </c>
      <c r="H222">
        <v>1</v>
      </c>
      <c r="I222" t="s">
        <v>52</v>
      </c>
      <c r="J222">
        <v>0.885106383</v>
      </c>
      <c r="K222">
        <v>4</v>
      </c>
      <c r="L222">
        <v>6.215561E-2</v>
      </c>
      <c r="M222">
        <v>0.12431122</v>
      </c>
      <c r="N222">
        <v>3.8633199999999999E-3</v>
      </c>
      <c r="O222">
        <v>1.175</v>
      </c>
      <c r="P222">
        <v>1.04</v>
      </c>
      <c r="Q222">
        <v>2.3979158E-2</v>
      </c>
      <c r="R222">
        <v>6.9880850999999994E-2</v>
      </c>
      <c r="S222" t="s">
        <v>68</v>
      </c>
      <c r="T222">
        <v>2</v>
      </c>
      <c r="V222" t="s">
        <v>69</v>
      </c>
      <c r="W222" t="s">
        <v>117</v>
      </c>
      <c r="Y222" t="s">
        <v>71</v>
      </c>
      <c r="Z222">
        <v>2008</v>
      </c>
      <c r="AA222" t="s">
        <v>72</v>
      </c>
      <c r="AB222">
        <v>6</v>
      </c>
      <c r="AC222" t="s">
        <v>48</v>
      </c>
    </row>
    <row r="223" spans="1:30" x14ac:dyDescent="0.25">
      <c r="A223">
        <v>4</v>
      </c>
      <c r="B223">
        <v>4</v>
      </c>
      <c r="C223" t="s">
        <v>66</v>
      </c>
      <c r="D223" t="s">
        <v>67</v>
      </c>
      <c r="E223">
        <v>375</v>
      </c>
      <c r="F223">
        <v>550</v>
      </c>
      <c r="G223" t="s">
        <v>51</v>
      </c>
      <c r="H223">
        <v>1</v>
      </c>
      <c r="I223" t="s">
        <v>52</v>
      </c>
      <c r="J223">
        <v>1.0706806280000001</v>
      </c>
      <c r="K223">
        <v>4</v>
      </c>
      <c r="L223">
        <v>7.7042552E-2</v>
      </c>
      <c r="M223">
        <v>0.154085103</v>
      </c>
      <c r="N223">
        <v>5.9355550000000003E-3</v>
      </c>
      <c r="O223">
        <v>0.95499999999999996</v>
      </c>
      <c r="P223">
        <v>1.0225</v>
      </c>
      <c r="Q223">
        <v>2.5980762000000001E-2</v>
      </c>
      <c r="R223">
        <v>6.8114487000000001E-2</v>
      </c>
      <c r="S223" t="s">
        <v>68</v>
      </c>
      <c r="T223">
        <v>1</v>
      </c>
      <c r="V223" t="s">
        <v>120</v>
      </c>
      <c r="W223" t="s">
        <v>121</v>
      </c>
      <c r="Y223" t="s">
        <v>71</v>
      </c>
      <c r="Z223">
        <v>2008</v>
      </c>
      <c r="AA223" t="s">
        <v>72</v>
      </c>
      <c r="AB223">
        <v>6</v>
      </c>
      <c r="AC223" t="s">
        <v>48</v>
      </c>
    </row>
    <row r="224" spans="1:30" x14ac:dyDescent="0.25">
      <c r="A224">
        <v>4</v>
      </c>
      <c r="B224">
        <v>4</v>
      </c>
      <c r="C224" t="s">
        <v>66</v>
      </c>
      <c r="D224" t="s">
        <v>67</v>
      </c>
      <c r="E224">
        <v>375</v>
      </c>
      <c r="F224">
        <v>550</v>
      </c>
      <c r="G224" t="s">
        <v>51</v>
      </c>
      <c r="H224">
        <v>1</v>
      </c>
      <c r="I224" t="s">
        <v>52</v>
      </c>
      <c r="J224">
        <v>0.882716049</v>
      </c>
      <c r="K224">
        <v>4</v>
      </c>
      <c r="L224">
        <v>4.9271536999999997E-2</v>
      </c>
      <c r="M224">
        <v>9.8543073999999994E-2</v>
      </c>
      <c r="N224">
        <v>2.4276839999999998E-3</v>
      </c>
      <c r="O224">
        <v>1.2150000000000001</v>
      </c>
      <c r="P224">
        <v>1.0725</v>
      </c>
      <c r="Q224">
        <v>6.6645830000000003E-2</v>
      </c>
      <c r="R224">
        <v>1.1086779E-2</v>
      </c>
      <c r="S224" t="s">
        <v>68</v>
      </c>
      <c r="T224">
        <v>2</v>
      </c>
      <c r="V224" t="s">
        <v>120</v>
      </c>
      <c r="W224" t="s">
        <v>210</v>
      </c>
      <c r="Y224" t="s">
        <v>71</v>
      </c>
      <c r="Z224">
        <v>2008</v>
      </c>
      <c r="AA224" t="s">
        <v>72</v>
      </c>
      <c r="AB224">
        <v>6</v>
      </c>
      <c r="AC224" t="s">
        <v>48</v>
      </c>
    </row>
    <row r="225" spans="1:236" x14ac:dyDescent="0.25">
      <c r="A225">
        <v>5</v>
      </c>
      <c r="B225">
        <v>5</v>
      </c>
      <c r="C225" t="s">
        <v>30</v>
      </c>
      <c r="D225" t="s">
        <v>711</v>
      </c>
      <c r="E225">
        <v>380</v>
      </c>
      <c r="F225">
        <v>550</v>
      </c>
      <c r="G225" t="s">
        <v>32</v>
      </c>
      <c r="H225">
        <v>0</v>
      </c>
      <c r="I225" t="s">
        <v>33</v>
      </c>
      <c r="J225">
        <v>0.80500000000000005</v>
      </c>
      <c r="K225">
        <v>3</v>
      </c>
      <c r="L225">
        <v>6.0050000000000001E-4</v>
      </c>
      <c r="M225">
        <v>1.040097E-3</v>
      </c>
      <c r="N225" s="1">
        <v>3.6059999999999999E-7</v>
      </c>
      <c r="S225" t="s">
        <v>34</v>
      </c>
      <c r="T225">
        <v>2</v>
      </c>
      <c r="V225" t="s">
        <v>36</v>
      </c>
      <c r="W225" t="s">
        <v>712</v>
      </c>
      <c r="X225" t="s">
        <v>680</v>
      </c>
      <c r="Y225" t="s">
        <v>214</v>
      </c>
      <c r="AA225" t="s">
        <v>215</v>
      </c>
      <c r="AB225">
        <v>5</v>
      </c>
      <c r="AC225" t="s">
        <v>48</v>
      </c>
    </row>
    <row r="226" spans="1:236" x14ac:dyDescent="0.25">
      <c r="A226">
        <v>6</v>
      </c>
      <c r="B226">
        <v>6</v>
      </c>
      <c r="C226" t="s">
        <v>30</v>
      </c>
      <c r="D226" t="s">
        <v>476</v>
      </c>
      <c r="E226">
        <v>368</v>
      </c>
      <c r="F226">
        <v>676</v>
      </c>
      <c r="G226" t="s">
        <v>250</v>
      </c>
      <c r="H226">
        <v>1</v>
      </c>
      <c r="I226" t="s">
        <v>52</v>
      </c>
      <c r="J226">
        <v>0.96341463400000005</v>
      </c>
      <c r="K226">
        <v>5</v>
      </c>
      <c r="L226">
        <v>5.8225030999999997E-2</v>
      </c>
      <c r="M226">
        <v>0.13019512699999999</v>
      </c>
      <c r="N226">
        <v>3.3901539999999998E-3</v>
      </c>
      <c r="O226">
        <v>16.399999999999999</v>
      </c>
      <c r="P226">
        <v>15.8</v>
      </c>
      <c r="Q226">
        <v>0.9</v>
      </c>
      <c r="R226">
        <v>0.4</v>
      </c>
      <c r="S226" t="s">
        <v>34</v>
      </c>
      <c r="T226">
        <v>2</v>
      </c>
      <c r="V226" t="s">
        <v>36</v>
      </c>
      <c r="W226" t="s">
        <v>477</v>
      </c>
      <c r="X226" t="s">
        <v>356</v>
      </c>
      <c r="Y226" t="s">
        <v>357</v>
      </c>
      <c r="AA226" t="s">
        <v>358</v>
      </c>
      <c r="AB226">
        <v>1</v>
      </c>
      <c r="AC226" t="s">
        <v>48</v>
      </c>
    </row>
    <row r="227" spans="1:236" x14ac:dyDescent="0.25">
      <c r="A227">
        <v>7</v>
      </c>
      <c r="B227">
        <v>8</v>
      </c>
      <c r="C227" t="s">
        <v>66</v>
      </c>
      <c r="D227" t="s">
        <v>80</v>
      </c>
      <c r="E227">
        <v>364</v>
      </c>
      <c r="F227">
        <v>731</v>
      </c>
      <c r="G227" t="s">
        <v>713</v>
      </c>
      <c r="H227">
        <v>1</v>
      </c>
      <c r="I227" t="s">
        <v>52</v>
      </c>
      <c r="J227">
        <v>0.82357301699999996</v>
      </c>
      <c r="K227">
        <v>3</v>
      </c>
      <c r="L227">
        <v>6.0088174000000001E-2</v>
      </c>
      <c r="M227">
        <v>0.10407577</v>
      </c>
      <c r="N227">
        <v>3.610589E-3</v>
      </c>
      <c r="O227">
        <v>13.49</v>
      </c>
      <c r="P227">
        <v>11.11</v>
      </c>
      <c r="S227" t="s">
        <v>34</v>
      </c>
      <c r="T227">
        <v>2</v>
      </c>
      <c r="V227" t="s">
        <v>36</v>
      </c>
      <c r="W227" t="s">
        <v>716</v>
      </c>
      <c r="X227" t="s">
        <v>582</v>
      </c>
      <c r="Y227" t="s">
        <v>583</v>
      </c>
      <c r="Z227">
        <v>1992</v>
      </c>
      <c r="AA227" t="s">
        <v>584</v>
      </c>
      <c r="AB227">
        <v>1</v>
      </c>
      <c r="AC227" t="s">
        <v>48</v>
      </c>
    </row>
    <row r="228" spans="1:236" x14ac:dyDescent="0.25">
      <c r="A228">
        <v>7</v>
      </c>
      <c r="B228">
        <v>8</v>
      </c>
      <c r="C228" t="s">
        <v>66</v>
      </c>
      <c r="D228" t="s">
        <v>80</v>
      </c>
      <c r="E228">
        <v>359</v>
      </c>
      <c r="F228">
        <v>707</v>
      </c>
      <c r="G228" t="s">
        <v>713</v>
      </c>
      <c r="H228">
        <v>1</v>
      </c>
      <c r="I228" t="s">
        <v>52</v>
      </c>
      <c r="J228">
        <v>1.001321004</v>
      </c>
      <c r="K228">
        <v>3</v>
      </c>
      <c r="L228">
        <v>1.5962123000000002E-2</v>
      </c>
      <c r="M228">
        <v>2.7647207E-2</v>
      </c>
      <c r="N228">
        <v>2.54789E-4</v>
      </c>
      <c r="O228">
        <v>15.14</v>
      </c>
      <c r="P228">
        <v>15.16</v>
      </c>
      <c r="S228" t="s">
        <v>34</v>
      </c>
      <c r="T228">
        <v>2</v>
      </c>
      <c r="V228" t="s">
        <v>36</v>
      </c>
      <c r="W228" t="s">
        <v>714</v>
      </c>
      <c r="X228" t="s">
        <v>582</v>
      </c>
      <c r="Y228" t="s">
        <v>583</v>
      </c>
      <c r="Z228">
        <v>1993</v>
      </c>
      <c r="AA228" t="s">
        <v>584</v>
      </c>
      <c r="AB228">
        <v>2</v>
      </c>
      <c r="AC228" t="s">
        <v>48</v>
      </c>
    </row>
    <row r="229" spans="1:236" x14ac:dyDescent="0.25">
      <c r="A229">
        <v>7</v>
      </c>
      <c r="B229">
        <v>8</v>
      </c>
      <c r="C229" t="s">
        <v>66</v>
      </c>
      <c r="D229" t="s">
        <v>80</v>
      </c>
      <c r="E229">
        <v>360</v>
      </c>
      <c r="F229">
        <v>715</v>
      </c>
      <c r="G229" t="s">
        <v>250</v>
      </c>
      <c r="H229">
        <v>1</v>
      </c>
      <c r="I229" t="s">
        <v>52</v>
      </c>
      <c r="J229">
        <v>0.80937302099999997</v>
      </c>
      <c r="K229">
        <v>3</v>
      </c>
      <c r="L229">
        <v>5.1828608999999998E-2</v>
      </c>
      <c r="M229">
        <v>8.9769784000000005E-2</v>
      </c>
      <c r="N229">
        <v>2.6862050000000001E-3</v>
      </c>
      <c r="O229">
        <v>15.79</v>
      </c>
      <c r="P229">
        <v>12.78</v>
      </c>
      <c r="S229" t="s">
        <v>34</v>
      </c>
      <c r="T229">
        <v>2</v>
      </c>
      <c r="V229" t="s">
        <v>36</v>
      </c>
      <c r="W229" t="s">
        <v>715</v>
      </c>
      <c r="X229" t="s">
        <v>582</v>
      </c>
      <c r="Y229" t="s">
        <v>583</v>
      </c>
      <c r="Z229">
        <v>1994</v>
      </c>
      <c r="AA229" t="s">
        <v>584</v>
      </c>
      <c r="AB229">
        <v>3</v>
      </c>
      <c r="AC229" t="s">
        <v>48</v>
      </c>
    </row>
    <row r="230" spans="1:236" x14ac:dyDescent="0.25">
      <c r="A230">
        <v>7</v>
      </c>
      <c r="B230">
        <v>8</v>
      </c>
      <c r="C230" t="s">
        <v>66</v>
      </c>
      <c r="D230" t="s">
        <v>80</v>
      </c>
      <c r="E230">
        <v>369</v>
      </c>
      <c r="F230">
        <v>561</v>
      </c>
      <c r="G230" t="s">
        <v>51</v>
      </c>
      <c r="H230">
        <v>1</v>
      </c>
      <c r="I230" t="s">
        <v>52</v>
      </c>
      <c r="J230">
        <v>1.0227152669999999</v>
      </c>
      <c r="K230">
        <v>3.5</v>
      </c>
      <c r="L230">
        <v>2.4523291999999999E-2</v>
      </c>
      <c r="M230">
        <v>4.5878877999999998E-2</v>
      </c>
      <c r="N230">
        <v>6.0139199999999996E-4</v>
      </c>
      <c r="O230">
        <v>1.5774999999999999</v>
      </c>
      <c r="P230">
        <v>1.6133333329999999</v>
      </c>
      <c r="Q230">
        <v>1.6520190000000001E-2</v>
      </c>
      <c r="R230">
        <v>3.4801022000000001E-2</v>
      </c>
      <c r="S230" t="s">
        <v>53</v>
      </c>
      <c r="T230">
        <v>2</v>
      </c>
      <c r="V230" t="s">
        <v>36</v>
      </c>
      <c r="W230" t="s">
        <v>81</v>
      </c>
      <c r="Y230" t="s">
        <v>82</v>
      </c>
      <c r="Z230">
        <v>1998</v>
      </c>
      <c r="AA230" t="s">
        <v>83</v>
      </c>
      <c r="AB230">
        <v>3</v>
      </c>
      <c r="AC230" t="s">
        <v>48</v>
      </c>
    </row>
    <row r="231" spans="1:236" x14ac:dyDescent="0.25">
      <c r="A231">
        <v>7</v>
      </c>
      <c r="B231">
        <v>8</v>
      </c>
      <c r="C231" t="s">
        <v>66</v>
      </c>
      <c r="D231" t="s">
        <v>80</v>
      </c>
      <c r="E231">
        <v>369</v>
      </c>
      <c r="F231">
        <v>561</v>
      </c>
      <c r="G231" t="s">
        <v>51</v>
      </c>
      <c r="H231">
        <v>1</v>
      </c>
      <c r="I231" t="s">
        <v>52</v>
      </c>
      <c r="J231">
        <v>0.95732574699999995</v>
      </c>
      <c r="K231">
        <v>4</v>
      </c>
      <c r="L231">
        <v>4.7459827000000003E-2</v>
      </c>
      <c r="M231">
        <v>9.4919654000000006E-2</v>
      </c>
      <c r="N231">
        <v>2.2524350000000001E-3</v>
      </c>
      <c r="O231">
        <v>1.7575000000000001</v>
      </c>
      <c r="P231">
        <v>1.6825000000000001</v>
      </c>
      <c r="Q231">
        <v>4.9560568999999999E-2</v>
      </c>
      <c r="R231">
        <v>6.8602114000000006E-2</v>
      </c>
      <c r="S231" t="s">
        <v>68</v>
      </c>
      <c r="T231">
        <v>2</v>
      </c>
      <c r="V231" t="s">
        <v>36</v>
      </c>
      <c r="W231" t="s">
        <v>177</v>
      </c>
      <c r="Y231" t="s">
        <v>82</v>
      </c>
      <c r="Z231">
        <v>1998</v>
      </c>
      <c r="AA231" t="s">
        <v>83</v>
      </c>
      <c r="AB231">
        <v>3</v>
      </c>
      <c r="AC231" t="s">
        <v>48</v>
      </c>
    </row>
    <row r="232" spans="1:236" x14ac:dyDescent="0.25">
      <c r="A232">
        <v>7</v>
      </c>
      <c r="B232">
        <v>8</v>
      </c>
      <c r="C232" t="s">
        <v>66</v>
      </c>
      <c r="D232" t="s">
        <v>80</v>
      </c>
      <c r="E232">
        <v>369</v>
      </c>
      <c r="F232">
        <v>561</v>
      </c>
      <c r="G232" t="s">
        <v>51</v>
      </c>
      <c r="H232">
        <v>1</v>
      </c>
      <c r="I232" t="s">
        <v>52</v>
      </c>
      <c r="J232">
        <v>1.068627451</v>
      </c>
      <c r="K232">
        <v>4</v>
      </c>
      <c r="L232">
        <v>1.7125701E-2</v>
      </c>
      <c r="M232">
        <v>3.4251401000000001E-2</v>
      </c>
      <c r="N232">
        <v>2.9328999999999998E-4</v>
      </c>
      <c r="O232">
        <v>1.7849999999999999</v>
      </c>
      <c r="P232">
        <v>1.9075</v>
      </c>
      <c r="Q232">
        <v>1.9364916999999999E-2</v>
      </c>
      <c r="R232">
        <v>2.2499999999999999E-2</v>
      </c>
      <c r="S232" t="s">
        <v>53</v>
      </c>
      <c r="T232">
        <v>2</v>
      </c>
      <c r="V232" t="s">
        <v>36</v>
      </c>
      <c r="W232" t="s">
        <v>102</v>
      </c>
      <c r="Y232" t="s">
        <v>82</v>
      </c>
      <c r="Z232">
        <v>1999</v>
      </c>
      <c r="AA232" t="s">
        <v>83</v>
      </c>
      <c r="AB232">
        <v>4</v>
      </c>
      <c r="AC232" t="s">
        <v>48</v>
      </c>
    </row>
    <row r="233" spans="1:236" x14ac:dyDescent="0.25">
      <c r="A233">
        <v>7</v>
      </c>
      <c r="B233">
        <v>8</v>
      </c>
      <c r="C233" t="s">
        <v>66</v>
      </c>
      <c r="D233" t="s">
        <v>80</v>
      </c>
      <c r="E233">
        <v>369</v>
      </c>
      <c r="F233">
        <v>561</v>
      </c>
      <c r="G233" t="s">
        <v>51</v>
      </c>
      <c r="H233">
        <v>1</v>
      </c>
      <c r="I233" t="s">
        <v>52</v>
      </c>
      <c r="J233">
        <v>0.96431924899999999</v>
      </c>
      <c r="K233">
        <v>4</v>
      </c>
      <c r="L233">
        <v>3.8467928999999998E-2</v>
      </c>
      <c r="M233">
        <v>7.6935857999999996E-2</v>
      </c>
      <c r="N233">
        <v>1.479782E-3</v>
      </c>
      <c r="O233">
        <v>2.6625000000000001</v>
      </c>
      <c r="P233">
        <v>2.5674999999999999</v>
      </c>
      <c r="Q233">
        <v>4.7147817000000002E-2</v>
      </c>
      <c r="R233">
        <v>9.1776448999999996E-2</v>
      </c>
      <c r="S233" t="s">
        <v>68</v>
      </c>
      <c r="T233">
        <v>2</v>
      </c>
      <c r="V233" t="s">
        <v>36</v>
      </c>
      <c r="W233" t="s">
        <v>170</v>
      </c>
      <c r="Y233" t="s">
        <v>82</v>
      </c>
      <c r="Z233">
        <v>1999</v>
      </c>
      <c r="AA233" t="s">
        <v>83</v>
      </c>
      <c r="AB233">
        <v>4</v>
      </c>
      <c r="AC233" t="s">
        <v>48</v>
      </c>
    </row>
    <row r="234" spans="1:236" x14ac:dyDescent="0.25">
      <c r="A234">
        <v>8</v>
      </c>
      <c r="B234">
        <v>501</v>
      </c>
      <c r="C234" t="s">
        <v>30</v>
      </c>
      <c r="D234" t="s">
        <v>717</v>
      </c>
      <c r="E234">
        <v>380</v>
      </c>
      <c r="F234">
        <v>550</v>
      </c>
      <c r="G234" t="s">
        <v>32</v>
      </c>
      <c r="H234">
        <v>0</v>
      </c>
      <c r="I234" t="s">
        <v>33</v>
      </c>
      <c r="J234">
        <v>0.824858286</v>
      </c>
      <c r="K234">
        <v>3</v>
      </c>
      <c r="L234">
        <v>1.9175299999999999E-4</v>
      </c>
      <c r="M234">
        <v>3.3212500000000001E-4</v>
      </c>
      <c r="N234" s="1">
        <v>3.6769200000000001E-8</v>
      </c>
      <c r="S234" t="s">
        <v>34</v>
      </c>
      <c r="T234">
        <v>2</v>
      </c>
      <c r="V234" t="s">
        <v>36</v>
      </c>
      <c r="W234" t="s">
        <v>718</v>
      </c>
      <c r="X234" t="s">
        <v>680</v>
      </c>
      <c r="Y234" t="s">
        <v>214</v>
      </c>
      <c r="AA234" t="s">
        <v>215</v>
      </c>
      <c r="AB234">
        <v>5</v>
      </c>
      <c r="AC234" t="s">
        <v>48</v>
      </c>
    </row>
    <row r="235" spans="1:236" x14ac:dyDescent="0.25">
      <c r="A235">
        <v>8</v>
      </c>
      <c r="B235">
        <v>9</v>
      </c>
      <c r="C235" t="s">
        <v>30</v>
      </c>
      <c r="D235" t="s">
        <v>558</v>
      </c>
      <c r="E235">
        <v>370</v>
      </c>
      <c r="F235">
        <v>700</v>
      </c>
      <c r="G235" t="s">
        <v>250</v>
      </c>
      <c r="H235">
        <v>0</v>
      </c>
      <c r="I235" t="s">
        <v>33</v>
      </c>
      <c r="J235">
        <v>0.92988929899999995</v>
      </c>
      <c r="K235">
        <v>2</v>
      </c>
      <c r="L235">
        <v>4.214797E-2</v>
      </c>
      <c r="M235">
        <v>5.9606231000000003E-2</v>
      </c>
      <c r="N235">
        <v>1.7764510000000001E-3</v>
      </c>
      <c r="O235">
        <v>3.2</v>
      </c>
      <c r="P235">
        <v>2.97</v>
      </c>
      <c r="S235" t="s">
        <v>34</v>
      </c>
      <c r="T235">
        <v>2</v>
      </c>
      <c r="V235" t="s">
        <v>36</v>
      </c>
      <c r="W235" t="s">
        <v>559</v>
      </c>
      <c r="X235" t="s">
        <v>560</v>
      </c>
      <c r="Y235" t="s">
        <v>561</v>
      </c>
      <c r="Z235">
        <v>2003</v>
      </c>
      <c r="AA235" t="s">
        <v>562</v>
      </c>
      <c r="AB235">
        <v>1</v>
      </c>
      <c r="AC235" t="s">
        <v>65</v>
      </c>
    </row>
    <row r="236" spans="1:236" x14ac:dyDescent="0.25">
      <c r="A236">
        <v>9</v>
      </c>
      <c r="B236">
        <v>17</v>
      </c>
      <c r="C236" t="s">
        <v>179</v>
      </c>
      <c r="D236" t="s">
        <v>180</v>
      </c>
      <c r="E236">
        <v>360</v>
      </c>
      <c r="F236">
        <v>546</v>
      </c>
      <c r="G236" t="s">
        <v>124</v>
      </c>
      <c r="H236">
        <v>0</v>
      </c>
      <c r="I236" t="s">
        <v>33</v>
      </c>
      <c r="J236">
        <v>0.86172839499999998</v>
      </c>
      <c r="K236">
        <v>1</v>
      </c>
      <c r="L236">
        <v>0.15383012400000001</v>
      </c>
      <c r="M236">
        <v>0.15383012400000001</v>
      </c>
      <c r="N236">
        <v>2.3663706999999999E-2</v>
      </c>
      <c r="O236">
        <v>0.40500000000000003</v>
      </c>
      <c r="P236">
        <v>0.34899999999999998</v>
      </c>
      <c r="Q236">
        <v>0.05</v>
      </c>
      <c r="R236">
        <v>4.4999999999999998E-2</v>
      </c>
      <c r="S236" t="s">
        <v>34</v>
      </c>
      <c r="T236">
        <v>1</v>
      </c>
      <c r="V236" t="s">
        <v>36</v>
      </c>
      <c r="W236" t="s">
        <v>181</v>
      </c>
      <c r="X236" t="s">
        <v>182</v>
      </c>
      <c r="AA236" t="s">
        <v>183</v>
      </c>
      <c r="AB236">
        <v>1</v>
      </c>
      <c r="AC236" t="s">
        <v>65</v>
      </c>
    </row>
    <row r="237" spans="1:236" x14ac:dyDescent="0.25">
      <c r="A237">
        <v>9</v>
      </c>
      <c r="B237">
        <v>17</v>
      </c>
      <c r="C237" t="s">
        <v>179</v>
      </c>
      <c r="D237" t="s">
        <v>180</v>
      </c>
      <c r="E237">
        <v>360</v>
      </c>
      <c r="F237">
        <v>709</v>
      </c>
      <c r="G237" t="s">
        <v>124</v>
      </c>
      <c r="H237">
        <v>0</v>
      </c>
      <c r="I237" t="s">
        <v>33</v>
      </c>
      <c r="J237">
        <v>0.834567901</v>
      </c>
      <c r="K237">
        <v>1</v>
      </c>
      <c r="L237">
        <v>0.11764749300000001</v>
      </c>
      <c r="M237">
        <v>0.16637868</v>
      </c>
      <c r="N237">
        <v>1.3840933E-2</v>
      </c>
      <c r="O237">
        <v>0.40500000000000003</v>
      </c>
      <c r="P237">
        <v>0.33800000000000002</v>
      </c>
      <c r="Q237">
        <v>0.05</v>
      </c>
      <c r="R237">
        <v>2.3E-2</v>
      </c>
      <c r="S237" t="s">
        <v>34</v>
      </c>
      <c r="T237">
        <v>1</v>
      </c>
      <c r="V237" t="s">
        <v>36</v>
      </c>
      <c r="W237" t="s">
        <v>184</v>
      </c>
      <c r="X237" t="s">
        <v>182</v>
      </c>
      <c r="AA237" t="s">
        <v>183</v>
      </c>
      <c r="AB237">
        <v>1</v>
      </c>
      <c r="AC237" t="s">
        <v>65</v>
      </c>
    </row>
    <row r="238" spans="1:236" x14ac:dyDescent="0.25">
      <c r="A238">
        <v>9</v>
      </c>
      <c r="B238">
        <v>17</v>
      </c>
      <c r="C238" t="s">
        <v>179</v>
      </c>
      <c r="D238" t="s">
        <v>180</v>
      </c>
      <c r="E238">
        <v>360</v>
      </c>
      <c r="F238">
        <v>709</v>
      </c>
      <c r="G238" t="s">
        <v>124</v>
      </c>
      <c r="H238">
        <v>0</v>
      </c>
      <c r="I238" t="s">
        <v>33</v>
      </c>
      <c r="J238">
        <v>1.0541871920000001</v>
      </c>
      <c r="K238">
        <v>1</v>
      </c>
      <c r="L238">
        <v>0.110893717</v>
      </c>
      <c r="M238">
        <v>0.110893717</v>
      </c>
      <c r="N238">
        <v>1.2297416E-2</v>
      </c>
      <c r="O238">
        <v>0.60899999999999999</v>
      </c>
      <c r="P238">
        <v>0.64200000000000002</v>
      </c>
      <c r="Q238">
        <v>6.2E-2</v>
      </c>
      <c r="R238">
        <v>1.7000000000000001E-2</v>
      </c>
      <c r="S238" t="s">
        <v>34</v>
      </c>
      <c r="T238">
        <v>3</v>
      </c>
      <c r="V238" t="s">
        <v>36</v>
      </c>
      <c r="W238" t="s">
        <v>204</v>
      </c>
      <c r="X238" t="s">
        <v>182</v>
      </c>
      <c r="AA238" t="s">
        <v>183</v>
      </c>
      <c r="AB238">
        <v>1</v>
      </c>
      <c r="AC238" t="s">
        <v>65</v>
      </c>
    </row>
    <row r="239" spans="1:236" x14ac:dyDescent="0.25">
      <c r="A239">
        <v>9</v>
      </c>
      <c r="B239">
        <v>17</v>
      </c>
      <c r="C239" t="s">
        <v>179</v>
      </c>
      <c r="D239" t="s">
        <v>180</v>
      </c>
      <c r="E239">
        <v>360</v>
      </c>
      <c r="F239">
        <v>546</v>
      </c>
      <c r="G239" t="s">
        <v>124</v>
      </c>
      <c r="H239">
        <v>0</v>
      </c>
      <c r="I239" t="s">
        <v>33</v>
      </c>
      <c r="J239">
        <v>1.385878489</v>
      </c>
      <c r="K239">
        <v>1</v>
      </c>
      <c r="L239">
        <v>0.43097431400000002</v>
      </c>
      <c r="M239">
        <v>0.96368786299999998</v>
      </c>
      <c r="N239">
        <v>0.18573885900000001</v>
      </c>
      <c r="O239">
        <v>0.60899999999999999</v>
      </c>
      <c r="P239">
        <v>0.84399999999999997</v>
      </c>
      <c r="Q239">
        <v>6.2E-2</v>
      </c>
      <c r="R239">
        <v>0.248</v>
      </c>
      <c r="S239" t="s">
        <v>34</v>
      </c>
      <c r="T239">
        <v>3</v>
      </c>
      <c r="V239" t="s">
        <v>36</v>
      </c>
      <c r="W239" t="s">
        <v>205</v>
      </c>
      <c r="X239" t="s">
        <v>182</v>
      </c>
      <c r="AA239" t="s">
        <v>183</v>
      </c>
      <c r="AB239">
        <v>1</v>
      </c>
      <c r="AC239" t="s">
        <v>65</v>
      </c>
    </row>
    <row r="240" spans="1:236" x14ac:dyDescent="0.25">
      <c r="A240" s="19">
        <v>10</v>
      </c>
      <c r="B240" s="19">
        <v>18</v>
      </c>
      <c r="C240" s="19" t="s">
        <v>179</v>
      </c>
      <c r="D240" s="19" t="s">
        <v>491</v>
      </c>
      <c r="E240" s="19">
        <v>382.55555559999999</v>
      </c>
      <c r="F240" s="19">
        <v>670</v>
      </c>
      <c r="G240" s="19" t="s">
        <v>250</v>
      </c>
      <c r="H240" s="19">
        <v>1</v>
      </c>
      <c r="I240" s="19" t="s">
        <v>52</v>
      </c>
      <c r="J240" s="19">
        <v>0.85833333300000003</v>
      </c>
      <c r="K240" s="19">
        <v>27</v>
      </c>
      <c r="L240" s="19">
        <v>4.4096536999999998E-2</v>
      </c>
      <c r="M240" s="19">
        <v>0.229132328</v>
      </c>
      <c r="N240" s="19">
        <v>1.944505E-3</v>
      </c>
      <c r="O240" s="19">
        <v>12</v>
      </c>
      <c r="P240" s="19">
        <v>10.3</v>
      </c>
      <c r="Q240" s="19"/>
      <c r="R240" s="19"/>
      <c r="S240" s="19" t="s">
        <v>34</v>
      </c>
      <c r="T240" s="19">
        <v>2</v>
      </c>
      <c r="U240" s="19"/>
      <c r="V240" s="19" t="s">
        <v>36</v>
      </c>
      <c r="W240" s="19" t="s">
        <v>531</v>
      </c>
      <c r="X240" s="19" t="s">
        <v>532</v>
      </c>
      <c r="Y240" s="19" t="s">
        <v>533</v>
      </c>
      <c r="Z240" s="19" t="s">
        <v>529</v>
      </c>
      <c r="AA240" s="19" t="s">
        <v>534</v>
      </c>
      <c r="AB240" s="19">
        <v>1</v>
      </c>
      <c r="AC240" s="19" t="s">
        <v>790</v>
      </c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9"/>
      <c r="GU240" s="19"/>
      <c r="GV240" s="19"/>
      <c r="GW240" s="19"/>
      <c r="GX240" s="19"/>
      <c r="GY240" s="19"/>
      <c r="GZ240" s="19"/>
      <c r="HA240" s="19"/>
      <c r="HB240" s="19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  <c r="HN240" s="19"/>
      <c r="HO240" s="19"/>
      <c r="HP240" s="19"/>
      <c r="HQ240" s="19"/>
      <c r="HR240" s="19"/>
      <c r="HS240" s="19"/>
      <c r="HT240" s="19"/>
      <c r="HU240" s="19"/>
      <c r="HV240" s="19"/>
      <c r="HW240" s="19"/>
      <c r="HX240" s="19"/>
      <c r="HY240" s="19"/>
      <c r="HZ240" s="19"/>
      <c r="IA240" s="19"/>
      <c r="IB240" s="19"/>
    </row>
    <row r="241" spans="1:29" x14ac:dyDescent="0.25">
      <c r="A241">
        <v>10</v>
      </c>
      <c r="B241">
        <v>18</v>
      </c>
      <c r="C241" t="s">
        <v>179</v>
      </c>
      <c r="D241" t="s">
        <v>491</v>
      </c>
      <c r="E241">
        <v>367.2</v>
      </c>
      <c r="F241">
        <v>554.29999999999995</v>
      </c>
      <c r="G241" t="s">
        <v>250</v>
      </c>
      <c r="H241">
        <v>0.5</v>
      </c>
      <c r="I241" t="s">
        <v>526</v>
      </c>
      <c r="J241">
        <v>0.93799999999999994</v>
      </c>
      <c r="K241">
        <v>4</v>
      </c>
      <c r="L241">
        <v>2.9798314999999999E-2</v>
      </c>
      <c r="M241">
        <v>5.9596628999999998E-2</v>
      </c>
      <c r="N241">
        <v>8.8794000000000004E-4</v>
      </c>
      <c r="O241">
        <v>1</v>
      </c>
      <c r="P241">
        <v>0.93799999999999994</v>
      </c>
      <c r="S241" t="s">
        <v>34</v>
      </c>
      <c r="T241">
        <v>2</v>
      </c>
      <c r="V241" t="s">
        <v>36</v>
      </c>
      <c r="W241" t="s">
        <v>527</v>
      </c>
      <c r="X241" t="s">
        <v>528</v>
      </c>
      <c r="Y241" t="s">
        <v>46</v>
      </c>
      <c r="Z241" t="s">
        <v>529</v>
      </c>
      <c r="AA241" t="s">
        <v>47</v>
      </c>
      <c r="AB241">
        <v>3</v>
      </c>
      <c r="AC241" t="s">
        <v>48</v>
      </c>
    </row>
    <row r="242" spans="1:29" x14ac:dyDescent="0.25">
      <c r="A242">
        <v>10</v>
      </c>
      <c r="B242">
        <v>18</v>
      </c>
      <c r="C242" t="s">
        <v>179</v>
      </c>
      <c r="D242" t="s">
        <v>491</v>
      </c>
      <c r="E242">
        <v>367.2</v>
      </c>
      <c r="F242">
        <v>671.6</v>
      </c>
      <c r="G242" t="s">
        <v>250</v>
      </c>
      <c r="H242">
        <v>0.5</v>
      </c>
      <c r="I242" t="s">
        <v>526</v>
      </c>
      <c r="J242">
        <v>0.90300000000000002</v>
      </c>
      <c r="K242">
        <v>4</v>
      </c>
      <c r="L242">
        <v>4.5705835E-2</v>
      </c>
      <c r="M242">
        <v>9.1411669000000001E-2</v>
      </c>
      <c r="N242">
        <v>2.0890230000000002E-3</v>
      </c>
      <c r="O242">
        <v>1</v>
      </c>
      <c r="P242">
        <v>0.90300000000000002</v>
      </c>
      <c r="S242" t="s">
        <v>34</v>
      </c>
      <c r="T242">
        <v>2</v>
      </c>
      <c r="V242" t="s">
        <v>36</v>
      </c>
      <c r="W242" t="s">
        <v>530</v>
      </c>
      <c r="X242" t="s">
        <v>528</v>
      </c>
      <c r="Y242" t="s">
        <v>46</v>
      </c>
      <c r="Z242" t="s">
        <v>529</v>
      </c>
      <c r="AA242" t="s">
        <v>47</v>
      </c>
      <c r="AB242">
        <v>3</v>
      </c>
      <c r="AC242" t="s">
        <v>48</v>
      </c>
    </row>
    <row r="243" spans="1:29" x14ac:dyDescent="0.25">
      <c r="A243">
        <v>10</v>
      </c>
      <c r="B243">
        <v>18</v>
      </c>
      <c r="C243" t="s">
        <v>179</v>
      </c>
      <c r="D243" t="s">
        <v>491</v>
      </c>
      <c r="E243">
        <v>366</v>
      </c>
      <c r="F243">
        <v>644</v>
      </c>
      <c r="G243" t="s">
        <v>250</v>
      </c>
      <c r="H243">
        <v>1</v>
      </c>
      <c r="I243" t="s">
        <v>52</v>
      </c>
      <c r="J243">
        <v>1.053191489</v>
      </c>
      <c r="K243">
        <v>6</v>
      </c>
      <c r="L243">
        <v>0.210147367</v>
      </c>
      <c r="M243">
        <v>0.514753821</v>
      </c>
      <c r="N243">
        <v>4.4161916000000002E-2</v>
      </c>
      <c r="O243">
        <v>9.4</v>
      </c>
      <c r="P243">
        <v>9.9</v>
      </c>
      <c r="Q243">
        <v>1.1000000000000001</v>
      </c>
      <c r="R243">
        <v>1.6</v>
      </c>
      <c r="S243" t="s">
        <v>34</v>
      </c>
      <c r="T243">
        <v>2</v>
      </c>
      <c r="V243" t="s">
        <v>36</v>
      </c>
      <c r="W243" t="s">
        <v>492</v>
      </c>
      <c r="X243" t="s">
        <v>493</v>
      </c>
      <c r="Y243" t="s">
        <v>267</v>
      </c>
      <c r="Z243">
        <v>1998</v>
      </c>
      <c r="AA243" t="s">
        <v>268</v>
      </c>
      <c r="AB243">
        <v>4</v>
      </c>
      <c r="AC243" t="s">
        <v>48</v>
      </c>
    </row>
    <row r="244" spans="1:29" x14ac:dyDescent="0.25">
      <c r="A244">
        <v>10</v>
      </c>
      <c r="B244">
        <v>18</v>
      </c>
      <c r="C244" t="s">
        <v>179</v>
      </c>
      <c r="D244" t="s">
        <v>491</v>
      </c>
      <c r="E244">
        <v>355</v>
      </c>
      <c r="F244">
        <v>680</v>
      </c>
      <c r="G244" t="s">
        <v>250</v>
      </c>
      <c r="H244">
        <v>1</v>
      </c>
      <c r="I244" t="s">
        <v>52</v>
      </c>
      <c r="J244">
        <v>0.99166666699999995</v>
      </c>
      <c r="K244">
        <v>3</v>
      </c>
      <c r="L244">
        <v>9.3772664000000006E-2</v>
      </c>
      <c r="M244">
        <v>0.162419018</v>
      </c>
      <c r="N244">
        <v>8.7933130000000005E-3</v>
      </c>
      <c r="O244">
        <v>1.2</v>
      </c>
      <c r="P244">
        <v>1.19</v>
      </c>
      <c r="S244" t="s">
        <v>34</v>
      </c>
      <c r="T244">
        <v>2</v>
      </c>
      <c r="V244" t="s">
        <v>36</v>
      </c>
      <c r="W244" t="s">
        <v>723</v>
      </c>
      <c r="X244" t="s">
        <v>720</v>
      </c>
      <c r="Y244" t="s">
        <v>721</v>
      </c>
      <c r="Z244">
        <v>1998</v>
      </c>
      <c r="AA244" t="s">
        <v>722</v>
      </c>
      <c r="AB244">
        <v>1</v>
      </c>
      <c r="AC244" t="s">
        <v>48</v>
      </c>
    </row>
    <row r="245" spans="1:29" x14ac:dyDescent="0.25">
      <c r="A245">
        <v>10</v>
      </c>
      <c r="B245">
        <v>18</v>
      </c>
      <c r="C245" t="s">
        <v>179</v>
      </c>
      <c r="D245" t="s">
        <v>491</v>
      </c>
      <c r="E245">
        <v>355</v>
      </c>
      <c r="F245">
        <v>680</v>
      </c>
      <c r="G245" t="s">
        <v>250</v>
      </c>
      <c r="H245">
        <v>1</v>
      </c>
      <c r="I245" t="s">
        <v>52</v>
      </c>
      <c r="J245">
        <v>0.85407407400000002</v>
      </c>
      <c r="K245">
        <v>3</v>
      </c>
      <c r="L245">
        <v>6.0737188999999997E-2</v>
      </c>
      <c r="M245">
        <v>0.105199898</v>
      </c>
      <c r="N245">
        <v>3.6890059999999999E-3</v>
      </c>
      <c r="O245">
        <v>1.35</v>
      </c>
      <c r="P245">
        <v>1.153</v>
      </c>
      <c r="S245" t="s">
        <v>34</v>
      </c>
      <c r="T245">
        <v>2</v>
      </c>
      <c r="V245" t="s">
        <v>36</v>
      </c>
      <c r="W245" t="s">
        <v>719</v>
      </c>
      <c r="X245" t="s">
        <v>720</v>
      </c>
      <c r="Y245" t="s">
        <v>721</v>
      </c>
      <c r="Z245">
        <v>1999</v>
      </c>
      <c r="AA245" t="s">
        <v>722</v>
      </c>
      <c r="AB245">
        <v>2</v>
      </c>
      <c r="AC245" t="s">
        <v>48</v>
      </c>
    </row>
    <row r="246" spans="1:29" x14ac:dyDescent="0.25">
      <c r="A246">
        <v>11</v>
      </c>
      <c r="B246">
        <v>26</v>
      </c>
      <c r="C246" t="s">
        <v>179</v>
      </c>
      <c r="D246" t="s">
        <v>563</v>
      </c>
      <c r="E246">
        <v>315</v>
      </c>
      <c r="F246">
        <v>695</v>
      </c>
      <c r="G246" t="s">
        <v>32</v>
      </c>
      <c r="H246">
        <v>0</v>
      </c>
      <c r="I246" t="s">
        <v>33</v>
      </c>
      <c r="J246">
        <v>1.08</v>
      </c>
      <c r="K246">
        <v>3</v>
      </c>
      <c r="L246">
        <v>4.2201196000000003E-2</v>
      </c>
      <c r="M246">
        <v>7.3094616000000001E-2</v>
      </c>
      <c r="N246">
        <v>1.7809410000000001E-3</v>
      </c>
      <c r="O246">
        <v>100</v>
      </c>
      <c r="P246">
        <v>108</v>
      </c>
      <c r="S246" t="s">
        <v>34</v>
      </c>
      <c r="T246">
        <v>2</v>
      </c>
      <c r="V246" t="s">
        <v>36</v>
      </c>
      <c r="W246" t="s">
        <v>564</v>
      </c>
      <c r="X246" t="s">
        <v>565</v>
      </c>
      <c r="AA246" t="s">
        <v>566</v>
      </c>
      <c r="AB246">
        <v>1</v>
      </c>
      <c r="AC246" t="s">
        <v>65</v>
      </c>
    </row>
    <row r="247" spans="1:29" x14ac:dyDescent="0.25">
      <c r="A247">
        <v>11</v>
      </c>
      <c r="B247">
        <v>26</v>
      </c>
      <c r="C247" t="s">
        <v>179</v>
      </c>
      <c r="D247" t="s">
        <v>563</v>
      </c>
      <c r="E247">
        <v>315</v>
      </c>
      <c r="F247">
        <v>695</v>
      </c>
      <c r="G247" t="s">
        <v>32</v>
      </c>
      <c r="H247">
        <v>0</v>
      </c>
      <c r="I247" t="s">
        <v>33</v>
      </c>
      <c r="J247">
        <v>1.03</v>
      </c>
      <c r="K247">
        <v>3</v>
      </c>
      <c r="L247">
        <v>1.5464532E-2</v>
      </c>
      <c r="M247">
        <v>2.6785356E-2</v>
      </c>
      <c r="N247">
        <v>2.3915199999999999E-4</v>
      </c>
      <c r="O247">
        <v>100</v>
      </c>
      <c r="P247">
        <v>103</v>
      </c>
      <c r="S247" t="s">
        <v>34</v>
      </c>
      <c r="T247">
        <v>1</v>
      </c>
      <c r="V247" t="s">
        <v>36</v>
      </c>
      <c r="W247" t="s">
        <v>724</v>
      </c>
      <c r="X247" t="s">
        <v>565</v>
      </c>
      <c r="AA247" t="s">
        <v>566</v>
      </c>
      <c r="AB247">
        <v>1</v>
      </c>
      <c r="AC247" t="s">
        <v>48</v>
      </c>
    </row>
    <row r="248" spans="1:29" x14ac:dyDescent="0.25">
      <c r="A248">
        <v>11</v>
      </c>
      <c r="B248">
        <v>26</v>
      </c>
      <c r="C248" t="s">
        <v>179</v>
      </c>
      <c r="D248" t="s">
        <v>563</v>
      </c>
      <c r="E248">
        <v>315</v>
      </c>
      <c r="F248">
        <v>695</v>
      </c>
      <c r="G248" t="s">
        <v>32</v>
      </c>
      <c r="H248">
        <v>0</v>
      </c>
      <c r="I248" t="s">
        <v>33</v>
      </c>
      <c r="J248">
        <v>0.89</v>
      </c>
      <c r="K248">
        <v>3</v>
      </c>
      <c r="L248">
        <v>5.2625379E-2</v>
      </c>
      <c r="M248">
        <v>9.1149831000000001E-2</v>
      </c>
      <c r="N248">
        <v>2.7694310000000001E-3</v>
      </c>
      <c r="O248">
        <v>100</v>
      </c>
      <c r="P248">
        <v>89</v>
      </c>
      <c r="S248" t="s">
        <v>34</v>
      </c>
      <c r="T248">
        <v>1</v>
      </c>
      <c r="V248" t="s">
        <v>36</v>
      </c>
      <c r="W248" t="s">
        <v>725</v>
      </c>
      <c r="X248" t="s">
        <v>565</v>
      </c>
      <c r="AA248" t="s">
        <v>566</v>
      </c>
      <c r="AB248">
        <v>1</v>
      </c>
      <c r="AC248" t="s">
        <v>48</v>
      </c>
    </row>
    <row r="249" spans="1:29" x14ac:dyDescent="0.25">
      <c r="A249">
        <v>12</v>
      </c>
      <c r="B249">
        <v>31</v>
      </c>
      <c r="C249" t="s">
        <v>73</v>
      </c>
      <c r="D249" t="s">
        <v>729</v>
      </c>
      <c r="E249">
        <v>354</v>
      </c>
      <c r="F249">
        <v>696</v>
      </c>
      <c r="G249" t="s">
        <v>32</v>
      </c>
      <c r="H249">
        <v>0</v>
      </c>
      <c r="I249" t="s">
        <v>33</v>
      </c>
      <c r="J249">
        <v>0.93866943899999999</v>
      </c>
      <c r="K249">
        <v>2</v>
      </c>
      <c r="L249">
        <v>3.0168950999999999E-2</v>
      </c>
      <c r="M249">
        <v>4.2665338999999997E-2</v>
      </c>
      <c r="N249">
        <v>9.1016600000000001E-4</v>
      </c>
      <c r="O249">
        <v>100</v>
      </c>
      <c r="P249">
        <v>93.86694387</v>
      </c>
      <c r="S249" t="s">
        <v>34</v>
      </c>
      <c r="T249">
        <v>2</v>
      </c>
      <c r="V249" t="s">
        <v>36</v>
      </c>
      <c r="W249" t="s">
        <v>730</v>
      </c>
      <c r="X249" t="s">
        <v>731</v>
      </c>
      <c r="Y249" t="s">
        <v>488</v>
      </c>
      <c r="Z249">
        <v>2000</v>
      </c>
      <c r="AA249" t="s">
        <v>489</v>
      </c>
      <c r="AB249">
        <v>3</v>
      </c>
      <c r="AC249" t="s">
        <v>48</v>
      </c>
    </row>
    <row r="250" spans="1:29" x14ac:dyDescent="0.25">
      <c r="A250">
        <v>12</v>
      </c>
      <c r="B250">
        <v>31</v>
      </c>
      <c r="C250" t="s">
        <v>73</v>
      </c>
      <c r="D250" t="s">
        <v>480</v>
      </c>
      <c r="E250">
        <v>350</v>
      </c>
      <c r="F250">
        <v>700</v>
      </c>
      <c r="G250" t="s">
        <v>32</v>
      </c>
      <c r="H250">
        <v>0</v>
      </c>
      <c r="I250" t="s">
        <v>33</v>
      </c>
      <c r="J250">
        <v>0.96850393700000004</v>
      </c>
      <c r="K250">
        <v>2</v>
      </c>
      <c r="L250">
        <v>6.3090473999999994E-2</v>
      </c>
      <c r="M250">
        <v>8.9223404000000006E-2</v>
      </c>
      <c r="N250">
        <v>3.9804080000000004E-3</v>
      </c>
      <c r="O250">
        <v>38.1</v>
      </c>
      <c r="P250">
        <v>36.9</v>
      </c>
      <c r="Q250">
        <v>1</v>
      </c>
      <c r="R250">
        <v>2.2000000000000002</v>
      </c>
      <c r="S250" t="s">
        <v>34</v>
      </c>
      <c r="T250">
        <v>2</v>
      </c>
      <c r="V250" t="s">
        <v>36</v>
      </c>
      <c r="W250" t="s">
        <v>481</v>
      </c>
      <c r="X250" t="s">
        <v>482</v>
      </c>
      <c r="Y250" t="s">
        <v>483</v>
      </c>
      <c r="AA250" t="s">
        <v>484</v>
      </c>
      <c r="AB250">
        <v>1</v>
      </c>
      <c r="AC250" t="s">
        <v>48</v>
      </c>
    </row>
    <row r="251" spans="1:29" x14ac:dyDescent="0.25">
      <c r="A251">
        <v>12</v>
      </c>
      <c r="B251">
        <v>31</v>
      </c>
      <c r="C251" t="s">
        <v>73</v>
      </c>
      <c r="D251" t="s">
        <v>726</v>
      </c>
      <c r="E251">
        <v>370</v>
      </c>
      <c r="F251">
        <v>700</v>
      </c>
      <c r="G251" t="s">
        <v>250</v>
      </c>
      <c r="H251">
        <v>0</v>
      </c>
      <c r="I251" t="s">
        <v>33</v>
      </c>
      <c r="J251">
        <v>1.024464832</v>
      </c>
      <c r="K251">
        <v>2</v>
      </c>
      <c r="L251">
        <v>2.9109946000000001E-2</v>
      </c>
      <c r="M251">
        <v>4.1167679999999998E-2</v>
      </c>
      <c r="N251">
        <v>8.4738900000000004E-4</v>
      </c>
      <c r="O251">
        <v>3.27</v>
      </c>
      <c r="P251">
        <v>3.35</v>
      </c>
      <c r="S251" t="s">
        <v>34</v>
      </c>
      <c r="T251">
        <v>2</v>
      </c>
      <c r="V251" t="s">
        <v>727</v>
      </c>
      <c r="W251" t="s">
        <v>728</v>
      </c>
      <c r="X251" t="s">
        <v>560</v>
      </c>
      <c r="Y251" t="s">
        <v>561</v>
      </c>
      <c r="Z251">
        <v>2003</v>
      </c>
      <c r="AA251" t="s">
        <v>562</v>
      </c>
      <c r="AB251">
        <v>1</v>
      </c>
      <c r="AC251" t="s">
        <v>48</v>
      </c>
    </row>
    <row r="252" spans="1:29" x14ac:dyDescent="0.25">
      <c r="A252">
        <v>12</v>
      </c>
      <c r="B252">
        <v>31</v>
      </c>
      <c r="C252" t="s">
        <v>73</v>
      </c>
      <c r="D252" t="s">
        <v>732</v>
      </c>
      <c r="E252">
        <v>370</v>
      </c>
      <c r="F252">
        <v>700</v>
      </c>
      <c r="G252" t="s">
        <v>250</v>
      </c>
      <c r="H252">
        <v>0</v>
      </c>
      <c r="I252" t="s">
        <v>33</v>
      </c>
      <c r="J252">
        <v>0.909090909</v>
      </c>
      <c r="K252">
        <v>2</v>
      </c>
      <c r="L252">
        <v>0.10178888699999999</v>
      </c>
      <c r="M252">
        <v>0.14395122399999999</v>
      </c>
      <c r="N252">
        <v>1.0360978E-2</v>
      </c>
      <c r="O252">
        <v>3.3</v>
      </c>
      <c r="P252">
        <v>3</v>
      </c>
      <c r="S252" t="s">
        <v>34</v>
      </c>
      <c r="T252">
        <v>2</v>
      </c>
      <c r="V252" t="s">
        <v>733</v>
      </c>
      <c r="W252" t="s">
        <v>734</v>
      </c>
      <c r="X252" t="s">
        <v>560</v>
      </c>
      <c r="Y252" t="s">
        <v>561</v>
      </c>
      <c r="Z252">
        <v>2003</v>
      </c>
      <c r="AA252" t="s">
        <v>562</v>
      </c>
      <c r="AB252">
        <v>1</v>
      </c>
      <c r="AC252" t="s">
        <v>48</v>
      </c>
    </row>
    <row r="253" spans="1:29" x14ac:dyDescent="0.25">
      <c r="A253">
        <v>12</v>
      </c>
      <c r="B253">
        <v>33</v>
      </c>
      <c r="C253" t="s">
        <v>73</v>
      </c>
      <c r="D253" t="s">
        <v>567</v>
      </c>
      <c r="E253">
        <v>315</v>
      </c>
      <c r="F253">
        <v>695</v>
      </c>
      <c r="G253" t="s">
        <v>32</v>
      </c>
      <c r="H253">
        <v>0</v>
      </c>
      <c r="I253" t="s">
        <v>33</v>
      </c>
      <c r="J253">
        <v>1.01</v>
      </c>
      <c r="K253">
        <v>3</v>
      </c>
      <c r="L253">
        <v>6.1098150000000002E-3</v>
      </c>
      <c r="M253">
        <v>1.058251E-2</v>
      </c>
      <c r="N253" s="1">
        <v>3.7329800000000003E-5</v>
      </c>
      <c r="O253">
        <v>100</v>
      </c>
      <c r="P253">
        <v>101</v>
      </c>
      <c r="S253" t="s">
        <v>34</v>
      </c>
      <c r="T253">
        <v>2</v>
      </c>
      <c r="V253" t="s">
        <v>36</v>
      </c>
      <c r="W253" t="s">
        <v>568</v>
      </c>
      <c r="X253" t="s">
        <v>569</v>
      </c>
      <c r="AA253" t="s">
        <v>566</v>
      </c>
      <c r="AB253">
        <v>1</v>
      </c>
      <c r="AC253" t="s">
        <v>65</v>
      </c>
    </row>
    <row r="254" spans="1:29" x14ac:dyDescent="0.25">
      <c r="A254">
        <v>12</v>
      </c>
      <c r="B254">
        <v>33</v>
      </c>
      <c r="C254" t="s">
        <v>73</v>
      </c>
      <c r="D254" t="s">
        <v>567</v>
      </c>
      <c r="E254">
        <v>315</v>
      </c>
      <c r="F254">
        <v>695</v>
      </c>
      <c r="G254" t="s">
        <v>32</v>
      </c>
      <c r="H254">
        <v>0</v>
      </c>
      <c r="I254" t="s">
        <v>33</v>
      </c>
      <c r="J254">
        <v>0.96</v>
      </c>
      <c r="K254">
        <v>3</v>
      </c>
      <c r="L254">
        <v>2.3821981999999998E-2</v>
      </c>
      <c r="M254">
        <v>4.1260882999999998E-2</v>
      </c>
      <c r="N254">
        <v>5.6748699999999998E-4</v>
      </c>
      <c r="O254">
        <v>100</v>
      </c>
      <c r="P254">
        <v>96</v>
      </c>
      <c r="S254" t="s">
        <v>34</v>
      </c>
      <c r="T254">
        <v>1</v>
      </c>
      <c r="V254" t="s">
        <v>36</v>
      </c>
      <c r="W254" t="s">
        <v>570</v>
      </c>
      <c r="X254" t="s">
        <v>569</v>
      </c>
      <c r="AA254" t="s">
        <v>566</v>
      </c>
      <c r="AB254">
        <v>1</v>
      </c>
      <c r="AC254" t="s">
        <v>65</v>
      </c>
    </row>
    <row r="255" spans="1:29" x14ac:dyDescent="0.25">
      <c r="A255">
        <v>13</v>
      </c>
      <c r="B255">
        <v>32</v>
      </c>
      <c r="C255" t="s">
        <v>73</v>
      </c>
      <c r="D255" t="s">
        <v>74</v>
      </c>
      <c r="E255">
        <v>380</v>
      </c>
      <c r="F255">
        <v>550</v>
      </c>
      <c r="G255" t="s">
        <v>51</v>
      </c>
      <c r="H255">
        <v>1</v>
      </c>
      <c r="I255" t="s">
        <v>52</v>
      </c>
      <c r="J255">
        <v>0.98850574700000005</v>
      </c>
      <c r="K255">
        <v>4</v>
      </c>
      <c r="L255">
        <v>1.3970079E-2</v>
      </c>
      <c r="M255">
        <v>2.7940158E-2</v>
      </c>
      <c r="N255">
        <v>1.9516299999999999E-4</v>
      </c>
      <c r="O255">
        <v>3.2625000000000002</v>
      </c>
      <c r="P255">
        <v>3.2250000000000001</v>
      </c>
      <c r="Q255">
        <v>1.3149778000000001E-2</v>
      </c>
      <c r="R255">
        <v>4.3684475E-2</v>
      </c>
      <c r="S255" t="s">
        <v>68</v>
      </c>
      <c r="T255">
        <v>1</v>
      </c>
      <c r="U255" t="s">
        <v>75</v>
      </c>
      <c r="V255" t="s">
        <v>76</v>
      </c>
      <c r="W255" t="s">
        <v>77</v>
      </c>
      <c r="Y255" t="s">
        <v>78</v>
      </c>
      <c r="Z255">
        <v>2010</v>
      </c>
      <c r="AA255" t="s">
        <v>79</v>
      </c>
      <c r="AB255">
        <v>4</v>
      </c>
      <c r="AC255" t="s">
        <v>48</v>
      </c>
    </row>
    <row r="256" spans="1:29" x14ac:dyDescent="0.25">
      <c r="A256">
        <v>13</v>
      </c>
      <c r="B256">
        <v>32</v>
      </c>
      <c r="C256" t="s">
        <v>73</v>
      </c>
      <c r="D256" t="s">
        <v>74</v>
      </c>
      <c r="E256">
        <v>380</v>
      </c>
      <c r="F256">
        <v>550</v>
      </c>
      <c r="G256" t="s">
        <v>51</v>
      </c>
      <c r="H256">
        <v>1</v>
      </c>
      <c r="I256" t="s">
        <v>52</v>
      </c>
      <c r="J256">
        <v>0.94864269999999995</v>
      </c>
      <c r="K256">
        <v>4</v>
      </c>
      <c r="L256">
        <v>1.5017310000000001E-2</v>
      </c>
      <c r="M256">
        <v>3.0034618999999999E-2</v>
      </c>
      <c r="N256">
        <v>2.2552E-4</v>
      </c>
      <c r="O256">
        <v>3.4075000000000002</v>
      </c>
      <c r="P256">
        <v>3.2324999999999999</v>
      </c>
      <c r="Q256">
        <v>1.6520190000000001E-2</v>
      </c>
      <c r="R256">
        <v>4.8712591999999999E-2</v>
      </c>
      <c r="S256" t="s">
        <v>53</v>
      </c>
      <c r="T256">
        <v>1</v>
      </c>
      <c r="U256" t="s">
        <v>84</v>
      </c>
      <c r="V256" t="s">
        <v>85</v>
      </c>
      <c r="W256" t="s">
        <v>86</v>
      </c>
      <c r="Y256" t="s">
        <v>78</v>
      </c>
      <c r="Z256">
        <v>2010</v>
      </c>
      <c r="AA256" t="s">
        <v>79</v>
      </c>
      <c r="AB256">
        <v>4</v>
      </c>
      <c r="AC256" t="s">
        <v>48</v>
      </c>
    </row>
    <row r="257" spans="1:29" x14ac:dyDescent="0.25">
      <c r="A257">
        <v>13</v>
      </c>
      <c r="B257">
        <v>32</v>
      </c>
      <c r="C257" t="s">
        <v>73</v>
      </c>
      <c r="D257" t="s">
        <v>74</v>
      </c>
      <c r="E257">
        <v>380</v>
      </c>
      <c r="F257">
        <v>550</v>
      </c>
      <c r="G257" t="s">
        <v>51</v>
      </c>
      <c r="H257">
        <v>1</v>
      </c>
      <c r="I257" t="s">
        <v>52</v>
      </c>
      <c r="J257">
        <v>0.99365582900000005</v>
      </c>
      <c r="K257">
        <v>4</v>
      </c>
      <c r="L257">
        <v>3.1637071000000003E-2</v>
      </c>
      <c r="M257">
        <v>6.3274143000000005E-2</v>
      </c>
      <c r="N257">
        <v>1.0009039999999999E-3</v>
      </c>
      <c r="O257">
        <v>3.1524999999999999</v>
      </c>
      <c r="P257">
        <v>3.1324999999999998</v>
      </c>
      <c r="Q257">
        <v>3.4731110000000003E-2</v>
      </c>
      <c r="R257">
        <v>9.3574835999999995E-2</v>
      </c>
      <c r="S257" t="s">
        <v>68</v>
      </c>
      <c r="T257">
        <v>1</v>
      </c>
      <c r="U257" t="s">
        <v>75</v>
      </c>
      <c r="V257" t="s">
        <v>146</v>
      </c>
      <c r="W257" t="s">
        <v>147</v>
      </c>
      <c r="Y257" t="s">
        <v>78</v>
      </c>
      <c r="Z257">
        <v>2010</v>
      </c>
      <c r="AA257" t="s">
        <v>79</v>
      </c>
      <c r="AB257">
        <v>4</v>
      </c>
      <c r="AC257" t="s">
        <v>48</v>
      </c>
    </row>
    <row r="258" spans="1:29" x14ac:dyDescent="0.25">
      <c r="A258">
        <v>13</v>
      </c>
      <c r="B258">
        <v>32</v>
      </c>
      <c r="C258" t="s">
        <v>73</v>
      </c>
      <c r="D258" t="s">
        <v>74</v>
      </c>
      <c r="E258">
        <v>380</v>
      </c>
      <c r="F258">
        <v>550</v>
      </c>
      <c r="G258" t="s">
        <v>51</v>
      </c>
      <c r="H258">
        <v>1</v>
      </c>
      <c r="I258" t="s">
        <v>52</v>
      </c>
      <c r="J258">
        <v>1.003861004</v>
      </c>
      <c r="K258">
        <v>4</v>
      </c>
      <c r="L258">
        <v>1.8444348999999999E-2</v>
      </c>
      <c r="M258">
        <v>3.6888697999999998E-2</v>
      </c>
      <c r="N258">
        <v>3.4019399999999999E-4</v>
      </c>
      <c r="O258">
        <v>3.2374999999999998</v>
      </c>
      <c r="P258">
        <v>3.25</v>
      </c>
      <c r="Q258">
        <v>3.4970225000000001E-2</v>
      </c>
      <c r="R258">
        <v>4.8304589000000002E-2</v>
      </c>
      <c r="S258" t="s">
        <v>53</v>
      </c>
      <c r="T258">
        <v>1</v>
      </c>
      <c r="U258" t="s">
        <v>84</v>
      </c>
      <c r="V258" t="s">
        <v>146</v>
      </c>
      <c r="W258" t="s">
        <v>148</v>
      </c>
      <c r="Y258" t="s">
        <v>78</v>
      </c>
      <c r="Z258">
        <v>2010</v>
      </c>
      <c r="AA258" t="s">
        <v>79</v>
      </c>
      <c r="AB258">
        <v>4</v>
      </c>
      <c r="AC258" t="s">
        <v>48</v>
      </c>
    </row>
    <row r="259" spans="1:29" x14ac:dyDescent="0.25">
      <c r="A259">
        <v>13</v>
      </c>
      <c r="B259">
        <v>32</v>
      </c>
      <c r="C259" t="s">
        <v>73</v>
      </c>
      <c r="D259" t="s">
        <v>74</v>
      </c>
      <c r="E259">
        <v>380</v>
      </c>
      <c r="F259">
        <v>550</v>
      </c>
      <c r="G259" t="s">
        <v>51</v>
      </c>
      <c r="H259">
        <v>1</v>
      </c>
      <c r="I259" t="s">
        <v>52</v>
      </c>
      <c r="J259">
        <v>1.004555809</v>
      </c>
      <c r="K259">
        <v>4</v>
      </c>
      <c r="L259">
        <v>3.1814016000000001E-2</v>
      </c>
      <c r="M259">
        <v>6.3628033000000001E-2</v>
      </c>
      <c r="N259">
        <v>1.012132E-3</v>
      </c>
      <c r="O259">
        <v>3.2925</v>
      </c>
      <c r="P259">
        <v>3.3075000000000001</v>
      </c>
      <c r="Q259">
        <v>5.3599595999999999E-2</v>
      </c>
      <c r="R259">
        <v>8.9849411000000004E-2</v>
      </c>
      <c r="S259" t="s">
        <v>68</v>
      </c>
      <c r="T259">
        <v>1</v>
      </c>
      <c r="U259" t="s">
        <v>75</v>
      </c>
      <c r="V259" t="s">
        <v>195</v>
      </c>
      <c r="W259" t="s">
        <v>196</v>
      </c>
      <c r="Y259" t="s">
        <v>78</v>
      </c>
      <c r="Z259">
        <v>2010</v>
      </c>
      <c r="AA259" t="s">
        <v>79</v>
      </c>
      <c r="AB259">
        <v>4</v>
      </c>
      <c r="AC259" t="s">
        <v>48</v>
      </c>
    </row>
    <row r="260" spans="1:29" x14ac:dyDescent="0.25">
      <c r="A260">
        <v>13</v>
      </c>
      <c r="B260">
        <v>32</v>
      </c>
      <c r="C260" t="s">
        <v>73</v>
      </c>
      <c r="D260" t="s">
        <v>74</v>
      </c>
      <c r="E260">
        <v>380</v>
      </c>
      <c r="F260">
        <v>550</v>
      </c>
      <c r="G260" t="s">
        <v>51</v>
      </c>
      <c r="H260">
        <v>1</v>
      </c>
      <c r="I260" t="s">
        <v>52</v>
      </c>
      <c r="J260">
        <v>1.024700599</v>
      </c>
      <c r="K260">
        <v>4</v>
      </c>
      <c r="L260">
        <v>1.8412855999999998E-2</v>
      </c>
      <c r="M260">
        <v>3.6825710999999997E-2</v>
      </c>
      <c r="N260">
        <v>3.3903299999999998E-4</v>
      </c>
      <c r="O260">
        <v>3.34</v>
      </c>
      <c r="P260">
        <v>3.4224999999999999</v>
      </c>
      <c r="Q260">
        <v>5.6421036000000001E-2</v>
      </c>
      <c r="R260">
        <v>2.0966242999999999E-2</v>
      </c>
      <c r="S260" t="s">
        <v>53</v>
      </c>
      <c r="T260">
        <v>1</v>
      </c>
      <c r="U260" t="s">
        <v>84</v>
      </c>
      <c r="V260" t="s">
        <v>195</v>
      </c>
      <c r="W260" t="s">
        <v>197</v>
      </c>
      <c r="Y260" t="s">
        <v>78</v>
      </c>
      <c r="Z260">
        <v>2010</v>
      </c>
      <c r="AA260" t="s">
        <v>79</v>
      </c>
      <c r="AB260">
        <v>4</v>
      </c>
      <c r="AC260" t="s">
        <v>48</v>
      </c>
    </row>
    <row r="261" spans="1:29" x14ac:dyDescent="0.25">
      <c r="A261">
        <v>13</v>
      </c>
      <c r="B261">
        <v>32</v>
      </c>
      <c r="C261" t="s">
        <v>73</v>
      </c>
      <c r="D261" t="s">
        <v>74</v>
      </c>
      <c r="E261">
        <v>380</v>
      </c>
      <c r="F261">
        <v>550</v>
      </c>
      <c r="G261" t="s">
        <v>51</v>
      </c>
      <c r="H261">
        <v>1</v>
      </c>
      <c r="I261" t="s">
        <v>52</v>
      </c>
      <c r="J261">
        <v>0.98957557699999998</v>
      </c>
      <c r="K261">
        <v>4</v>
      </c>
      <c r="L261">
        <v>1.8898743999999999E-2</v>
      </c>
      <c r="M261">
        <v>3.7797488999999997E-2</v>
      </c>
      <c r="N261">
        <v>3.5716300000000002E-4</v>
      </c>
      <c r="O261">
        <v>3.3574999999999999</v>
      </c>
      <c r="P261">
        <v>3.3224999999999998</v>
      </c>
      <c r="Q261">
        <v>5.7933151000000002E-2</v>
      </c>
      <c r="R261">
        <v>2.7195281000000002E-2</v>
      </c>
      <c r="S261" t="s">
        <v>68</v>
      </c>
      <c r="T261">
        <v>1</v>
      </c>
      <c r="U261" t="s">
        <v>75</v>
      </c>
      <c r="V261" t="s">
        <v>85</v>
      </c>
      <c r="W261" t="s">
        <v>200</v>
      </c>
      <c r="Y261" t="s">
        <v>78</v>
      </c>
      <c r="Z261">
        <v>2010</v>
      </c>
      <c r="AA261" t="s">
        <v>79</v>
      </c>
      <c r="AB261">
        <v>4</v>
      </c>
      <c r="AC261" t="s">
        <v>48</v>
      </c>
    </row>
    <row r="262" spans="1:29" x14ac:dyDescent="0.25">
      <c r="A262">
        <v>13</v>
      </c>
      <c r="B262">
        <v>32</v>
      </c>
      <c r="C262" t="s">
        <v>73</v>
      </c>
      <c r="D262" t="s">
        <v>74</v>
      </c>
      <c r="E262">
        <v>380</v>
      </c>
      <c r="F262">
        <v>550</v>
      </c>
      <c r="G262" t="s">
        <v>51</v>
      </c>
      <c r="H262">
        <v>1</v>
      </c>
      <c r="I262" t="s">
        <v>52</v>
      </c>
      <c r="J262">
        <v>0.92563600800000001</v>
      </c>
      <c r="K262">
        <v>4</v>
      </c>
      <c r="L262">
        <v>2.9418653999999999E-2</v>
      </c>
      <c r="M262">
        <v>5.8837307999999998E-2</v>
      </c>
      <c r="N262">
        <v>8.6545700000000003E-4</v>
      </c>
      <c r="O262">
        <v>3.8325</v>
      </c>
      <c r="P262">
        <v>3.5474999999999999</v>
      </c>
      <c r="Q262">
        <v>7.8567911000000004E-2</v>
      </c>
      <c r="R262">
        <v>8.6156350000000007E-2</v>
      </c>
      <c r="S262" t="s">
        <v>68</v>
      </c>
      <c r="T262">
        <v>1</v>
      </c>
      <c r="U262" t="s">
        <v>75</v>
      </c>
      <c r="V262" t="s">
        <v>220</v>
      </c>
      <c r="W262" t="s">
        <v>221</v>
      </c>
      <c r="Y262" t="s">
        <v>78</v>
      </c>
      <c r="Z262">
        <v>2010</v>
      </c>
      <c r="AA262" t="s">
        <v>79</v>
      </c>
      <c r="AB262">
        <v>4</v>
      </c>
      <c r="AC262" t="s">
        <v>48</v>
      </c>
    </row>
    <row r="263" spans="1:29" x14ac:dyDescent="0.25">
      <c r="A263">
        <v>13</v>
      </c>
      <c r="B263">
        <v>32</v>
      </c>
      <c r="C263" t="s">
        <v>73</v>
      </c>
      <c r="D263" t="s">
        <v>74</v>
      </c>
      <c r="E263">
        <v>380</v>
      </c>
      <c r="F263">
        <v>550</v>
      </c>
      <c r="G263" t="s">
        <v>51</v>
      </c>
      <c r="H263">
        <v>1</v>
      </c>
      <c r="I263" t="s">
        <v>52</v>
      </c>
      <c r="J263">
        <v>0.92636423400000001</v>
      </c>
      <c r="K263">
        <v>4</v>
      </c>
      <c r="L263">
        <v>2.8676709000000002E-2</v>
      </c>
      <c r="M263">
        <v>5.7353416999999997E-2</v>
      </c>
      <c r="N263">
        <v>8.2235399999999997E-4</v>
      </c>
      <c r="O263">
        <v>3.8025000000000002</v>
      </c>
      <c r="P263">
        <v>3.5225</v>
      </c>
      <c r="Q263">
        <v>8.5574042000000003E-2</v>
      </c>
      <c r="R263">
        <v>7.4874895999999996E-2</v>
      </c>
      <c r="S263" t="s">
        <v>53</v>
      </c>
      <c r="T263">
        <v>1</v>
      </c>
      <c r="U263" t="s">
        <v>84</v>
      </c>
      <c r="V263" t="s">
        <v>220</v>
      </c>
      <c r="W263" t="s">
        <v>238</v>
      </c>
      <c r="Y263" t="s">
        <v>78</v>
      </c>
      <c r="Z263">
        <v>2010</v>
      </c>
      <c r="AA263" t="s">
        <v>79</v>
      </c>
      <c r="AB263">
        <v>4</v>
      </c>
      <c r="AC263" t="s">
        <v>48</v>
      </c>
    </row>
    <row r="264" spans="1:29" x14ac:dyDescent="0.25">
      <c r="A264">
        <v>13</v>
      </c>
      <c r="B264">
        <v>32</v>
      </c>
      <c r="C264" t="s">
        <v>73</v>
      </c>
      <c r="D264" t="s">
        <v>74</v>
      </c>
      <c r="E264">
        <v>380</v>
      </c>
      <c r="F264">
        <v>550</v>
      </c>
      <c r="G264" t="s">
        <v>51</v>
      </c>
      <c r="H264">
        <v>1</v>
      </c>
      <c r="I264" t="s">
        <v>52</v>
      </c>
      <c r="J264">
        <v>0.97449362299999998</v>
      </c>
      <c r="K264">
        <v>4</v>
      </c>
      <c r="L264">
        <v>2.8529644999999999E-2</v>
      </c>
      <c r="M264">
        <v>5.7059289999999999E-2</v>
      </c>
      <c r="N264">
        <v>8.1394099999999999E-4</v>
      </c>
      <c r="O264">
        <v>3.3325</v>
      </c>
      <c r="P264">
        <v>3.2475000000000001</v>
      </c>
      <c r="Q264">
        <v>8.9849411000000004E-2</v>
      </c>
      <c r="R264">
        <v>3.7052889999999998E-2</v>
      </c>
      <c r="S264" t="s">
        <v>53</v>
      </c>
      <c r="T264">
        <v>1</v>
      </c>
      <c r="U264" t="s">
        <v>84</v>
      </c>
      <c r="V264" t="s">
        <v>76</v>
      </c>
      <c r="W264" t="s">
        <v>241</v>
      </c>
      <c r="Y264" t="s">
        <v>78</v>
      </c>
      <c r="Z264">
        <v>2010</v>
      </c>
      <c r="AA264" t="s">
        <v>79</v>
      </c>
      <c r="AB264">
        <v>4</v>
      </c>
      <c r="AC264" t="s">
        <v>48</v>
      </c>
    </row>
    <row r="265" spans="1:29" x14ac:dyDescent="0.25">
      <c r="A265">
        <v>13</v>
      </c>
      <c r="B265">
        <v>32</v>
      </c>
      <c r="C265" t="s">
        <v>73</v>
      </c>
      <c r="D265" t="s">
        <v>74</v>
      </c>
      <c r="E265">
        <v>390</v>
      </c>
      <c r="F265">
        <v>700</v>
      </c>
      <c r="G265" t="s">
        <v>124</v>
      </c>
      <c r="H265">
        <v>0</v>
      </c>
      <c r="I265" t="s">
        <v>33</v>
      </c>
      <c r="J265">
        <v>0.82426778199999995</v>
      </c>
      <c r="K265">
        <v>2</v>
      </c>
      <c r="L265">
        <v>7.7226100000000004E-3</v>
      </c>
      <c r="M265">
        <v>1.0921419999999999E-2</v>
      </c>
      <c r="N265" s="1">
        <v>5.9638700000000002E-5</v>
      </c>
      <c r="O265">
        <v>23.9</v>
      </c>
      <c r="P265">
        <v>19.7</v>
      </c>
      <c r="S265" t="s">
        <v>34</v>
      </c>
      <c r="T265">
        <v>2</v>
      </c>
      <c r="U265" t="s">
        <v>735</v>
      </c>
      <c r="V265" t="s">
        <v>36</v>
      </c>
      <c r="W265" t="s">
        <v>736</v>
      </c>
      <c r="X265" t="s">
        <v>737</v>
      </c>
      <c r="Y265" t="s">
        <v>78</v>
      </c>
      <c r="Z265">
        <v>2010</v>
      </c>
      <c r="AA265" t="s">
        <v>79</v>
      </c>
      <c r="AB265">
        <v>4</v>
      </c>
      <c r="AC265" t="s">
        <v>48</v>
      </c>
    </row>
    <row r="266" spans="1:29" x14ac:dyDescent="0.25">
      <c r="A266">
        <v>13</v>
      </c>
      <c r="B266">
        <v>32</v>
      </c>
      <c r="C266" t="s">
        <v>73</v>
      </c>
      <c r="D266" t="s">
        <v>74</v>
      </c>
      <c r="E266">
        <v>390</v>
      </c>
      <c r="F266">
        <v>700</v>
      </c>
      <c r="G266" t="s">
        <v>124</v>
      </c>
      <c r="H266">
        <v>0</v>
      </c>
      <c r="I266" t="s">
        <v>33</v>
      </c>
      <c r="J266">
        <v>0.83</v>
      </c>
      <c r="K266">
        <v>2</v>
      </c>
      <c r="L266">
        <v>9.2635889999999992E-3</v>
      </c>
      <c r="M266">
        <v>1.3100693E-2</v>
      </c>
      <c r="N266" s="1">
        <v>8.5814099999999995E-5</v>
      </c>
      <c r="O266">
        <v>20</v>
      </c>
      <c r="P266">
        <v>16.600000000000001</v>
      </c>
      <c r="S266" t="s">
        <v>34</v>
      </c>
      <c r="T266">
        <v>2</v>
      </c>
      <c r="U266" t="s">
        <v>572</v>
      </c>
      <c r="V266" t="s">
        <v>36</v>
      </c>
      <c r="W266" t="s">
        <v>738</v>
      </c>
      <c r="X266" t="s">
        <v>737</v>
      </c>
      <c r="Y266" t="s">
        <v>78</v>
      </c>
      <c r="Z266">
        <v>2010</v>
      </c>
      <c r="AA266" t="s">
        <v>79</v>
      </c>
      <c r="AB266">
        <v>4</v>
      </c>
      <c r="AC266" t="s">
        <v>48</v>
      </c>
    </row>
    <row r="267" spans="1:29" x14ac:dyDescent="0.25">
      <c r="A267">
        <v>13</v>
      </c>
      <c r="B267">
        <v>32</v>
      </c>
      <c r="C267" t="s">
        <v>73</v>
      </c>
      <c r="D267" t="s">
        <v>74</v>
      </c>
      <c r="E267">
        <v>370</v>
      </c>
      <c r="F267">
        <v>700</v>
      </c>
      <c r="G267" t="s">
        <v>250</v>
      </c>
      <c r="H267">
        <v>0</v>
      </c>
      <c r="I267" t="s">
        <v>33</v>
      </c>
      <c r="J267">
        <v>1.079331942</v>
      </c>
      <c r="K267">
        <v>2</v>
      </c>
      <c r="L267">
        <v>9.6825919999999996E-2</v>
      </c>
      <c r="M267">
        <v>0.136932529</v>
      </c>
      <c r="N267">
        <v>9.3752590000000004E-3</v>
      </c>
      <c r="O267">
        <v>4.79</v>
      </c>
      <c r="P267">
        <v>5.17</v>
      </c>
      <c r="S267" t="s">
        <v>34</v>
      </c>
      <c r="T267">
        <v>2</v>
      </c>
      <c r="V267" t="s">
        <v>36</v>
      </c>
      <c r="W267" t="s">
        <v>739</v>
      </c>
      <c r="X267" t="s">
        <v>560</v>
      </c>
      <c r="Y267" t="s">
        <v>561</v>
      </c>
      <c r="Z267">
        <v>2003</v>
      </c>
      <c r="AA267" t="s">
        <v>562</v>
      </c>
      <c r="AB267">
        <v>1</v>
      </c>
      <c r="AC267" t="s">
        <v>48</v>
      </c>
    </row>
    <row r="268" spans="1:29" x14ac:dyDescent="0.25">
      <c r="A268">
        <v>14</v>
      </c>
      <c r="B268">
        <v>34</v>
      </c>
      <c r="C268" t="s">
        <v>73</v>
      </c>
      <c r="D268" t="s">
        <v>571</v>
      </c>
      <c r="E268">
        <v>390</v>
      </c>
      <c r="F268">
        <v>700</v>
      </c>
      <c r="G268" t="s">
        <v>124</v>
      </c>
      <c r="H268">
        <v>0</v>
      </c>
      <c r="I268" t="s">
        <v>33</v>
      </c>
      <c r="J268">
        <v>1.105960265</v>
      </c>
      <c r="K268">
        <v>2</v>
      </c>
      <c r="L268">
        <v>2.0763707999999999E-2</v>
      </c>
      <c r="M268">
        <v>2.9364318E-2</v>
      </c>
      <c r="N268">
        <v>4.3113199999999998E-4</v>
      </c>
      <c r="O268">
        <v>15.1</v>
      </c>
      <c r="P268">
        <v>16.7</v>
      </c>
      <c r="S268" t="s">
        <v>34</v>
      </c>
      <c r="T268">
        <v>2</v>
      </c>
      <c r="U268" t="s">
        <v>572</v>
      </c>
      <c r="V268" t="s">
        <v>36</v>
      </c>
      <c r="W268" t="s">
        <v>573</v>
      </c>
      <c r="X268" t="s">
        <v>574</v>
      </c>
      <c r="Y268" t="s">
        <v>78</v>
      </c>
      <c r="Z268">
        <v>2010</v>
      </c>
      <c r="AA268" t="s">
        <v>79</v>
      </c>
      <c r="AB268">
        <v>4</v>
      </c>
      <c r="AC268" t="s">
        <v>65</v>
      </c>
    </row>
    <row r="269" spans="1:29" x14ac:dyDescent="0.25">
      <c r="A269">
        <v>14</v>
      </c>
      <c r="B269">
        <v>34</v>
      </c>
      <c r="C269" t="s">
        <v>73</v>
      </c>
      <c r="D269" t="s">
        <v>571</v>
      </c>
      <c r="E269">
        <v>390</v>
      </c>
      <c r="F269">
        <v>700</v>
      </c>
      <c r="G269" t="s">
        <v>124</v>
      </c>
      <c r="H269">
        <v>0</v>
      </c>
      <c r="I269" t="s">
        <v>33</v>
      </c>
      <c r="J269">
        <v>1.0294117650000001</v>
      </c>
      <c r="K269">
        <v>2</v>
      </c>
      <c r="L269">
        <v>1.7814045000000001E-2</v>
      </c>
      <c r="M269">
        <v>2.5192863999999999E-2</v>
      </c>
      <c r="N269">
        <v>3.1733999999999999E-4</v>
      </c>
      <c r="O269">
        <v>17</v>
      </c>
      <c r="P269">
        <v>17.5</v>
      </c>
      <c r="S269" t="s">
        <v>34</v>
      </c>
      <c r="T269">
        <v>2</v>
      </c>
      <c r="U269" t="s">
        <v>735</v>
      </c>
      <c r="V269" t="s">
        <v>36</v>
      </c>
      <c r="W269" t="s">
        <v>740</v>
      </c>
      <c r="X269" t="s">
        <v>574</v>
      </c>
      <c r="Y269" t="s">
        <v>78</v>
      </c>
      <c r="Z269">
        <v>2010</v>
      </c>
      <c r="AA269" t="s">
        <v>79</v>
      </c>
      <c r="AB269">
        <v>4</v>
      </c>
      <c r="AC269" t="s">
        <v>48</v>
      </c>
    </row>
    <row r="270" spans="1:29" x14ac:dyDescent="0.25">
      <c r="A270">
        <v>15</v>
      </c>
      <c r="B270">
        <v>54</v>
      </c>
      <c r="C270" t="s">
        <v>107</v>
      </c>
      <c r="D270" t="s">
        <v>108</v>
      </c>
      <c r="E270">
        <v>360</v>
      </c>
      <c r="F270">
        <v>720</v>
      </c>
      <c r="G270" t="s">
        <v>250</v>
      </c>
      <c r="H270">
        <v>1</v>
      </c>
      <c r="I270" t="s">
        <v>52</v>
      </c>
      <c r="J270">
        <v>1.516129032</v>
      </c>
      <c r="K270">
        <v>3</v>
      </c>
      <c r="L270">
        <v>0.18734684200000001</v>
      </c>
      <c r="M270">
        <v>0.32449424900000001</v>
      </c>
      <c r="N270">
        <v>3.5098839E-2</v>
      </c>
      <c r="O270">
        <v>0.31</v>
      </c>
      <c r="P270">
        <v>0.47</v>
      </c>
      <c r="S270" t="s">
        <v>34</v>
      </c>
      <c r="T270">
        <v>2</v>
      </c>
      <c r="V270" t="s">
        <v>36</v>
      </c>
      <c r="W270" t="s">
        <v>746</v>
      </c>
      <c r="X270" t="s">
        <v>747</v>
      </c>
      <c r="Y270" t="s">
        <v>583</v>
      </c>
      <c r="Z270">
        <v>1992</v>
      </c>
      <c r="AA270" t="s">
        <v>584</v>
      </c>
      <c r="AB270">
        <v>1</v>
      </c>
      <c r="AC270" t="s">
        <v>48</v>
      </c>
    </row>
    <row r="271" spans="1:29" x14ac:dyDescent="0.25">
      <c r="A271">
        <v>15</v>
      </c>
      <c r="B271">
        <v>54</v>
      </c>
      <c r="C271" t="s">
        <v>107</v>
      </c>
      <c r="D271" t="s">
        <v>108</v>
      </c>
      <c r="E271">
        <v>364</v>
      </c>
      <c r="F271">
        <v>731</v>
      </c>
      <c r="G271" t="s">
        <v>250</v>
      </c>
      <c r="H271">
        <v>1</v>
      </c>
      <c r="I271" t="s">
        <v>52</v>
      </c>
      <c r="J271">
        <v>0.96075650099999998</v>
      </c>
      <c r="K271">
        <v>3</v>
      </c>
      <c r="L271">
        <v>1.4501150000000001E-2</v>
      </c>
      <c r="M271">
        <v>2.5116728000000001E-2</v>
      </c>
      <c r="N271">
        <v>2.1028299999999999E-4</v>
      </c>
      <c r="O271">
        <v>63.45</v>
      </c>
      <c r="P271">
        <v>60.96</v>
      </c>
      <c r="S271" t="s">
        <v>34</v>
      </c>
      <c r="T271">
        <v>2</v>
      </c>
      <c r="V271" t="s">
        <v>36</v>
      </c>
      <c r="W271" t="s">
        <v>581</v>
      </c>
      <c r="X271" t="s">
        <v>582</v>
      </c>
      <c r="Y271" t="s">
        <v>583</v>
      </c>
      <c r="Z271">
        <v>1993</v>
      </c>
      <c r="AA271" t="s">
        <v>584</v>
      </c>
      <c r="AB271">
        <v>2</v>
      </c>
      <c r="AC271" t="s">
        <v>65</v>
      </c>
    </row>
    <row r="272" spans="1:29" x14ac:dyDescent="0.25">
      <c r="A272">
        <v>15</v>
      </c>
      <c r="B272">
        <v>54</v>
      </c>
      <c r="C272" t="s">
        <v>107</v>
      </c>
      <c r="D272" t="s">
        <v>108</v>
      </c>
      <c r="E272">
        <v>360</v>
      </c>
      <c r="F272">
        <v>715</v>
      </c>
      <c r="G272" t="s">
        <v>250</v>
      </c>
      <c r="H272">
        <v>1</v>
      </c>
      <c r="I272" t="s">
        <v>52</v>
      </c>
      <c r="J272">
        <v>0.94991248100000003</v>
      </c>
      <c r="K272">
        <v>3</v>
      </c>
      <c r="L272">
        <v>1.4830731E-2</v>
      </c>
      <c r="M272">
        <v>2.5687580000000002E-2</v>
      </c>
      <c r="N272">
        <v>2.19951E-4</v>
      </c>
      <c r="O272">
        <v>74.27</v>
      </c>
      <c r="P272">
        <v>70.55</v>
      </c>
      <c r="S272" t="s">
        <v>34</v>
      </c>
      <c r="T272">
        <v>2</v>
      </c>
      <c r="V272" t="s">
        <v>36</v>
      </c>
      <c r="W272" t="s">
        <v>741</v>
      </c>
      <c r="X272" t="s">
        <v>582</v>
      </c>
      <c r="Y272" t="s">
        <v>583</v>
      </c>
      <c r="Z272">
        <v>1994</v>
      </c>
      <c r="AA272" t="s">
        <v>584</v>
      </c>
      <c r="AB272">
        <v>3</v>
      </c>
      <c r="AC272" t="s">
        <v>48</v>
      </c>
    </row>
    <row r="273" spans="1:29" x14ac:dyDescent="0.25">
      <c r="A273">
        <v>15</v>
      </c>
      <c r="B273">
        <v>54</v>
      </c>
      <c r="C273" t="s">
        <v>107</v>
      </c>
      <c r="D273" t="s">
        <v>108</v>
      </c>
      <c r="E273">
        <v>359</v>
      </c>
      <c r="F273">
        <v>707</v>
      </c>
      <c r="G273" t="s">
        <v>250</v>
      </c>
      <c r="H273">
        <v>1</v>
      </c>
      <c r="I273" t="s">
        <v>52</v>
      </c>
      <c r="J273">
        <v>0.99789236999999997</v>
      </c>
      <c r="K273">
        <v>3</v>
      </c>
      <c r="L273">
        <v>2.542353E-2</v>
      </c>
      <c r="M273">
        <v>4.4034846000000002E-2</v>
      </c>
      <c r="N273">
        <v>6.4635599999999995E-4</v>
      </c>
      <c r="O273">
        <v>71.17</v>
      </c>
      <c r="P273">
        <v>71.02</v>
      </c>
      <c r="S273" t="s">
        <v>34</v>
      </c>
      <c r="T273">
        <v>2</v>
      </c>
      <c r="V273" t="s">
        <v>36</v>
      </c>
      <c r="W273" t="s">
        <v>742</v>
      </c>
      <c r="X273" t="s">
        <v>582</v>
      </c>
      <c r="Y273" t="s">
        <v>583</v>
      </c>
      <c r="Z273">
        <v>1994</v>
      </c>
      <c r="AA273" t="s">
        <v>584</v>
      </c>
      <c r="AB273">
        <v>3</v>
      </c>
      <c r="AC273" t="s">
        <v>48</v>
      </c>
    </row>
    <row r="274" spans="1:29" x14ac:dyDescent="0.25">
      <c r="A274">
        <v>15</v>
      </c>
      <c r="B274">
        <v>54</v>
      </c>
      <c r="C274" t="s">
        <v>107</v>
      </c>
      <c r="D274" t="s">
        <v>108</v>
      </c>
      <c r="E274">
        <v>350</v>
      </c>
      <c r="F274">
        <v>500</v>
      </c>
      <c r="G274" t="s">
        <v>250</v>
      </c>
      <c r="H274">
        <v>1</v>
      </c>
      <c r="I274" t="s">
        <v>52</v>
      </c>
      <c r="J274">
        <v>0.98540145999999995</v>
      </c>
      <c r="K274">
        <v>4</v>
      </c>
      <c r="L274" s="1">
        <v>1.2999999999999999E-5</v>
      </c>
      <c r="M274" s="1">
        <v>2.5899999999999999E-5</v>
      </c>
      <c r="N274" s="1">
        <v>1.6900000000000001E-10</v>
      </c>
      <c r="O274">
        <v>41.1</v>
      </c>
      <c r="P274">
        <v>40.5</v>
      </c>
      <c r="S274" t="s">
        <v>34</v>
      </c>
      <c r="T274">
        <v>2</v>
      </c>
      <c r="V274" t="s">
        <v>36</v>
      </c>
      <c r="W274" t="s">
        <v>575</v>
      </c>
      <c r="X274" t="s">
        <v>576</v>
      </c>
      <c r="Y274" t="s">
        <v>577</v>
      </c>
      <c r="Z274" t="s">
        <v>578</v>
      </c>
      <c r="AA274" t="s">
        <v>579</v>
      </c>
      <c r="AB274">
        <v>1</v>
      </c>
      <c r="AC274" t="s">
        <v>65</v>
      </c>
    </row>
    <row r="275" spans="1:29" x14ac:dyDescent="0.25">
      <c r="A275">
        <v>15</v>
      </c>
      <c r="B275">
        <v>54</v>
      </c>
      <c r="C275" t="s">
        <v>107</v>
      </c>
      <c r="D275" t="s">
        <v>108</v>
      </c>
      <c r="E275">
        <v>350</v>
      </c>
      <c r="F275">
        <v>400</v>
      </c>
      <c r="G275" t="s">
        <v>250</v>
      </c>
      <c r="H275">
        <v>1</v>
      </c>
      <c r="I275" t="s">
        <v>52</v>
      </c>
      <c r="J275">
        <v>0.98783454999999998</v>
      </c>
      <c r="K275">
        <v>4</v>
      </c>
      <c r="L275" s="1">
        <v>1.2999999999999999E-5</v>
      </c>
      <c r="M275" s="1">
        <v>2.5999999999999998E-5</v>
      </c>
      <c r="N275" s="1">
        <v>1.6900000000000001E-10</v>
      </c>
      <c r="O275">
        <v>41.1</v>
      </c>
      <c r="P275">
        <v>40.6</v>
      </c>
      <c r="S275" t="s">
        <v>34</v>
      </c>
      <c r="T275">
        <v>2</v>
      </c>
      <c r="V275" t="s">
        <v>36</v>
      </c>
      <c r="W275" t="s">
        <v>580</v>
      </c>
      <c r="X275" t="s">
        <v>576</v>
      </c>
      <c r="Y275" t="s">
        <v>577</v>
      </c>
      <c r="Z275" t="s">
        <v>578</v>
      </c>
      <c r="AA275" t="s">
        <v>579</v>
      </c>
      <c r="AB275">
        <v>1</v>
      </c>
      <c r="AC275" t="s">
        <v>65</v>
      </c>
    </row>
    <row r="276" spans="1:29" x14ac:dyDescent="0.25">
      <c r="A276">
        <v>15</v>
      </c>
      <c r="B276">
        <v>54</v>
      </c>
      <c r="C276" t="s">
        <v>107</v>
      </c>
      <c r="D276" t="s">
        <v>108</v>
      </c>
      <c r="E276">
        <v>324</v>
      </c>
      <c r="F276">
        <v>516</v>
      </c>
      <c r="G276" t="s">
        <v>250</v>
      </c>
      <c r="H276">
        <v>1</v>
      </c>
      <c r="I276" t="s">
        <v>52</v>
      </c>
      <c r="J276">
        <v>0.95290858700000003</v>
      </c>
      <c r="K276">
        <v>3</v>
      </c>
      <c r="L276">
        <v>2.7167163000000001E-2</v>
      </c>
      <c r="M276">
        <v>4.7054907E-2</v>
      </c>
      <c r="N276">
        <v>7.3805500000000005E-4</v>
      </c>
      <c r="O276">
        <v>36.1</v>
      </c>
      <c r="P276">
        <v>34.4</v>
      </c>
      <c r="Q276">
        <v>0.71</v>
      </c>
      <c r="R276">
        <v>0.71</v>
      </c>
      <c r="S276" t="s">
        <v>34</v>
      </c>
      <c r="T276">
        <v>2</v>
      </c>
      <c r="U276" t="s">
        <v>447</v>
      </c>
      <c r="V276" t="s">
        <v>36</v>
      </c>
      <c r="W276" t="s">
        <v>448</v>
      </c>
      <c r="X276" t="s">
        <v>449</v>
      </c>
      <c r="Y276" t="s">
        <v>450</v>
      </c>
      <c r="AA276" t="s">
        <v>451</v>
      </c>
      <c r="AB276">
        <v>1</v>
      </c>
      <c r="AC276" t="s">
        <v>65</v>
      </c>
    </row>
    <row r="277" spans="1:29" x14ac:dyDescent="0.25">
      <c r="A277">
        <v>15</v>
      </c>
      <c r="B277">
        <v>54</v>
      </c>
      <c r="C277" t="s">
        <v>107</v>
      </c>
      <c r="D277" t="s">
        <v>108</v>
      </c>
      <c r="E277">
        <v>324</v>
      </c>
      <c r="F277">
        <v>516</v>
      </c>
      <c r="G277" t="s">
        <v>250</v>
      </c>
      <c r="H277">
        <v>1</v>
      </c>
      <c r="I277" t="s">
        <v>52</v>
      </c>
      <c r="J277">
        <v>1.0117994100000001</v>
      </c>
      <c r="K277">
        <v>3</v>
      </c>
      <c r="L277">
        <v>2.9794478999999999E-2</v>
      </c>
      <c r="M277">
        <v>5.1605551999999999E-2</v>
      </c>
      <c r="N277">
        <v>8.8771100000000001E-4</v>
      </c>
      <c r="O277">
        <v>33.9</v>
      </c>
      <c r="P277">
        <v>34.299999999999997</v>
      </c>
      <c r="Q277">
        <v>0.71</v>
      </c>
      <c r="R277">
        <v>0.71</v>
      </c>
      <c r="S277" t="s">
        <v>34</v>
      </c>
      <c r="T277">
        <v>2</v>
      </c>
      <c r="U277" t="s">
        <v>452</v>
      </c>
      <c r="V277" t="s">
        <v>36</v>
      </c>
      <c r="W277" t="s">
        <v>453</v>
      </c>
      <c r="X277" t="s">
        <v>449</v>
      </c>
      <c r="Y277" t="s">
        <v>450</v>
      </c>
      <c r="AA277" t="s">
        <v>451</v>
      </c>
      <c r="AB277">
        <v>1</v>
      </c>
      <c r="AC277" t="s">
        <v>48</v>
      </c>
    </row>
    <row r="278" spans="1:29" x14ac:dyDescent="0.25">
      <c r="A278">
        <v>15</v>
      </c>
      <c r="B278">
        <v>54</v>
      </c>
      <c r="C278" t="s">
        <v>107</v>
      </c>
      <c r="D278" t="s">
        <v>108</v>
      </c>
      <c r="E278">
        <v>324</v>
      </c>
      <c r="F278">
        <v>516</v>
      </c>
      <c r="G278" t="s">
        <v>250</v>
      </c>
      <c r="H278">
        <v>1</v>
      </c>
      <c r="I278" t="s">
        <v>52</v>
      </c>
      <c r="J278">
        <v>1.0095238099999999</v>
      </c>
      <c r="K278">
        <v>3</v>
      </c>
      <c r="L278">
        <v>3.2028075000000003E-2</v>
      </c>
      <c r="M278">
        <v>5.5474252000000002E-2</v>
      </c>
      <c r="N278">
        <v>1.0257980000000001E-3</v>
      </c>
      <c r="O278">
        <v>31.5</v>
      </c>
      <c r="P278">
        <v>31.8</v>
      </c>
      <c r="Q278">
        <v>0.71</v>
      </c>
      <c r="R278">
        <v>0.71</v>
      </c>
      <c r="S278" t="s">
        <v>34</v>
      </c>
      <c r="T278">
        <v>2</v>
      </c>
      <c r="U278" t="s">
        <v>454</v>
      </c>
      <c r="V278" t="s">
        <v>36</v>
      </c>
      <c r="W278" t="s">
        <v>455</v>
      </c>
      <c r="X278" t="s">
        <v>449</v>
      </c>
      <c r="Y278" t="s">
        <v>450</v>
      </c>
      <c r="AA278" t="s">
        <v>451</v>
      </c>
      <c r="AB278">
        <v>1</v>
      </c>
      <c r="AC278" t="s">
        <v>48</v>
      </c>
    </row>
    <row r="279" spans="1:29" x14ac:dyDescent="0.25">
      <c r="A279">
        <v>15</v>
      </c>
      <c r="B279">
        <v>54</v>
      </c>
      <c r="C279" t="s">
        <v>107</v>
      </c>
      <c r="D279" t="s">
        <v>108</v>
      </c>
      <c r="E279">
        <v>350</v>
      </c>
      <c r="F279">
        <v>700</v>
      </c>
      <c r="G279" t="s">
        <v>32</v>
      </c>
      <c r="H279">
        <v>0</v>
      </c>
      <c r="I279" t="s">
        <v>33</v>
      </c>
      <c r="J279">
        <v>0.98184667999999997</v>
      </c>
      <c r="K279">
        <v>1</v>
      </c>
      <c r="L279">
        <v>4.1480212000000002E-2</v>
      </c>
      <c r="M279">
        <v>0.28738333900000002</v>
      </c>
      <c r="N279">
        <v>1.720608E-3</v>
      </c>
      <c r="O279">
        <v>70.180000000000007</v>
      </c>
      <c r="P279">
        <v>68.906000000000006</v>
      </c>
      <c r="Q279">
        <v>1.028</v>
      </c>
      <c r="R279">
        <v>2.7305000000000001</v>
      </c>
      <c r="S279" t="s">
        <v>34</v>
      </c>
      <c r="T279">
        <v>2</v>
      </c>
      <c r="V279" t="s">
        <v>36</v>
      </c>
      <c r="W279" t="s">
        <v>486</v>
      </c>
      <c r="X279" t="s">
        <v>487</v>
      </c>
      <c r="Y279" t="s">
        <v>488</v>
      </c>
      <c r="Z279">
        <v>1993</v>
      </c>
      <c r="AA279" t="s">
        <v>489</v>
      </c>
      <c r="AB279">
        <v>1</v>
      </c>
      <c r="AC279" t="s">
        <v>48</v>
      </c>
    </row>
    <row r="280" spans="1:29" x14ac:dyDescent="0.25">
      <c r="A280">
        <v>15</v>
      </c>
      <c r="B280">
        <v>54</v>
      </c>
      <c r="C280" t="s">
        <v>107</v>
      </c>
      <c r="D280" t="s">
        <v>108</v>
      </c>
      <c r="E280">
        <v>350</v>
      </c>
      <c r="F280">
        <v>700</v>
      </c>
      <c r="G280" t="s">
        <v>32</v>
      </c>
      <c r="H280">
        <v>0</v>
      </c>
      <c r="I280" t="s">
        <v>33</v>
      </c>
      <c r="J280">
        <v>0.96785307899999995</v>
      </c>
      <c r="K280">
        <v>1</v>
      </c>
      <c r="L280">
        <v>0.105245297</v>
      </c>
      <c r="M280">
        <v>0.105245297</v>
      </c>
      <c r="N280">
        <v>1.1076572999999999E-2</v>
      </c>
      <c r="O280">
        <v>62.401000000000003</v>
      </c>
      <c r="P280">
        <v>60.395000000000003</v>
      </c>
      <c r="Q280">
        <v>5.2675000000000001</v>
      </c>
      <c r="R280">
        <v>4.1399999999999997</v>
      </c>
      <c r="S280" t="s">
        <v>34</v>
      </c>
      <c r="T280">
        <v>2</v>
      </c>
      <c r="V280" t="s">
        <v>36</v>
      </c>
      <c r="W280" t="s">
        <v>525</v>
      </c>
      <c r="X280" t="s">
        <v>487</v>
      </c>
      <c r="Y280" t="s">
        <v>488</v>
      </c>
      <c r="Z280">
        <v>1994</v>
      </c>
      <c r="AA280" t="s">
        <v>489</v>
      </c>
      <c r="AB280">
        <v>2</v>
      </c>
      <c r="AC280" t="s">
        <v>129</v>
      </c>
    </row>
    <row r="281" spans="1:29" x14ac:dyDescent="0.25">
      <c r="A281">
        <v>15</v>
      </c>
      <c r="B281">
        <v>54</v>
      </c>
      <c r="C281" t="s">
        <v>107</v>
      </c>
      <c r="D281" t="s">
        <v>108</v>
      </c>
      <c r="E281">
        <v>375</v>
      </c>
      <c r="F281">
        <v>550</v>
      </c>
      <c r="G281" t="s">
        <v>51</v>
      </c>
      <c r="H281">
        <v>1</v>
      </c>
      <c r="I281" t="s">
        <v>52</v>
      </c>
      <c r="J281">
        <v>1.0024630539999999</v>
      </c>
      <c r="K281">
        <v>4</v>
      </c>
      <c r="L281">
        <v>1.9359184000000002E-2</v>
      </c>
      <c r="M281">
        <v>3.8718369000000002E-2</v>
      </c>
      <c r="N281">
        <v>3.7477799999999998E-4</v>
      </c>
      <c r="O281">
        <v>6.09</v>
      </c>
      <c r="P281">
        <v>6.1050000000000004</v>
      </c>
      <c r="Q281">
        <v>4.0620191999999999E-2</v>
      </c>
      <c r="R281">
        <v>0.110642066</v>
      </c>
      <c r="S281" t="s">
        <v>68</v>
      </c>
      <c r="T281">
        <v>1</v>
      </c>
      <c r="V281" t="s">
        <v>160</v>
      </c>
      <c r="W281" t="s">
        <v>161</v>
      </c>
      <c r="Y281" t="s">
        <v>71</v>
      </c>
      <c r="Z281">
        <v>2001</v>
      </c>
      <c r="AA281" t="s">
        <v>72</v>
      </c>
      <c r="AB281">
        <v>1</v>
      </c>
      <c r="AC281" t="s">
        <v>48</v>
      </c>
    </row>
    <row r="282" spans="1:29" x14ac:dyDescent="0.25">
      <c r="A282">
        <v>15</v>
      </c>
      <c r="B282">
        <v>54</v>
      </c>
      <c r="C282" t="s">
        <v>107</v>
      </c>
      <c r="D282" t="s">
        <v>108</v>
      </c>
      <c r="E282">
        <v>375</v>
      </c>
      <c r="F282">
        <v>550</v>
      </c>
      <c r="G282" t="s">
        <v>51</v>
      </c>
      <c r="H282">
        <v>1</v>
      </c>
      <c r="I282" t="s">
        <v>52</v>
      </c>
      <c r="J282">
        <v>1.0218395629999999</v>
      </c>
      <c r="K282">
        <v>4</v>
      </c>
      <c r="L282">
        <v>1.2528012E-2</v>
      </c>
      <c r="M282">
        <v>2.5056024999999999E-2</v>
      </c>
      <c r="N282">
        <v>1.5695100000000001E-4</v>
      </c>
      <c r="O282">
        <v>5.9524999999999997</v>
      </c>
      <c r="P282">
        <v>6.0824999999999996</v>
      </c>
      <c r="Q282">
        <v>4.3084219999999999E-2</v>
      </c>
      <c r="R282">
        <v>6.0190669000000002E-2</v>
      </c>
      <c r="S282" t="s">
        <v>68</v>
      </c>
      <c r="T282">
        <v>1</v>
      </c>
      <c r="V282" t="s">
        <v>164</v>
      </c>
      <c r="W282" t="s">
        <v>165</v>
      </c>
      <c r="Y282" t="s">
        <v>71</v>
      </c>
      <c r="Z282">
        <v>2001</v>
      </c>
      <c r="AA282" t="s">
        <v>72</v>
      </c>
      <c r="AB282">
        <v>1</v>
      </c>
      <c r="AC282" t="s">
        <v>48</v>
      </c>
    </row>
    <row r="283" spans="1:29" x14ac:dyDescent="0.25">
      <c r="A283">
        <v>15</v>
      </c>
      <c r="B283">
        <v>54</v>
      </c>
      <c r="C283" t="s">
        <v>107</v>
      </c>
      <c r="D283" t="s">
        <v>108</v>
      </c>
      <c r="E283">
        <v>375</v>
      </c>
      <c r="F283">
        <v>550</v>
      </c>
      <c r="G283" t="s">
        <v>51</v>
      </c>
      <c r="H283">
        <v>1</v>
      </c>
      <c r="I283" t="s">
        <v>52</v>
      </c>
      <c r="J283">
        <v>0.99647473600000003</v>
      </c>
      <c r="K283">
        <v>4</v>
      </c>
      <c r="L283">
        <v>1.5430846999999999E-2</v>
      </c>
      <c r="M283">
        <v>3.0861693999999999E-2</v>
      </c>
      <c r="N283">
        <v>2.38111E-4</v>
      </c>
      <c r="O283">
        <v>6.3825000000000003</v>
      </c>
      <c r="P283">
        <v>6.36</v>
      </c>
      <c r="Q283">
        <v>5.7354888999999999E-2</v>
      </c>
      <c r="R283">
        <v>8.0208062999999996E-2</v>
      </c>
      <c r="S283" t="s">
        <v>68</v>
      </c>
      <c r="T283">
        <v>1</v>
      </c>
      <c r="V283" t="s">
        <v>198</v>
      </c>
      <c r="W283" t="s">
        <v>199</v>
      </c>
      <c r="Y283" t="s">
        <v>71</v>
      </c>
      <c r="Z283">
        <v>2001</v>
      </c>
      <c r="AA283" t="s">
        <v>72</v>
      </c>
      <c r="AB283">
        <v>1</v>
      </c>
      <c r="AC283" t="s">
        <v>48</v>
      </c>
    </row>
    <row r="284" spans="1:29" x14ac:dyDescent="0.25">
      <c r="A284">
        <v>15</v>
      </c>
      <c r="B284">
        <v>54</v>
      </c>
      <c r="C284" t="s">
        <v>107</v>
      </c>
      <c r="D284" t="s">
        <v>108</v>
      </c>
      <c r="E284">
        <v>375</v>
      </c>
      <c r="F284">
        <v>550</v>
      </c>
      <c r="G284" t="s">
        <v>51</v>
      </c>
      <c r="H284">
        <v>1</v>
      </c>
      <c r="I284" t="s">
        <v>52</v>
      </c>
      <c r="J284">
        <v>0.98499999999999999</v>
      </c>
      <c r="K284">
        <v>4</v>
      </c>
      <c r="L284">
        <v>1.4904201000000001E-2</v>
      </c>
      <c r="M284">
        <v>2.9808403000000001E-2</v>
      </c>
      <c r="N284">
        <v>2.2213499999999999E-4</v>
      </c>
      <c r="O284">
        <v>6.5</v>
      </c>
      <c r="P284">
        <v>6.4024999999999999</v>
      </c>
      <c r="Q284">
        <v>8.9349500999999998E-2</v>
      </c>
      <c r="R284">
        <v>4.0491768999999997E-2</v>
      </c>
      <c r="S284" t="s">
        <v>68</v>
      </c>
      <c r="T284">
        <v>1</v>
      </c>
      <c r="V284" t="s">
        <v>239</v>
      </c>
      <c r="W284" t="s">
        <v>240</v>
      </c>
      <c r="Y284" t="s">
        <v>71</v>
      </c>
      <c r="Z284">
        <v>2001</v>
      </c>
      <c r="AA284" t="s">
        <v>72</v>
      </c>
      <c r="AB284">
        <v>1</v>
      </c>
      <c r="AC284" t="s">
        <v>65</v>
      </c>
    </row>
    <row r="285" spans="1:29" x14ac:dyDescent="0.25">
      <c r="A285">
        <v>15</v>
      </c>
      <c r="B285">
        <v>54</v>
      </c>
      <c r="C285" t="s">
        <v>107</v>
      </c>
      <c r="D285" t="s">
        <v>108</v>
      </c>
      <c r="E285">
        <v>375</v>
      </c>
      <c r="F285">
        <v>550</v>
      </c>
      <c r="G285" t="s">
        <v>51</v>
      </c>
      <c r="H285">
        <v>1</v>
      </c>
      <c r="I285" t="s">
        <v>52</v>
      </c>
      <c r="J285">
        <v>1.030480657</v>
      </c>
      <c r="K285">
        <v>4</v>
      </c>
      <c r="L285">
        <v>1.6103860000000001E-2</v>
      </c>
      <c r="M285">
        <v>3.2207720000000002E-2</v>
      </c>
      <c r="N285">
        <v>2.5933400000000001E-4</v>
      </c>
      <c r="O285">
        <v>6.3975</v>
      </c>
      <c r="P285">
        <v>6.5925000000000002</v>
      </c>
      <c r="Q285">
        <v>9.1503642999999996E-2</v>
      </c>
      <c r="R285">
        <v>4.1508031000000001E-2</v>
      </c>
      <c r="S285" t="s">
        <v>68</v>
      </c>
      <c r="T285">
        <v>1</v>
      </c>
      <c r="V285" t="s">
        <v>243</v>
      </c>
      <c r="W285" t="s">
        <v>244</v>
      </c>
      <c r="Y285" t="s">
        <v>71</v>
      </c>
      <c r="Z285">
        <v>2001</v>
      </c>
      <c r="AA285" t="s">
        <v>72</v>
      </c>
      <c r="AB285">
        <v>1</v>
      </c>
      <c r="AC285" t="s">
        <v>48</v>
      </c>
    </row>
    <row r="286" spans="1:29" x14ac:dyDescent="0.25">
      <c r="A286">
        <v>15</v>
      </c>
      <c r="B286">
        <v>54</v>
      </c>
      <c r="C286" t="s">
        <v>107</v>
      </c>
      <c r="D286" t="s">
        <v>108</v>
      </c>
      <c r="E286">
        <v>375</v>
      </c>
      <c r="F286">
        <v>550</v>
      </c>
      <c r="G286" t="s">
        <v>51</v>
      </c>
      <c r="H286">
        <v>1</v>
      </c>
      <c r="I286" t="s">
        <v>52</v>
      </c>
      <c r="J286">
        <v>1.0027269190000001</v>
      </c>
      <c r="K286">
        <v>4</v>
      </c>
      <c r="L286">
        <v>1.7191781999999999E-2</v>
      </c>
      <c r="M286">
        <v>3.4383563999999998E-2</v>
      </c>
      <c r="N286">
        <v>2.95557E-4</v>
      </c>
      <c r="O286">
        <v>6.4175000000000004</v>
      </c>
      <c r="P286">
        <v>6.4349999999999996</v>
      </c>
      <c r="Q286">
        <v>0.102824689</v>
      </c>
      <c r="R286">
        <v>3.9264063000000002E-2</v>
      </c>
      <c r="S286" t="s">
        <v>68</v>
      </c>
      <c r="T286">
        <v>1</v>
      </c>
      <c r="V286" t="s">
        <v>262</v>
      </c>
      <c r="W286" t="s">
        <v>263</v>
      </c>
      <c r="Y286" t="s">
        <v>71</v>
      </c>
      <c r="Z286">
        <v>2001</v>
      </c>
      <c r="AA286" t="s">
        <v>72</v>
      </c>
      <c r="AB286">
        <v>1</v>
      </c>
      <c r="AC286" t="s">
        <v>48</v>
      </c>
    </row>
    <row r="287" spans="1:29" x14ac:dyDescent="0.25">
      <c r="A287">
        <v>15</v>
      </c>
      <c r="B287">
        <v>54</v>
      </c>
      <c r="C287" t="s">
        <v>107</v>
      </c>
      <c r="D287" t="s">
        <v>108</v>
      </c>
      <c r="E287">
        <v>375</v>
      </c>
      <c r="F287">
        <v>550</v>
      </c>
      <c r="G287" t="s">
        <v>51</v>
      </c>
      <c r="H287">
        <v>1</v>
      </c>
      <c r="I287" t="s">
        <v>52</v>
      </c>
      <c r="J287">
        <v>1.008935825</v>
      </c>
      <c r="K287">
        <v>4</v>
      </c>
      <c r="L287">
        <v>2.2459550000000002E-2</v>
      </c>
      <c r="M287">
        <v>4.4919101000000003E-2</v>
      </c>
      <c r="N287">
        <v>5.0443099999999995E-4</v>
      </c>
      <c r="O287">
        <v>6.1550000000000002</v>
      </c>
      <c r="P287">
        <v>6.21</v>
      </c>
      <c r="Q287">
        <v>0.12223611</v>
      </c>
      <c r="R287">
        <v>6.2449980000000002E-2</v>
      </c>
      <c r="S287" t="s">
        <v>68</v>
      </c>
      <c r="T287">
        <v>1</v>
      </c>
      <c r="V287" t="s">
        <v>282</v>
      </c>
      <c r="W287" t="s">
        <v>283</v>
      </c>
      <c r="Y287" t="s">
        <v>71</v>
      </c>
      <c r="Z287">
        <v>2001</v>
      </c>
      <c r="AA287" t="s">
        <v>72</v>
      </c>
      <c r="AB287">
        <v>1</v>
      </c>
      <c r="AC287" t="s">
        <v>48</v>
      </c>
    </row>
    <row r="288" spans="1:29" x14ac:dyDescent="0.25">
      <c r="A288">
        <v>15</v>
      </c>
      <c r="B288">
        <v>54</v>
      </c>
      <c r="C288" t="s">
        <v>107</v>
      </c>
      <c r="D288" t="s">
        <v>108</v>
      </c>
      <c r="E288">
        <v>375</v>
      </c>
      <c r="F288">
        <v>550</v>
      </c>
      <c r="G288" t="s">
        <v>51</v>
      </c>
      <c r="H288">
        <v>1</v>
      </c>
      <c r="I288" t="s">
        <v>52</v>
      </c>
      <c r="J288">
        <v>0.98011256999999996</v>
      </c>
      <c r="K288">
        <v>4</v>
      </c>
      <c r="L288">
        <v>5.8868219999999999E-3</v>
      </c>
      <c r="M288">
        <v>1.1773644E-2</v>
      </c>
      <c r="N288" s="1">
        <v>3.4654699999999999E-5</v>
      </c>
      <c r="O288">
        <v>6.6624999999999996</v>
      </c>
      <c r="P288">
        <v>6.53</v>
      </c>
      <c r="Q288">
        <v>2.1360008999999999E-2</v>
      </c>
      <c r="R288">
        <v>3.3166248000000002E-2</v>
      </c>
      <c r="S288" t="s">
        <v>68</v>
      </c>
      <c r="T288">
        <v>1</v>
      </c>
      <c r="V288" t="s">
        <v>109</v>
      </c>
      <c r="W288" t="s">
        <v>110</v>
      </c>
      <c r="Y288" t="s">
        <v>71</v>
      </c>
      <c r="Z288">
        <v>2002</v>
      </c>
      <c r="AA288" t="s">
        <v>72</v>
      </c>
      <c r="AB288">
        <v>2</v>
      </c>
      <c r="AC288" t="s">
        <v>48</v>
      </c>
    </row>
    <row r="289" spans="1:29" x14ac:dyDescent="0.25">
      <c r="A289">
        <v>15</v>
      </c>
      <c r="B289">
        <v>54</v>
      </c>
      <c r="C289" t="s">
        <v>107</v>
      </c>
      <c r="D289" t="s">
        <v>108</v>
      </c>
      <c r="E289">
        <v>375</v>
      </c>
      <c r="F289">
        <v>550</v>
      </c>
      <c r="G289" t="s">
        <v>51</v>
      </c>
      <c r="H289">
        <v>1</v>
      </c>
      <c r="I289" t="s">
        <v>52</v>
      </c>
      <c r="J289">
        <v>0.97150164400000005</v>
      </c>
      <c r="K289">
        <v>4</v>
      </c>
      <c r="L289">
        <v>4.5252570000000004E-3</v>
      </c>
      <c r="M289">
        <v>9.0505129999999996E-3</v>
      </c>
      <c r="N289" s="1">
        <v>2.0477999999999999E-5</v>
      </c>
      <c r="O289">
        <v>6.8425000000000002</v>
      </c>
      <c r="P289">
        <v>6.6475</v>
      </c>
      <c r="Q289">
        <v>3.0923292000000002E-2</v>
      </c>
      <c r="R289">
        <v>7.4999999999999997E-3</v>
      </c>
      <c r="S289" t="s">
        <v>68</v>
      </c>
      <c r="T289">
        <v>1</v>
      </c>
      <c r="V289" t="s">
        <v>137</v>
      </c>
      <c r="W289" t="s">
        <v>138</v>
      </c>
      <c r="Y289" t="s">
        <v>71</v>
      </c>
      <c r="Z289">
        <v>2002</v>
      </c>
      <c r="AA289" t="s">
        <v>72</v>
      </c>
      <c r="AB289">
        <v>2</v>
      </c>
      <c r="AC289" t="s">
        <v>48</v>
      </c>
    </row>
    <row r="290" spans="1:29" x14ac:dyDescent="0.25">
      <c r="A290">
        <v>15</v>
      </c>
      <c r="B290">
        <v>54</v>
      </c>
      <c r="C290" t="s">
        <v>107</v>
      </c>
      <c r="D290" t="s">
        <v>108</v>
      </c>
      <c r="E290">
        <v>375</v>
      </c>
      <c r="F290">
        <v>550</v>
      </c>
      <c r="G290" t="s">
        <v>51</v>
      </c>
      <c r="H290">
        <v>1</v>
      </c>
      <c r="I290" t="s">
        <v>52</v>
      </c>
      <c r="J290">
        <v>0.97984189700000002</v>
      </c>
      <c r="K290">
        <v>4</v>
      </c>
      <c r="L290">
        <v>1.2784637E-2</v>
      </c>
      <c r="M290">
        <v>2.5569274999999999E-2</v>
      </c>
      <c r="N290">
        <v>1.63447E-4</v>
      </c>
      <c r="O290">
        <v>6.3250000000000002</v>
      </c>
      <c r="P290">
        <v>6.1974999999999998</v>
      </c>
      <c r="Q290">
        <v>7.7942286E-2</v>
      </c>
      <c r="R290">
        <v>2.6575365E-2</v>
      </c>
      <c r="S290" t="s">
        <v>68</v>
      </c>
      <c r="T290">
        <v>1</v>
      </c>
      <c r="V290" t="s">
        <v>218</v>
      </c>
      <c r="W290" t="s">
        <v>219</v>
      </c>
      <c r="Y290" t="s">
        <v>71</v>
      </c>
      <c r="Z290">
        <v>2002</v>
      </c>
      <c r="AA290" t="s">
        <v>72</v>
      </c>
      <c r="AB290">
        <v>2</v>
      </c>
      <c r="AC290" t="s">
        <v>48</v>
      </c>
    </row>
    <row r="291" spans="1:29" x14ac:dyDescent="0.25">
      <c r="A291">
        <v>15</v>
      </c>
      <c r="B291">
        <v>54</v>
      </c>
      <c r="C291" t="s">
        <v>107</v>
      </c>
      <c r="D291" t="s">
        <v>108</v>
      </c>
      <c r="E291">
        <v>375</v>
      </c>
      <c r="F291">
        <v>550</v>
      </c>
      <c r="G291" t="s">
        <v>51</v>
      </c>
      <c r="H291">
        <v>1</v>
      </c>
      <c r="I291" t="s">
        <v>52</v>
      </c>
      <c r="J291">
        <v>0.97452934700000005</v>
      </c>
      <c r="K291">
        <v>4</v>
      </c>
      <c r="L291">
        <v>1.5066216E-2</v>
      </c>
      <c r="M291">
        <v>3.0132431000000001E-2</v>
      </c>
      <c r="N291">
        <v>2.2699100000000001E-4</v>
      </c>
      <c r="O291">
        <v>6.7725</v>
      </c>
      <c r="P291">
        <v>6.6</v>
      </c>
      <c r="Q291">
        <v>8.4791410999999997E-2</v>
      </c>
      <c r="R291">
        <v>5.9860950000000003E-2</v>
      </c>
      <c r="S291" t="s">
        <v>68</v>
      </c>
      <c r="T291">
        <v>1</v>
      </c>
      <c r="V291" t="s">
        <v>236</v>
      </c>
      <c r="W291" t="s">
        <v>237</v>
      </c>
      <c r="Y291" t="s">
        <v>71</v>
      </c>
      <c r="Z291">
        <v>2002</v>
      </c>
      <c r="AA291" t="s">
        <v>72</v>
      </c>
      <c r="AB291">
        <v>2</v>
      </c>
      <c r="AC291" t="s">
        <v>48</v>
      </c>
    </row>
    <row r="292" spans="1:29" x14ac:dyDescent="0.25">
      <c r="A292">
        <v>15</v>
      </c>
      <c r="B292">
        <v>54</v>
      </c>
      <c r="C292" t="s">
        <v>107</v>
      </c>
      <c r="D292" t="s">
        <v>108</v>
      </c>
      <c r="E292">
        <v>375</v>
      </c>
      <c r="F292">
        <v>550</v>
      </c>
      <c r="G292" t="s">
        <v>51</v>
      </c>
      <c r="H292">
        <v>1</v>
      </c>
      <c r="I292" t="s">
        <v>52</v>
      </c>
      <c r="J292">
        <v>1.0106470110000001</v>
      </c>
      <c r="K292">
        <v>4</v>
      </c>
      <c r="L292">
        <v>1.7970448E-2</v>
      </c>
      <c r="M292">
        <v>3.5940896E-2</v>
      </c>
      <c r="N292">
        <v>3.2293699999999997E-4</v>
      </c>
      <c r="O292">
        <v>6.1050000000000004</v>
      </c>
      <c r="P292">
        <v>6.17</v>
      </c>
      <c r="Q292">
        <v>9.1150059000000005E-2</v>
      </c>
      <c r="R292">
        <v>5.9581875999999999E-2</v>
      </c>
      <c r="S292" t="s">
        <v>68</v>
      </c>
      <c r="T292">
        <v>1</v>
      </c>
      <c r="V292" t="s">
        <v>208</v>
      </c>
      <c r="W292" t="s">
        <v>242</v>
      </c>
      <c r="Y292" t="s">
        <v>71</v>
      </c>
      <c r="Z292">
        <v>2002</v>
      </c>
      <c r="AA292" t="s">
        <v>72</v>
      </c>
      <c r="AB292">
        <v>2</v>
      </c>
      <c r="AC292" t="s">
        <v>48</v>
      </c>
    </row>
    <row r="293" spans="1:29" x14ac:dyDescent="0.25">
      <c r="A293">
        <v>15</v>
      </c>
      <c r="B293">
        <v>54</v>
      </c>
      <c r="C293" t="s">
        <v>107</v>
      </c>
      <c r="D293" t="s">
        <v>108</v>
      </c>
      <c r="E293">
        <v>375</v>
      </c>
      <c r="F293">
        <v>550</v>
      </c>
      <c r="G293" t="s">
        <v>51</v>
      </c>
      <c r="H293">
        <v>1</v>
      </c>
      <c r="I293" t="s">
        <v>52</v>
      </c>
      <c r="J293">
        <v>0.99589245699999995</v>
      </c>
      <c r="K293">
        <v>4</v>
      </c>
      <c r="L293">
        <v>2.0494960999999999E-2</v>
      </c>
      <c r="M293">
        <v>4.0989921999999998E-2</v>
      </c>
      <c r="N293">
        <v>4.2004299999999999E-4</v>
      </c>
      <c r="O293">
        <v>6.6950000000000003</v>
      </c>
      <c r="P293">
        <v>6.6675000000000004</v>
      </c>
      <c r="Q293">
        <v>9.2601296E-2</v>
      </c>
      <c r="R293">
        <v>0.101601755</v>
      </c>
      <c r="S293" t="s">
        <v>68</v>
      </c>
      <c r="T293">
        <v>1</v>
      </c>
      <c r="V293" t="s">
        <v>245</v>
      </c>
      <c r="W293" t="s">
        <v>246</v>
      </c>
      <c r="Y293" t="s">
        <v>71</v>
      </c>
      <c r="Z293">
        <v>2002</v>
      </c>
      <c r="AA293" t="s">
        <v>72</v>
      </c>
      <c r="AB293">
        <v>2</v>
      </c>
      <c r="AC293" t="s">
        <v>48</v>
      </c>
    </row>
    <row r="294" spans="1:29" x14ac:dyDescent="0.25">
      <c r="A294">
        <v>15</v>
      </c>
      <c r="B294">
        <v>54</v>
      </c>
      <c r="C294" t="s">
        <v>107</v>
      </c>
      <c r="D294" t="s">
        <v>108</v>
      </c>
      <c r="E294">
        <v>375</v>
      </c>
      <c r="F294">
        <v>550</v>
      </c>
      <c r="G294" t="s">
        <v>51</v>
      </c>
      <c r="H294">
        <v>1</v>
      </c>
      <c r="I294" t="s">
        <v>52</v>
      </c>
      <c r="J294">
        <v>0.99523809500000004</v>
      </c>
      <c r="K294">
        <v>4</v>
      </c>
      <c r="L294">
        <v>3.0545209E-2</v>
      </c>
      <c r="M294">
        <v>6.1090417000000001E-2</v>
      </c>
      <c r="N294">
        <v>9.3300999999999996E-4</v>
      </c>
      <c r="O294">
        <v>6.3</v>
      </c>
      <c r="P294">
        <v>6.27</v>
      </c>
      <c r="Q294">
        <v>0.192527054</v>
      </c>
      <c r="R294">
        <v>1.7795129999999999E-2</v>
      </c>
      <c r="S294" t="s">
        <v>68</v>
      </c>
      <c r="T294">
        <v>1</v>
      </c>
      <c r="V294" t="s">
        <v>160</v>
      </c>
      <c r="W294" t="s">
        <v>313</v>
      </c>
      <c r="Y294" t="s">
        <v>71</v>
      </c>
      <c r="Z294">
        <v>2002</v>
      </c>
      <c r="AA294" t="s">
        <v>72</v>
      </c>
      <c r="AB294">
        <v>2</v>
      </c>
      <c r="AC294" t="s">
        <v>48</v>
      </c>
    </row>
    <row r="295" spans="1:29" x14ac:dyDescent="0.25">
      <c r="A295">
        <v>15</v>
      </c>
      <c r="B295">
        <v>54</v>
      </c>
      <c r="C295" t="s">
        <v>107</v>
      </c>
      <c r="D295" t="s">
        <v>108</v>
      </c>
      <c r="E295">
        <v>375</v>
      </c>
      <c r="F295">
        <v>550</v>
      </c>
      <c r="G295" t="s">
        <v>51</v>
      </c>
      <c r="H295">
        <v>1</v>
      </c>
      <c r="I295" t="s">
        <v>52</v>
      </c>
      <c r="J295">
        <v>1.027235772</v>
      </c>
      <c r="K295">
        <v>4</v>
      </c>
      <c r="L295">
        <v>2.0675878000000002E-2</v>
      </c>
      <c r="M295">
        <v>4.1351756000000003E-2</v>
      </c>
      <c r="N295">
        <v>4.2749200000000002E-4</v>
      </c>
      <c r="O295">
        <v>6.15</v>
      </c>
      <c r="P295">
        <v>6.3174999999999999</v>
      </c>
      <c r="Q295">
        <v>9.6350056000000003E-2</v>
      </c>
      <c r="R295">
        <v>7.983055E-2</v>
      </c>
      <c r="S295" t="s">
        <v>68</v>
      </c>
      <c r="T295">
        <v>1</v>
      </c>
      <c r="V295" t="s">
        <v>218</v>
      </c>
      <c r="W295" t="s">
        <v>247</v>
      </c>
      <c r="Y295" t="s">
        <v>71</v>
      </c>
      <c r="Z295">
        <v>2004</v>
      </c>
      <c r="AA295" t="s">
        <v>72</v>
      </c>
      <c r="AB295">
        <v>3</v>
      </c>
      <c r="AC295" t="s">
        <v>48</v>
      </c>
    </row>
    <row r="296" spans="1:29" x14ac:dyDescent="0.25">
      <c r="A296">
        <v>15</v>
      </c>
      <c r="B296">
        <v>54</v>
      </c>
      <c r="C296" t="s">
        <v>107</v>
      </c>
      <c r="D296" t="s">
        <v>108</v>
      </c>
      <c r="E296">
        <v>375</v>
      </c>
      <c r="F296">
        <v>550</v>
      </c>
      <c r="G296" t="s">
        <v>51</v>
      </c>
      <c r="H296">
        <v>1</v>
      </c>
      <c r="I296" t="s">
        <v>52</v>
      </c>
      <c r="J296">
        <v>1.00859454</v>
      </c>
      <c r="K296">
        <v>3</v>
      </c>
      <c r="L296">
        <v>2.0128681999999998E-2</v>
      </c>
      <c r="M296">
        <v>3.4863900000000003E-2</v>
      </c>
      <c r="N296">
        <v>4.0516400000000001E-4</v>
      </c>
      <c r="O296">
        <v>6.5933333330000004</v>
      </c>
      <c r="P296">
        <v>6.65</v>
      </c>
      <c r="Q296">
        <v>0.112595638</v>
      </c>
      <c r="R296">
        <v>6.8677993000000007E-2</v>
      </c>
      <c r="S296" t="s">
        <v>68</v>
      </c>
      <c r="T296">
        <v>1</v>
      </c>
      <c r="V296" t="s">
        <v>137</v>
      </c>
      <c r="W296" t="s">
        <v>271</v>
      </c>
      <c r="Y296" t="s">
        <v>71</v>
      </c>
      <c r="Z296">
        <v>2004</v>
      </c>
      <c r="AA296" t="s">
        <v>72</v>
      </c>
      <c r="AB296">
        <v>3</v>
      </c>
      <c r="AC296" t="s">
        <v>48</v>
      </c>
    </row>
    <row r="297" spans="1:29" x14ac:dyDescent="0.25">
      <c r="A297">
        <v>15</v>
      </c>
      <c r="B297">
        <v>54</v>
      </c>
      <c r="C297" t="s">
        <v>107</v>
      </c>
      <c r="D297" t="s">
        <v>108</v>
      </c>
      <c r="E297">
        <v>375</v>
      </c>
      <c r="F297">
        <v>550</v>
      </c>
      <c r="G297" t="s">
        <v>51</v>
      </c>
      <c r="H297">
        <v>1</v>
      </c>
      <c r="I297" t="s">
        <v>52</v>
      </c>
      <c r="J297">
        <v>1.025947282</v>
      </c>
      <c r="K297">
        <v>4</v>
      </c>
      <c r="L297">
        <v>2.3557549000000001E-2</v>
      </c>
      <c r="M297">
        <v>4.7115097000000002E-2</v>
      </c>
      <c r="N297">
        <v>5.5495800000000004E-4</v>
      </c>
      <c r="O297">
        <v>6.07</v>
      </c>
      <c r="P297">
        <v>6.2275</v>
      </c>
      <c r="Q297">
        <v>0.12396235999999999</v>
      </c>
      <c r="R297">
        <v>6.5367550999999996E-2</v>
      </c>
      <c r="S297" t="s">
        <v>68</v>
      </c>
      <c r="T297">
        <v>1</v>
      </c>
      <c r="V297" t="s">
        <v>208</v>
      </c>
      <c r="W297" t="s">
        <v>285</v>
      </c>
      <c r="Y297" t="s">
        <v>71</v>
      </c>
      <c r="Z297">
        <v>2004</v>
      </c>
      <c r="AA297" t="s">
        <v>72</v>
      </c>
      <c r="AB297">
        <v>3</v>
      </c>
      <c r="AC297" t="s">
        <v>48</v>
      </c>
    </row>
    <row r="298" spans="1:29" x14ac:dyDescent="0.25">
      <c r="A298">
        <v>15</v>
      </c>
      <c r="B298">
        <v>54</v>
      </c>
      <c r="C298" t="s">
        <v>107</v>
      </c>
      <c r="D298" t="s">
        <v>108</v>
      </c>
      <c r="E298">
        <v>375</v>
      </c>
      <c r="F298">
        <v>550</v>
      </c>
      <c r="G298" t="s">
        <v>51</v>
      </c>
      <c r="H298">
        <v>1</v>
      </c>
      <c r="I298" t="s">
        <v>52</v>
      </c>
      <c r="J298">
        <v>1.058326289</v>
      </c>
      <c r="K298">
        <v>4</v>
      </c>
      <c r="L298">
        <v>2.6255059000000001E-2</v>
      </c>
      <c r="M298">
        <v>5.2510118000000001E-2</v>
      </c>
      <c r="N298">
        <v>6.8932800000000001E-4</v>
      </c>
      <c r="O298">
        <v>5.915</v>
      </c>
      <c r="P298">
        <v>6.26</v>
      </c>
      <c r="Q298">
        <v>0.13616778900000001</v>
      </c>
      <c r="R298">
        <v>5.7879185E-2</v>
      </c>
      <c r="S298" t="s">
        <v>68</v>
      </c>
      <c r="T298">
        <v>1</v>
      </c>
      <c r="V298" t="s">
        <v>160</v>
      </c>
      <c r="W298" t="s">
        <v>292</v>
      </c>
      <c r="Y298" t="s">
        <v>71</v>
      </c>
      <c r="Z298">
        <v>2004</v>
      </c>
      <c r="AA298" t="s">
        <v>72</v>
      </c>
      <c r="AB298">
        <v>3</v>
      </c>
      <c r="AC298" t="s">
        <v>48</v>
      </c>
    </row>
    <row r="299" spans="1:29" x14ac:dyDescent="0.25">
      <c r="A299">
        <v>15</v>
      </c>
      <c r="B299">
        <v>54</v>
      </c>
      <c r="C299" t="s">
        <v>107</v>
      </c>
      <c r="D299" t="s">
        <v>108</v>
      </c>
      <c r="E299">
        <v>375</v>
      </c>
      <c r="F299">
        <v>550</v>
      </c>
      <c r="G299" t="s">
        <v>51</v>
      </c>
      <c r="H299">
        <v>1</v>
      </c>
      <c r="I299" t="s">
        <v>52</v>
      </c>
      <c r="J299">
        <v>1.024486572</v>
      </c>
      <c r="K299">
        <v>2</v>
      </c>
      <c r="L299">
        <v>2.2537120000000001E-2</v>
      </c>
      <c r="M299">
        <v>3.1872300999999999E-2</v>
      </c>
      <c r="N299">
        <v>5.0792199999999995E-4</v>
      </c>
      <c r="O299">
        <v>6.33</v>
      </c>
      <c r="P299">
        <v>6.4850000000000003</v>
      </c>
      <c r="Q299">
        <v>0.13796134700000001</v>
      </c>
      <c r="R299">
        <v>1.9364916999999999E-2</v>
      </c>
      <c r="S299" t="s">
        <v>68</v>
      </c>
      <c r="T299">
        <v>1</v>
      </c>
      <c r="V299" t="s">
        <v>245</v>
      </c>
      <c r="W299" t="s">
        <v>295</v>
      </c>
      <c r="Y299" t="s">
        <v>71</v>
      </c>
      <c r="Z299">
        <v>2004</v>
      </c>
      <c r="AA299" t="s">
        <v>72</v>
      </c>
      <c r="AB299">
        <v>3</v>
      </c>
      <c r="AC299" t="s">
        <v>48</v>
      </c>
    </row>
    <row r="300" spans="1:29" x14ac:dyDescent="0.25">
      <c r="A300">
        <v>15</v>
      </c>
      <c r="B300">
        <v>54</v>
      </c>
      <c r="C300" t="s">
        <v>107</v>
      </c>
      <c r="D300" t="s">
        <v>108</v>
      </c>
      <c r="E300">
        <v>375</v>
      </c>
      <c r="F300">
        <v>550</v>
      </c>
      <c r="G300" t="s">
        <v>51</v>
      </c>
      <c r="H300">
        <v>1</v>
      </c>
      <c r="I300" t="s">
        <v>52</v>
      </c>
      <c r="J300">
        <v>1.0130331749999999</v>
      </c>
      <c r="K300">
        <v>3</v>
      </c>
      <c r="L300">
        <v>3.0650922000000001E-2</v>
      </c>
      <c r="M300">
        <v>5.3088954000000001E-2</v>
      </c>
      <c r="N300">
        <v>9.3947900000000001E-4</v>
      </c>
      <c r="O300">
        <v>6.33</v>
      </c>
      <c r="P300">
        <v>6.4124999999999996</v>
      </c>
      <c r="Q300">
        <v>0.15176736599999999</v>
      </c>
      <c r="R300">
        <v>0.11834800400000001</v>
      </c>
      <c r="S300" t="s">
        <v>68</v>
      </c>
      <c r="T300">
        <v>1</v>
      </c>
      <c r="V300" t="s">
        <v>236</v>
      </c>
      <c r="W300" t="s">
        <v>298</v>
      </c>
      <c r="Y300" t="s">
        <v>71</v>
      </c>
      <c r="Z300">
        <v>2004</v>
      </c>
      <c r="AA300" t="s">
        <v>72</v>
      </c>
      <c r="AB300">
        <v>3</v>
      </c>
      <c r="AC300" t="s">
        <v>48</v>
      </c>
    </row>
    <row r="301" spans="1:29" x14ac:dyDescent="0.25">
      <c r="A301">
        <v>15</v>
      </c>
      <c r="B301">
        <v>54</v>
      </c>
      <c r="C301" t="s">
        <v>107</v>
      </c>
      <c r="D301" t="s">
        <v>108</v>
      </c>
      <c r="E301">
        <v>375</v>
      </c>
      <c r="F301">
        <v>550</v>
      </c>
      <c r="G301" t="s">
        <v>51</v>
      </c>
      <c r="H301">
        <v>1</v>
      </c>
      <c r="I301" t="s">
        <v>52</v>
      </c>
      <c r="J301">
        <v>1.0169884170000001</v>
      </c>
      <c r="K301">
        <v>4</v>
      </c>
      <c r="L301">
        <v>3.5392927999999997E-2</v>
      </c>
      <c r="M301">
        <v>7.0785855999999994E-2</v>
      </c>
      <c r="N301">
        <v>1.2526589999999999E-3</v>
      </c>
      <c r="O301">
        <v>6.4749999999999996</v>
      </c>
      <c r="P301">
        <v>6.585</v>
      </c>
      <c r="Q301">
        <v>0.18728320800000001</v>
      </c>
      <c r="R301">
        <v>0.127442798</v>
      </c>
      <c r="S301" t="s">
        <v>68</v>
      </c>
      <c r="T301">
        <v>1</v>
      </c>
      <c r="V301" t="s">
        <v>109</v>
      </c>
      <c r="W301" t="s">
        <v>311</v>
      </c>
      <c r="Y301" t="s">
        <v>71</v>
      </c>
      <c r="Z301">
        <v>2004</v>
      </c>
      <c r="AA301" t="s">
        <v>72</v>
      </c>
      <c r="AB301">
        <v>3</v>
      </c>
      <c r="AC301" t="s">
        <v>48</v>
      </c>
    </row>
    <row r="302" spans="1:29" x14ac:dyDescent="0.25">
      <c r="A302">
        <v>15</v>
      </c>
      <c r="B302">
        <v>54</v>
      </c>
      <c r="C302" t="s">
        <v>107</v>
      </c>
      <c r="D302" t="s">
        <v>108</v>
      </c>
      <c r="E302">
        <v>375</v>
      </c>
      <c r="F302">
        <v>550</v>
      </c>
      <c r="G302" t="s">
        <v>51</v>
      </c>
      <c r="H302">
        <v>1</v>
      </c>
      <c r="I302" t="s">
        <v>52</v>
      </c>
      <c r="J302">
        <v>0.97567783100000005</v>
      </c>
      <c r="K302">
        <v>4</v>
      </c>
      <c r="L302">
        <v>1.3992984E-2</v>
      </c>
      <c r="M302">
        <v>2.7985968999999999E-2</v>
      </c>
      <c r="N302">
        <v>1.95804E-4</v>
      </c>
      <c r="O302">
        <v>6.27</v>
      </c>
      <c r="P302">
        <v>6.1174999999999997</v>
      </c>
      <c r="Q302">
        <v>8.4360338000000007E-2</v>
      </c>
      <c r="R302">
        <v>3.0379544000000001E-2</v>
      </c>
      <c r="S302" t="s">
        <v>68</v>
      </c>
      <c r="T302">
        <v>1</v>
      </c>
      <c r="V302" t="s">
        <v>208</v>
      </c>
      <c r="W302" t="s">
        <v>235</v>
      </c>
      <c r="Y302" t="s">
        <v>71</v>
      </c>
      <c r="Z302">
        <v>2006</v>
      </c>
      <c r="AA302" t="s">
        <v>72</v>
      </c>
      <c r="AB302">
        <v>4</v>
      </c>
      <c r="AC302" t="s">
        <v>48</v>
      </c>
    </row>
    <row r="303" spans="1:29" x14ac:dyDescent="0.25">
      <c r="A303">
        <v>15</v>
      </c>
      <c r="B303">
        <v>54</v>
      </c>
      <c r="C303" t="s">
        <v>107</v>
      </c>
      <c r="D303" t="s">
        <v>108</v>
      </c>
      <c r="E303">
        <v>375</v>
      </c>
      <c r="F303">
        <v>550</v>
      </c>
      <c r="G303" t="s">
        <v>51</v>
      </c>
      <c r="H303">
        <v>1</v>
      </c>
      <c r="I303" t="s">
        <v>52</v>
      </c>
      <c r="J303">
        <v>1.009543568</v>
      </c>
      <c r="K303">
        <v>4</v>
      </c>
      <c r="L303">
        <v>2.0275884000000001E-2</v>
      </c>
      <c r="M303">
        <v>4.0551768000000002E-2</v>
      </c>
      <c r="N303">
        <v>4.1111099999999997E-4</v>
      </c>
      <c r="O303">
        <v>6.0250000000000004</v>
      </c>
      <c r="P303">
        <v>6.0824999999999996</v>
      </c>
      <c r="Q303">
        <v>0.119895788</v>
      </c>
      <c r="R303">
        <v>1.6520190000000001E-2</v>
      </c>
      <c r="S303" t="s">
        <v>68</v>
      </c>
      <c r="T303">
        <v>1</v>
      </c>
      <c r="V303" t="s">
        <v>208</v>
      </c>
      <c r="W303" t="s">
        <v>272</v>
      </c>
      <c r="Y303" t="s">
        <v>71</v>
      </c>
      <c r="Z303">
        <v>2007</v>
      </c>
      <c r="AA303" t="s">
        <v>72</v>
      </c>
      <c r="AB303">
        <v>5</v>
      </c>
      <c r="AC303" t="s">
        <v>48</v>
      </c>
    </row>
    <row r="304" spans="1:29" x14ac:dyDescent="0.25">
      <c r="A304">
        <v>15</v>
      </c>
      <c r="B304">
        <v>54</v>
      </c>
      <c r="C304" t="s">
        <v>107</v>
      </c>
      <c r="D304" t="s">
        <v>108</v>
      </c>
      <c r="E304">
        <v>375</v>
      </c>
      <c r="F304">
        <v>550</v>
      </c>
      <c r="G304" t="s">
        <v>51</v>
      </c>
      <c r="H304">
        <v>1</v>
      </c>
      <c r="I304" t="s">
        <v>52</v>
      </c>
      <c r="J304">
        <v>1.0131300299999999</v>
      </c>
      <c r="K304">
        <v>4</v>
      </c>
      <c r="L304">
        <v>1.7998996E-2</v>
      </c>
      <c r="M304">
        <v>3.5997992999999999E-2</v>
      </c>
      <c r="N304">
        <v>3.2396399999999999E-4</v>
      </c>
      <c r="O304">
        <v>5.9024999999999999</v>
      </c>
      <c r="P304">
        <v>5.98</v>
      </c>
      <c r="Q304">
        <v>6.5622024000000001E-2</v>
      </c>
      <c r="R304">
        <v>8.2865353000000003E-2</v>
      </c>
      <c r="S304" t="s">
        <v>68</v>
      </c>
      <c r="T304">
        <v>1</v>
      </c>
      <c r="V304" t="s">
        <v>208</v>
      </c>
      <c r="W304" t="s">
        <v>209</v>
      </c>
      <c r="Y304" t="s">
        <v>71</v>
      </c>
      <c r="Z304">
        <v>2008</v>
      </c>
      <c r="AA304" t="s">
        <v>72</v>
      </c>
      <c r="AB304">
        <v>6</v>
      </c>
      <c r="AC304" t="s">
        <v>48</v>
      </c>
    </row>
    <row r="305" spans="1:29" x14ac:dyDescent="0.25">
      <c r="A305">
        <v>15</v>
      </c>
      <c r="B305">
        <v>54</v>
      </c>
      <c r="C305" t="s">
        <v>107</v>
      </c>
      <c r="D305" t="s">
        <v>108</v>
      </c>
      <c r="E305">
        <v>375</v>
      </c>
      <c r="F305">
        <v>550</v>
      </c>
      <c r="G305" t="s">
        <v>51</v>
      </c>
      <c r="H305">
        <v>1</v>
      </c>
      <c r="I305" t="s">
        <v>52</v>
      </c>
      <c r="J305">
        <v>1.004088307</v>
      </c>
      <c r="K305">
        <v>4</v>
      </c>
      <c r="L305">
        <v>2.2658274999999999E-2</v>
      </c>
      <c r="M305">
        <v>4.5316550999999997E-2</v>
      </c>
      <c r="N305">
        <v>5.1339699999999996E-4</v>
      </c>
      <c r="O305">
        <v>6.1150000000000002</v>
      </c>
      <c r="P305">
        <v>6.14</v>
      </c>
      <c r="Q305">
        <v>8.2613558000000004E-2</v>
      </c>
      <c r="R305">
        <v>0.11098047900000001</v>
      </c>
      <c r="S305" t="s">
        <v>68</v>
      </c>
      <c r="T305">
        <v>1</v>
      </c>
      <c r="V305" t="s">
        <v>218</v>
      </c>
      <c r="W305" t="s">
        <v>234</v>
      </c>
      <c r="Y305" t="s">
        <v>71</v>
      </c>
      <c r="Z305">
        <v>2008</v>
      </c>
      <c r="AA305" t="s">
        <v>72</v>
      </c>
      <c r="AB305">
        <v>6</v>
      </c>
      <c r="AC305" t="s">
        <v>48</v>
      </c>
    </row>
    <row r="306" spans="1:29" x14ac:dyDescent="0.25">
      <c r="A306">
        <v>15</v>
      </c>
      <c r="B306">
        <v>54</v>
      </c>
      <c r="C306" t="s">
        <v>107</v>
      </c>
      <c r="D306" t="s">
        <v>108</v>
      </c>
      <c r="E306">
        <v>385</v>
      </c>
      <c r="F306">
        <v>585</v>
      </c>
      <c r="G306" t="s">
        <v>51</v>
      </c>
      <c r="H306">
        <v>1</v>
      </c>
      <c r="I306" t="s">
        <v>52</v>
      </c>
      <c r="J306">
        <v>0.94754653099999997</v>
      </c>
      <c r="K306">
        <v>4</v>
      </c>
      <c r="L306">
        <v>1.3986017999999999E-2</v>
      </c>
      <c r="M306">
        <v>2.7972034999999999E-2</v>
      </c>
      <c r="N306">
        <v>1.9560899999999999E-4</v>
      </c>
      <c r="O306">
        <v>59.1</v>
      </c>
      <c r="P306">
        <v>56</v>
      </c>
      <c r="Q306">
        <v>0.6</v>
      </c>
      <c r="R306">
        <v>0.6</v>
      </c>
      <c r="S306" t="s">
        <v>68</v>
      </c>
      <c r="T306">
        <v>2</v>
      </c>
      <c r="V306" t="s">
        <v>432</v>
      </c>
      <c r="W306" t="s">
        <v>433</v>
      </c>
      <c r="X306" t="s">
        <v>434</v>
      </c>
      <c r="Y306" t="s">
        <v>71</v>
      </c>
      <c r="Z306">
        <v>2010</v>
      </c>
      <c r="AA306" t="s">
        <v>72</v>
      </c>
      <c r="AB306">
        <v>7</v>
      </c>
      <c r="AC306" t="s">
        <v>48</v>
      </c>
    </row>
    <row r="307" spans="1:29" x14ac:dyDescent="0.25">
      <c r="A307">
        <v>15</v>
      </c>
      <c r="B307">
        <v>54</v>
      </c>
      <c r="C307" t="s">
        <v>107</v>
      </c>
      <c r="D307" t="s">
        <v>108</v>
      </c>
      <c r="E307">
        <v>385</v>
      </c>
      <c r="F307">
        <v>585</v>
      </c>
      <c r="G307" t="s">
        <v>51</v>
      </c>
      <c r="H307">
        <v>1</v>
      </c>
      <c r="I307" t="s">
        <v>52</v>
      </c>
      <c r="J307">
        <v>1</v>
      </c>
      <c r="K307">
        <v>4</v>
      </c>
      <c r="L307">
        <v>1.4118604999999999E-2</v>
      </c>
      <c r="M307">
        <v>2.8237208999999999E-2</v>
      </c>
      <c r="N307">
        <v>1.99335E-4</v>
      </c>
      <c r="O307">
        <v>60.1</v>
      </c>
      <c r="P307">
        <v>60.1</v>
      </c>
      <c r="Q307">
        <v>0.6</v>
      </c>
      <c r="R307">
        <v>0.6</v>
      </c>
      <c r="S307" t="s">
        <v>53</v>
      </c>
      <c r="T307">
        <v>2</v>
      </c>
      <c r="V307" t="s">
        <v>432</v>
      </c>
      <c r="W307" t="s">
        <v>435</v>
      </c>
      <c r="X307" t="s">
        <v>434</v>
      </c>
      <c r="Y307" t="s">
        <v>71</v>
      </c>
      <c r="Z307">
        <v>2010</v>
      </c>
      <c r="AA307" t="s">
        <v>72</v>
      </c>
      <c r="AB307">
        <v>7</v>
      </c>
      <c r="AC307" t="s">
        <v>48</v>
      </c>
    </row>
    <row r="308" spans="1:29" x14ac:dyDescent="0.25">
      <c r="A308">
        <v>15</v>
      </c>
      <c r="B308">
        <v>54</v>
      </c>
      <c r="C308" t="s">
        <v>107</v>
      </c>
      <c r="D308" t="s">
        <v>108</v>
      </c>
      <c r="E308">
        <v>360</v>
      </c>
      <c r="F308">
        <v>650</v>
      </c>
      <c r="G308" t="s">
        <v>188</v>
      </c>
      <c r="H308">
        <v>0</v>
      </c>
      <c r="I308" t="s">
        <v>33</v>
      </c>
      <c r="J308">
        <v>1.052631579</v>
      </c>
      <c r="K308">
        <v>1</v>
      </c>
      <c r="L308">
        <v>2.742118E-2</v>
      </c>
      <c r="M308">
        <v>2.742118E-2</v>
      </c>
      <c r="N308">
        <v>7.5192100000000001E-4</v>
      </c>
      <c r="O308">
        <v>57</v>
      </c>
      <c r="P308">
        <v>60</v>
      </c>
      <c r="S308" t="s">
        <v>34</v>
      </c>
      <c r="T308">
        <v>2</v>
      </c>
      <c r="V308" t="s">
        <v>36</v>
      </c>
      <c r="W308" t="s">
        <v>535</v>
      </c>
      <c r="X308" t="s">
        <v>536</v>
      </c>
      <c r="Y308" t="s">
        <v>537</v>
      </c>
      <c r="Z308">
        <v>2001</v>
      </c>
      <c r="AA308" t="s">
        <v>460</v>
      </c>
      <c r="AB308">
        <v>1</v>
      </c>
      <c r="AC308" t="s">
        <v>129</v>
      </c>
    </row>
    <row r="309" spans="1:29" x14ac:dyDescent="0.25">
      <c r="A309">
        <v>15</v>
      </c>
      <c r="B309">
        <v>54</v>
      </c>
      <c r="C309" t="s">
        <v>107</v>
      </c>
      <c r="D309" t="s">
        <v>108</v>
      </c>
      <c r="E309">
        <v>360</v>
      </c>
      <c r="F309">
        <v>650</v>
      </c>
      <c r="G309" t="s">
        <v>188</v>
      </c>
      <c r="H309">
        <v>0</v>
      </c>
      <c r="I309" t="s">
        <v>33</v>
      </c>
      <c r="J309">
        <v>0.803030303</v>
      </c>
      <c r="K309">
        <v>1</v>
      </c>
      <c r="L309">
        <v>8.9125643000000004E-2</v>
      </c>
      <c r="M309">
        <v>0.199290997</v>
      </c>
      <c r="N309">
        <v>7.9433799999999999E-3</v>
      </c>
      <c r="O309">
        <v>66</v>
      </c>
      <c r="P309">
        <v>53</v>
      </c>
      <c r="S309" t="s">
        <v>34</v>
      </c>
      <c r="T309">
        <v>2</v>
      </c>
      <c r="U309" t="s">
        <v>735</v>
      </c>
      <c r="V309" t="s">
        <v>36</v>
      </c>
      <c r="W309" t="s">
        <v>743</v>
      </c>
      <c r="X309" t="s">
        <v>536</v>
      </c>
      <c r="Y309" t="s">
        <v>537</v>
      </c>
      <c r="Z309">
        <v>2001</v>
      </c>
      <c r="AA309" t="s">
        <v>460</v>
      </c>
      <c r="AB309">
        <v>1</v>
      </c>
      <c r="AC309" t="s">
        <v>48</v>
      </c>
    </row>
    <row r="310" spans="1:29" x14ac:dyDescent="0.25">
      <c r="A310">
        <v>15</v>
      </c>
      <c r="B310">
        <v>54</v>
      </c>
      <c r="C310" t="s">
        <v>107</v>
      </c>
      <c r="D310" t="s">
        <v>108</v>
      </c>
      <c r="E310">
        <v>360</v>
      </c>
      <c r="F310">
        <v>650</v>
      </c>
      <c r="G310" t="s">
        <v>188</v>
      </c>
      <c r="H310">
        <v>0</v>
      </c>
      <c r="I310" t="s">
        <v>33</v>
      </c>
      <c r="J310">
        <v>1.0555555560000001</v>
      </c>
      <c r="K310">
        <v>1</v>
      </c>
      <c r="L310">
        <v>2.8983693000000001E-2</v>
      </c>
      <c r="M310">
        <v>0.242494976</v>
      </c>
      <c r="N310">
        <v>8.4005400000000002E-4</v>
      </c>
      <c r="O310">
        <v>54</v>
      </c>
      <c r="P310">
        <v>57</v>
      </c>
      <c r="S310" t="s">
        <v>34</v>
      </c>
      <c r="T310">
        <v>1</v>
      </c>
      <c r="V310" t="s">
        <v>36</v>
      </c>
      <c r="W310" t="s">
        <v>745</v>
      </c>
      <c r="X310" t="s">
        <v>536</v>
      </c>
      <c r="Y310" t="s">
        <v>537</v>
      </c>
      <c r="Z310">
        <v>2001</v>
      </c>
      <c r="AA310" t="s">
        <v>460</v>
      </c>
      <c r="AB310">
        <v>1</v>
      </c>
      <c r="AC310" t="s">
        <v>48</v>
      </c>
    </row>
    <row r="311" spans="1:29" x14ac:dyDescent="0.25">
      <c r="A311">
        <v>15</v>
      </c>
      <c r="B311">
        <v>54</v>
      </c>
      <c r="C311" t="s">
        <v>107</v>
      </c>
      <c r="D311" t="s">
        <v>108</v>
      </c>
      <c r="E311">
        <v>385</v>
      </c>
      <c r="F311">
        <v>593</v>
      </c>
      <c r="G311" t="s">
        <v>124</v>
      </c>
      <c r="H311">
        <v>0</v>
      </c>
      <c r="I311" t="s">
        <v>33</v>
      </c>
      <c r="J311">
        <v>1.137837838</v>
      </c>
      <c r="K311">
        <v>1</v>
      </c>
      <c r="L311">
        <v>2.095791E-2</v>
      </c>
      <c r="M311">
        <v>5.9277920999999997E-2</v>
      </c>
      <c r="N311">
        <v>4.3923399999999999E-4</v>
      </c>
      <c r="O311">
        <v>3.7</v>
      </c>
      <c r="P311">
        <v>4.21</v>
      </c>
      <c r="Q311">
        <v>4.9193496000000003E-2</v>
      </c>
      <c r="R311">
        <v>5.3665630999999998E-2</v>
      </c>
      <c r="S311" t="s">
        <v>34</v>
      </c>
      <c r="T311">
        <v>2</v>
      </c>
      <c r="V311" t="s">
        <v>172</v>
      </c>
      <c r="W311" t="s">
        <v>173</v>
      </c>
      <c r="X311" t="s">
        <v>174</v>
      </c>
      <c r="Y311" t="s">
        <v>175</v>
      </c>
      <c r="Z311">
        <v>2004</v>
      </c>
      <c r="AA311" t="s">
        <v>176</v>
      </c>
      <c r="AB311">
        <v>1</v>
      </c>
      <c r="AC311" t="s">
        <v>48</v>
      </c>
    </row>
    <row r="312" spans="1:29" x14ac:dyDescent="0.25">
      <c r="A312">
        <v>15</v>
      </c>
      <c r="B312">
        <v>54</v>
      </c>
      <c r="C312" t="s">
        <v>107</v>
      </c>
      <c r="D312" t="s">
        <v>108</v>
      </c>
      <c r="E312">
        <v>385</v>
      </c>
      <c r="F312">
        <v>593</v>
      </c>
      <c r="G312" t="s">
        <v>124</v>
      </c>
      <c r="H312">
        <v>0</v>
      </c>
      <c r="I312" t="s">
        <v>33</v>
      </c>
      <c r="J312">
        <v>1.0313351500000001</v>
      </c>
      <c r="K312">
        <v>1</v>
      </c>
      <c r="L312">
        <v>2.549829E-2</v>
      </c>
      <c r="M312">
        <v>2.549829E-2</v>
      </c>
      <c r="N312">
        <v>6.5016300000000004E-4</v>
      </c>
      <c r="O312">
        <v>7.34</v>
      </c>
      <c r="P312">
        <v>7.57</v>
      </c>
      <c r="Q312">
        <v>7.6026310999999999E-2</v>
      </c>
      <c r="R312">
        <v>0.169941166</v>
      </c>
      <c r="S312" t="s">
        <v>34</v>
      </c>
      <c r="T312">
        <v>2</v>
      </c>
      <c r="V312" t="s">
        <v>216</v>
      </c>
      <c r="W312" t="s">
        <v>217</v>
      </c>
      <c r="X312" t="s">
        <v>174</v>
      </c>
      <c r="Y312" t="s">
        <v>175</v>
      </c>
      <c r="Z312">
        <v>2004</v>
      </c>
      <c r="AA312" t="s">
        <v>176</v>
      </c>
      <c r="AB312">
        <v>1</v>
      </c>
      <c r="AC312" t="s">
        <v>129</v>
      </c>
    </row>
    <row r="313" spans="1:29" x14ac:dyDescent="0.25">
      <c r="A313">
        <v>15</v>
      </c>
      <c r="B313">
        <v>54</v>
      </c>
      <c r="C313" t="s">
        <v>107</v>
      </c>
      <c r="D313" t="s">
        <v>108</v>
      </c>
      <c r="E313">
        <v>370</v>
      </c>
      <c r="F313">
        <v>700</v>
      </c>
      <c r="G313" t="s">
        <v>250</v>
      </c>
      <c r="H313">
        <v>0</v>
      </c>
      <c r="I313" t="s">
        <v>33</v>
      </c>
      <c r="J313">
        <v>0.93947730399999996</v>
      </c>
      <c r="K313">
        <v>2</v>
      </c>
      <c r="L313">
        <v>6.8933797000000005E-2</v>
      </c>
      <c r="M313">
        <v>0.21798780700000001</v>
      </c>
      <c r="N313">
        <v>4.7518680000000002E-3</v>
      </c>
      <c r="O313">
        <v>7.27</v>
      </c>
      <c r="P313">
        <v>6.83</v>
      </c>
      <c r="S313" t="s">
        <v>34</v>
      </c>
      <c r="T313">
        <v>2</v>
      </c>
      <c r="V313" t="s">
        <v>36</v>
      </c>
      <c r="W313" t="s">
        <v>744</v>
      </c>
      <c r="X313" t="s">
        <v>560</v>
      </c>
      <c r="Y313" t="s">
        <v>561</v>
      </c>
      <c r="Z313">
        <v>2003</v>
      </c>
      <c r="AA313" t="s">
        <v>562</v>
      </c>
      <c r="AB313">
        <v>1</v>
      </c>
      <c r="AC313" t="s">
        <v>48</v>
      </c>
    </row>
    <row r="314" spans="1:29" x14ac:dyDescent="0.25">
      <c r="A314">
        <v>15</v>
      </c>
      <c r="B314">
        <v>54</v>
      </c>
      <c r="C314" t="s">
        <v>107</v>
      </c>
      <c r="D314" t="s">
        <v>108</v>
      </c>
      <c r="E314">
        <v>346</v>
      </c>
      <c r="F314">
        <v>421</v>
      </c>
      <c r="G314" t="s">
        <v>250</v>
      </c>
      <c r="H314">
        <v>1</v>
      </c>
      <c r="I314" t="s">
        <v>52</v>
      </c>
      <c r="J314">
        <v>0.98522167500000002</v>
      </c>
      <c r="K314">
        <v>2</v>
      </c>
      <c r="L314">
        <v>6.1123099999999995E-4</v>
      </c>
      <c r="M314">
        <v>8.6441000000000003E-4</v>
      </c>
      <c r="N314" s="1">
        <v>3.7360299999999999E-7</v>
      </c>
      <c r="O314">
        <v>406</v>
      </c>
      <c r="P314">
        <v>400</v>
      </c>
      <c r="Q314">
        <v>0.17677669500000001</v>
      </c>
      <c r="R314">
        <v>0.17677669500000001</v>
      </c>
      <c r="S314" t="s">
        <v>34</v>
      </c>
      <c r="T314">
        <v>2</v>
      </c>
      <c r="V314" t="s">
        <v>36</v>
      </c>
      <c r="W314" t="s">
        <v>304</v>
      </c>
      <c r="X314" t="s">
        <v>305</v>
      </c>
      <c r="Z314">
        <v>1982</v>
      </c>
      <c r="AA314" t="s">
        <v>306</v>
      </c>
      <c r="AB314">
        <v>1</v>
      </c>
      <c r="AC314" t="s">
        <v>65</v>
      </c>
    </row>
    <row r="315" spans="1:29" x14ac:dyDescent="0.25">
      <c r="A315">
        <v>15</v>
      </c>
      <c r="B315">
        <v>54</v>
      </c>
      <c r="C315" t="s">
        <v>107</v>
      </c>
      <c r="D315" t="s">
        <v>108</v>
      </c>
      <c r="E315">
        <v>348</v>
      </c>
      <c r="F315">
        <v>349</v>
      </c>
      <c r="G315" t="s">
        <v>250</v>
      </c>
      <c r="H315">
        <v>1</v>
      </c>
      <c r="I315" t="s">
        <v>52</v>
      </c>
      <c r="J315">
        <v>1.004926108</v>
      </c>
      <c r="K315">
        <v>2</v>
      </c>
      <c r="L315">
        <v>6.1728200000000003E-4</v>
      </c>
      <c r="M315">
        <v>8.7296900000000002E-4</v>
      </c>
      <c r="N315" s="1">
        <v>3.81037E-7</v>
      </c>
      <c r="O315">
        <v>406</v>
      </c>
      <c r="P315">
        <v>408</v>
      </c>
      <c r="Q315">
        <v>0.17677669500000001</v>
      </c>
      <c r="R315">
        <v>0.17677669500000001</v>
      </c>
      <c r="S315" t="s">
        <v>34</v>
      </c>
      <c r="T315">
        <v>2</v>
      </c>
      <c r="V315" t="s">
        <v>36</v>
      </c>
      <c r="W315" t="s">
        <v>307</v>
      </c>
      <c r="X315" t="s">
        <v>305</v>
      </c>
      <c r="Z315">
        <v>1982</v>
      </c>
      <c r="AA315" t="s">
        <v>306</v>
      </c>
      <c r="AB315">
        <v>1</v>
      </c>
      <c r="AC315" t="s">
        <v>48</v>
      </c>
    </row>
    <row r="316" spans="1:29" x14ac:dyDescent="0.25">
      <c r="A316">
        <v>15</v>
      </c>
      <c r="B316">
        <v>54</v>
      </c>
      <c r="C316" t="s">
        <v>107</v>
      </c>
      <c r="D316" t="s">
        <v>108</v>
      </c>
      <c r="E316">
        <v>346</v>
      </c>
      <c r="F316">
        <v>645</v>
      </c>
      <c r="G316" t="s">
        <v>250</v>
      </c>
      <c r="H316">
        <v>1</v>
      </c>
      <c r="I316" t="s">
        <v>52</v>
      </c>
      <c r="J316">
        <v>1.0123152710000001</v>
      </c>
      <c r="K316">
        <v>2</v>
      </c>
      <c r="L316">
        <v>6.1956700000000001E-4</v>
      </c>
      <c r="M316">
        <v>8.7620000000000005E-4</v>
      </c>
      <c r="N316" s="1">
        <v>3.8386299999999997E-7</v>
      </c>
      <c r="O316">
        <v>406</v>
      </c>
      <c r="P316">
        <v>411</v>
      </c>
      <c r="Q316">
        <v>0.17677669500000001</v>
      </c>
      <c r="R316">
        <v>0.17677669500000001</v>
      </c>
      <c r="S316" t="s">
        <v>34</v>
      </c>
      <c r="T316">
        <v>2</v>
      </c>
      <c r="V316" t="s">
        <v>36</v>
      </c>
      <c r="W316" t="s">
        <v>308</v>
      </c>
      <c r="X316" t="s">
        <v>305</v>
      </c>
      <c r="Z316">
        <v>1982</v>
      </c>
      <c r="AA316" t="s">
        <v>306</v>
      </c>
      <c r="AB316">
        <v>1</v>
      </c>
      <c r="AC316" t="s">
        <v>48</v>
      </c>
    </row>
    <row r="317" spans="1:29" x14ac:dyDescent="0.25">
      <c r="A317">
        <v>15</v>
      </c>
      <c r="B317">
        <v>54</v>
      </c>
      <c r="C317" t="s">
        <v>107</v>
      </c>
      <c r="D317" t="s">
        <v>108</v>
      </c>
      <c r="E317">
        <v>346</v>
      </c>
      <c r="F317">
        <v>496</v>
      </c>
      <c r="G317" t="s">
        <v>250</v>
      </c>
      <c r="H317">
        <v>1</v>
      </c>
      <c r="I317" t="s">
        <v>52</v>
      </c>
      <c r="J317">
        <v>1.014778325</v>
      </c>
      <c r="K317">
        <v>2</v>
      </c>
      <c r="L317">
        <v>6.2032999999999999E-4</v>
      </c>
      <c r="M317">
        <v>8.7727900000000001E-4</v>
      </c>
      <c r="N317" s="1">
        <v>3.8480899999999999E-7</v>
      </c>
      <c r="O317">
        <v>406</v>
      </c>
      <c r="P317">
        <v>412</v>
      </c>
      <c r="Q317">
        <v>0.17677669500000001</v>
      </c>
      <c r="R317">
        <v>0.17677669500000001</v>
      </c>
      <c r="S317" t="s">
        <v>34</v>
      </c>
      <c r="T317">
        <v>2</v>
      </c>
      <c r="V317" t="s">
        <v>36</v>
      </c>
      <c r="W317" t="s">
        <v>309</v>
      </c>
      <c r="X317" t="s">
        <v>305</v>
      </c>
      <c r="Z317">
        <v>1982</v>
      </c>
      <c r="AA317" t="s">
        <v>306</v>
      </c>
      <c r="AB317">
        <v>1</v>
      </c>
      <c r="AC317" t="s">
        <v>48</v>
      </c>
    </row>
    <row r="318" spans="1:29" x14ac:dyDescent="0.25">
      <c r="A318">
        <v>15</v>
      </c>
      <c r="B318">
        <v>54</v>
      </c>
      <c r="C318" t="s">
        <v>107</v>
      </c>
      <c r="D318" t="s">
        <v>108</v>
      </c>
      <c r="E318">
        <v>346</v>
      </c>
      <c r="F318">
        <v>421</v>
      </c>
      <c r="G318" t="s">
        <v>250</v>
      </c>
      <c r="H318">
        <v>1</v>
      </c>
      <c r="I318" t="s">
        <v>52</v>
      </c>
      <c r="J318">
        <v>0.95535714299999996</v>
      </c>
      <c r="K318">
        <v>2</v>
      </c>
      <c r="L318">
        <v>1.3632119999999999E-3</v>
      </c>
      <c r="M318">
        <v>1.927874E-3</v>
      </c>
      <c r="N318" s="1">
        <v>1.85835E-6</v>
      </c>
      <c r="O318">
        <v>448</v>
      </c>
      <c r="P318">
        <v>428</v>
      </c>
      <c r="Q318">
        <v>0.44158804299999999</v>
      </c>
      <c r="R318">
        <v>0.44158804299999999</v>
      </c>
      <c r="S318" t="s">
        <v>68</v>
      </c>
      <c r="T318">
        <v>2</v>
      </c>
      <c r="V318" t="s">
        <v>36</v>
      </c>
      <c r="W318" t="s">
        <v>403</v>
      </c>
      <c r="X318" t="s">
        <v>305</v>
      </c>
      <c r="Z318">
        <v>1983</v>
      </c>
      <c r="AA318" t="s">
        <v>306</v>
      </c>
      <c r="AB318">
        <v>2</v>
      </c>
      <c r="AC318" t="s">
        <v>65</v>
      </c>
    </row>
    <row r="319" spans="1:29" x14ac:dyDescent="0.25">
      <c r="A319">
        <v>15</v>
      </c>
      <c r="B319">
        <v>54</v>
      </c>
      <c r="C319" t="s">
        <v>107</v>
      </c>
      <c r="D319" t="s">
        <v>108</v>
      </c>
      <c r="E319">
        <v>346</v>
      </c>
      <c r="F319">
        <v>645</v>
      </c>
      <c r="G319" t="s">
        <v>250</v>
      </c>
      <c r="H319">
        <v>1</v>
      </c>
      <c r="I319" t="s">
        <v>52</v>
      </c>
      <c r="J319">
        <v>0.91741071399999996</v>
      </c>
      <c r="K319">
        <v>2</v>
      </c>
      <c r="L319">
        <v>1.3376480000000001E-3</v>
      </c>
      <c r="M319">
        <v>1.8917199999999999E-3</v>
      </c>
      <c r="N319" s="1">
        <v>1.7893E-6</v>
      </c>
      <c r="O319">
        <v>448</v>
      </c>
      <c r="P319">
        <v>411</v>
      </c>
      <c r="Q319">
        <v>0.44158804299999999</v>
      </c>
      <c r="R319">
        <v>0.44158804299999999</v>
      </c>
      <c r="S319" t="s">
        <v>68</v>
      </c>
      <c r="T319">
        <v>2</v>
      </c>
      <c r="V319" t="s">
        <v>36</v>
      </c>
      <c r="W319" t="s">
        <v>404</v>
      </c>
      <c r="X319" t="s">
        <v>305</v>
      </c>
      <c r="Z319">
        <v>1983</v>
      </c>
      <c r="AA319" t="s">
        <v>306</v>
      </c>
      <c r="AB319">
        <v>2</v>
      </c>
      <c r="AC319" t="s">
        <v>48</v>
      </c>
    </row>
    <row r="320" spans="1:29" x14ac:dyDescent="0.25">
      <c r="A320">
        <v>15</v>
      </c>
      <c r="B320">
        <v>54</v>
      </c>
      <c r="C320" t="s">
        <v>107</v>
      </c>
      <c r="D320" t="s">
        <v>108</v>
      </c>
      <c r="E320">
        <v>346</v>
      </c>
      <c r="F320">
        <v>496</v>
      </c>
      <c r="G320" t="s">
        <v>250</v>
      </c>
      <c r="H320">
        <v>1</v>
      </c>
      <c r="I320" t="s">
        <v>52</v>
      </c>
      <c r="J320">
        <v>0.92633928600000004</v>
      </c>
      <c r="K320">
        <v>2</v>
      </c>
      <c r="L320">
        <v>1.343613E-3</v>
      </c>
      <c r="M320">
        <v>1.9001560000000001E-3</v>
      </c>
      <c r="N320" s="1">
        <v>1.8053000000000001E-6</v>
      </c>
      <c r="O320">
        <v>448</v>
      </c>
      <c r="P320">
        <v>415</v>
      </c>
      <c r="Q320">
        <v>0.44158804299999999</v>
      </c>
      <c r="R320">
        <v>0.44158804299999999</v>
      </c>
      <c r="S320" t="s">
        <v>68</v>
      </c>
      <c r="T320">
        <v>2</v>
      </c>
      <c r="V320" t="s">
        <v>36</v>
      </c>
      <c r="W320" t="s">
        <v>405</v>
      </c>
      <c r="X320" t="s">
        <v>305</v>
      </c>
      <c r="Z320">
        <v>1983</v>
      </c>
      <c r="AA320" t="s">
        <v>306</v>
      </c>
      <c r="AB320">
        <v>2</v>
      </c>
      <c r="AC320" t="s">
        <v>48</v>
      </c>
    </row>
    <row r="321" spans="1:236" x14ac:dyDescent="0.25">
      <c r="A321">
        <v>15</v>
      </c>
      <c r="B321">
        <v>54</v>
      </c>
      <c r="C321" t="s">
        <v>107</v>
      </c>
      <c r="D321" t="s">
        <v>108</v>
      </c>
      <c r="E321">
        <v>346</v>
      </c>
      <c r="F321">
        <v>349</v>
      </c>
      <c r="G321" t="s">
        <v>250</v>
      </c>
      <c r="H321">
        <v>1</v>
      </c>
      <c r="I321" t="s">
        <v>52</v>
      </c>
      <c r="J321">
        <v>0.928571429</v>
      </c>
      <c r="K321">
        <v>2</v>
      </c>
      <c r="L321">
        <v>1.3451100000000001E-3</v>
      </c>
      <c r="M321">
        <v>1.902272E-3</v>
      </c>
      <c r="N321" s="1">
        <v>1.8093199999999999E-6</v>
      </c>
      <c r="O321">
        <v>448</v>
      </c>
      <c r="P321">
        <v>416</v>
      </c>
      <c r="Q321">
        <v>0.44158804299999999</v>
      </c>
      <c r="R321">
        <v>0.44158804299999999</v>
      </c>
      <c r="S321" t="s">
        <v>68</v>
      </c>
      <c r="T321">
        <v>2</v>
      </c>
      <c r="V321" t="s">
        <v>36</v>
      </c>
      <c r="W321" t="s">
        <v>406</v>
      </c>
      <c r="X321" t="s">
        <v>305</v>
      </c>
      <c r="Z321">
        <v>1983</v>
      </c>
      <c r="AA321" t="s">
        <v>306</v>
      </c>
      <c r="AB321">
        <v>2</v>
      </c>
      <c r="AC321" t="s">
        <v>48</v>
      </c>
    </row>
    <row r="322" spans="1:236" x14ac:dyDescent="0.25">
      <c r="A322">
        <v>15</v>
      </c>
      <c r="B322">
        <v>54</v>
      </c>
      <c r="C322" t="s">
        <v>107</v>
      </c>
      <c r="D322" t="s">
        <v>108</v>
      </c>
      <c r="E322">
        <v>346</v>
      </c>
      <c r="F322">
        <v>645</v>
      </c>
      <c r="G322" t="s">
        <v>250</v>
      </c>
      <c r="H322">
        <v>1</v>
      </c>
      <c r="I322" t="s">
        <v>52</v>
      </c>
      <c r="J322">
        <v>0.97926267300000003</v>
      </c>
      <c r="K322">
        <v>2</v>
      </c>
      <c r="L322">
        <v>1.4240979999999999E-3</v>
      </c>
      <c r="M322">
        <v>2.0139789999999999E-3</v>
      </c>
      <c r="N322" s="1">
        <v>2.0280599999999999E-6</v>
      </c>
      <c r="O322">
        <v>434</v>
      </c>
      <c r="P322">
        <v>425</v>
      </c>
      <c r="Q322">
        <v>0.44158804299999999</v>
      </c>
      <c r="R322">
        <v>0.44158804299999999</v>
      </c>
      <c r="S322" t="s">
        <v>53</v>
      </c>
      <c r="T322">
        <v>2</v>
      </c>
      <c r="V322" t="s">
        <v>36</v>
      </c>
      <c r="W322" t="s">
        <v>407</v>
      </c>
      <c r="X322" t="s">
        <v>305</v>
      </c>
      <c r="Z322">
        <v>1983</v>
      </c>
      <c r="AA322" t="s">
        <v>306</v>
      </c>
      <c r="AB322">
        <v>2</v>
      </c>
      <c r="AC322" t="s">
        <v>48</v>
      </c>
    </row>
    <row r="323" spans="1:236" x14ac:dyDescent="0.25">
      <c r="A323">
        <v>15</v>
      </c>
      <c r="B323">
        <v>54</v>
      </c>
      <c r="C323" t="s">
        <v>107</v>
      </c>
      <c r="D323" t="s">
        <v>108</v>
      </c>
      <c r="E323">
        <v>346</v>
      </c>
      <c r="F323">
        <v>349</v>
      </c>
      <c r="G323" t="s">
        <v>250</v>
      </c>
      <c r="H323">
        <v>1</v>
      </c>
      <c r="I323" t="s">
        <v>52</v>
      </c>
      <c r="J323">
        <v>0.99078341000000003</v>
      </c>
      <c r="K323">
        <v>2</v>
      </c>
      <c r="L323">
        <v>1.432324E-3</v>
      </c>
      <c r="M323">
        <v>2.025612E-3</v>
      </c>
      <c r="N323" s="1">
        <v>2.0515499999999999E-6</v>
      </c>
      <c r="O323">
        <v>434</v>
      </c>
      <c r="P323">
        <v>430</v>
      </c>
      <c r="Q323">
        <v>0.44158804299999999</v>
      </c>
      <c r="R323">
        <v>0.44158804299999999</v>
      </c>
      <c r="S323" t="s">
        <v>53</v>
      </c>
      <c r="T323">
        <v>2</v>
      </c>
      <c r="V323" t="s">
        <v>36</v>
      </c>
      <c r="W323" t="s">
        <v>408</v>
      </c>
      <c r="X323" t="s">
        <v>305</v>
      </c>
      <c r="Z323">
        <v>1983</v>
      </c>
      <c r="AA323" t="s">
        <v>306</v>
      </c>
      <c r="AB323">
        <v>2</v>
      </c>
      <c r="AC323" t="s">
        <v>48</v>
      </c>
    </row>
    <row r="324" spans="1:236" x14ac:dyDescent="0.25">
      <c r="A324">
        <v>15</v>
      </c>
      <c r="B324">
        <v>54</v>
      </c>
      <c r="C324" t="s">
        <v>107</v>
      </c>
      <c r="D324" t="s">
        <v>108</v>
      </c>
      <c r="E324">
        <v>346</v>
      </c>
      <c r="F324">
        <v>496</v>
      </c>
      <c r="G324" t="s">
        <v>250</v>
      </c>
      <c r="H324">
        <v>1</v>
      </c>
      <c r="I324" t="s">
        <v>52</v>
      </c>
      <c r="J324">
        <v>0.99078341000000003</v>
      </c>
      <c r="K324">
        <v>2</v>
      </c>
      <c r="L324">
        <v>1.432324E-3</v>
      </c>
      <c r="M324">
        <v>2.025612E-3</v>
      </c>
      <c r="N324" s="1">
        <v>2.0515499999999999E-6</v>
      </c>
      <c r="O324">
        <v>434</v>
      </c>
      <c r="P324">
        <v>430</v>
      </c>
      <c r="Q324">
        <v>0.44158804299999999</v>
      </c>
      <c r="R324">
        <v>0.44158804299999999</v>
      </c>
      <c r="S324" t="s">
        <v>53</v>
      </c>
      <c r="T324">
        <v>2</v>
      </c>
      <c r="V324" t="s">
        <v>36</v>
      </c>
      <c r="W324" t="s">
        <v>409</v>
      </c>
      <c r="X324" t="s">
        <v>305</v>
      </c>
      <c r="Z324">
        <v>1983</v>
      </c>
      <c r="AA324" t="s">
        <v>306</v>
      </c>
      <c r="AB324">
        <v>2</v>
      </c>
      <c r="AC324" t="s">
        <v>48</v>
      </c>
    </row>
    <row r="325" spans="1:236" x14ac:dyDescent="0.25">
      <c r="A325">
        <v>15</v>
      </c>
      <c r="B325">
        <v>54</v>
      </c>
      <c r="C325" t="s">
        <v>107</v>
      </c>
      <c r="D325" t="s">
        <v>108</v>
      </c>
      <c r="E325">
        <v>346</v>
      </c>
      <c r="F325">
        <v>421</v>
      </c>
      <c r="G325" t="s">
        <v>250</v>
      </c>
      <c r="H325">
        <v>1</v>
      </c>
      <c r="I325" t="s">
        <v>52</v>
      </c>
      <c r="J325">
        <v>0.99308755800000004</v>
      </c>
      <c r="K325">
        <v>2</v>
      </c>
      <c r="L325">
        <v>1.4339750000000001E-3</v>
      </c>
      <c r="M325">
        <v>2.027947E-3</v>
      </c>
      <c r="N325" s="1">
        <v>2.05628E-6</v>
      </c>
      <c r="O325">
        <v>434</v>
      </c>
      <c r="P325">
        <v>431</v>
      </c>
      <c r="Q325">
        <v>0.44158804299999999</v>
      </c>
      <c r="R325">
        <v>0.44158804299999999</v>
      </c>
      <c r="S325" t="s">
        <v>53</v>
      </c>
      <c r="T325">
        <v>2</v>
      </c>
      <c r="V325" t="s">
        <v>36</v>
      </c>
      <c r="W325" t="s">
        <v>410</v>
      </c>
      <c r="X325" t="s">
        <v>305</v>
      </c>
      <c r="Z325">
        <v>1983</v>
      </c>
      <c r="AA325" t="s">
        <v>306</v>
      </c>
      <c r="AB325">
        <v>2</v>
      </c>
      <c r="AC325" t="s">
        <v>48</v>
      </c>
    </row>
    <row r="326" spans="1:236" x14ac:dyDescent="0.25">
      <c r="A326">
        <v>16</v>
      </c>
      <c r="B326">
        <v>55</v>
      </c>
      <c r="C326" t="s">
        <v>107</v>
      </c>
      <c r="D326" t="s">
        <v>385</v>
      </c>
      <c r="E326">
        <v>400</v>
      </c>
      <c r="F326">
        <v>700</v>
      </c>
      <c r="G326" t="s">
        <v>32</v>
      </c>
      <c r="H326">
        <v>0</v>
      </c>
      <c r="I326" t="s">
        <v>33</v>
      </c>
      <c r="J326">
        <v>0.99539018800000001</v>
      </c>
      <c r="K326">
        <v>1</v>
      </c>
      <c r="L326">
        <v>0.15192069999999999</v>
      </c>
      <c r="M326">
        <v>0.15192069999999999</v>
      </c>
      <c r="N326">
        <v>2.3079899000000001E-2</v>
      </c>
      <c r="O326">
        <v>30.37</v>
      </c>
      <c r="P326">
        <v>30.23</v>
      </c>
      <c r="Q326">
        <v>3.27</v>
      </c>
      <c r="R326">
        <v>3.27</v>
      </c>
      <c r="S326" t="s">
        <v>34</v>
      </c>
      <c r="T326">
        <v>2</v>
      </c>
      <c r="V326" t="s">
        <v>36</v>
      </c>
      <c r="W326" t="s">
        <v>521</v>
      </c>
      <c r="X326" t="s">
        <v>522</v>
      </c>
      <c r="Y326" t="s">
        <v>523</v>
      </c>
      <c r="AA326" t="s">
        <v>523</v>
      </c>
      <c r="AB326">
        <v>1</v>
      </c>
      <c r="AC326" t="s">
        <v>129</v>
      </c>
    </row>
    <row r="327" spans="1:236" x14ac:dyDescent="0.25">
      <c r="A327">
        <v>16</v>
      </c>
      <c r="B327">
        <v>55</v>
      </c>
      <c r="C327" t="s">
        <v>107</v>
      </c>
      <c r="D327" t="s">
        <v>385</v>
      </c>
      <c r="E327">
        <v>375</v>
      </c>
      <c r="F327">
        <v>548</v>
      </c>
      <c r="G327" t="s">
        <v>43</v>
      </c>
      <c r="H327">
        <v>1</v>
      </c>
      <c r="I327" t="s">
        <v>52</v>
      </c>
      <c r="J327">
        <v>1.017301038</v>
      </c>
      <c r="K327">
        <v>4</v>
      </c>
      <c r="L327">
        <v>1.9743941000000001E-2</v>
      </c>
      <c r="M327">
        <v>3.9487881000000002E-2</v>
      </c>
      <c r="N327">
        <v>3.8982300000000002E-4</v>
      </c>
      <c r="O327">
        <v>28.9</v>
      </c>
      <c r="P327">
        <v>29.4</v>
      </c>
      <c r="Q327">
        <v>0.4</v>
      </c>
      <c r="R327">
        <v>0.4</v>
      </c>
      <c r="S327" t="s">
        <v>34</v>
      </c>
      <c r="T327">
        <v>2</v>
      </c>
      <c r="V327" t="s">
        <v>36</v>
      </c>
      <c r="W327" t="s">
        <v>386</v>
      </c>
      <c r="X327" t="s">
        <v>387</v>
      </c>
      <c r="Y327" t="s">
        <v>388</v>
      </c>
      <c r="Z327" t="s">
        <v>389</v>
      </c>
      <c r="AA327" t="s">
        <v>390</v>
      </c>
      <c r="AB327">
        <v>1</v>
      </c>
      <c r="AC327" t="s">
        <v>48</v>
      </c>
    </row>
    <row r="328" spans="1:236" x14ac:dyDescent="0.25">
      <c r="A328">
        <v>16</v>
      </c>
      <c r="B328">
        <v>55</v>
      </c>
      <c r="C328" t="s">
        <v>107</v>
      </c>
      <c r="D328" t="s">
        <v>385</v>
      </c>
      <c r="E328">
        <v>375</v>
      </c>
      <c r="F328">
        <v>730</v>
      </c>
      <c r="G328" t="s">
        <v>250</v>
      </c>
      <c r="H328">
        <v>1</v>
      </c>
      <c r="I328" t="s">
        <v>52</v>
      </c>
      <c r="J328">
        <v>1.0346020760000001</v>
      </c>
      <c r="K328">
        <v>4</v>
      </c>
      <c r="L328">
        <v>1.9915418000000001E-2</v>
      </c>
      <c r="M328">
        <v>3.9830836000000001E-2</v>
      </c>
      <c r="N328">
        <v>3.9662399999999999E-4</v>
      </c>
      <c r="O328">
        <v>28.9</v>
      </c>
      <c r="P328">
        <v>29.9</v>
      </c>
      <c r="Q328">
        <v>0.4</v>
      </c>
      <c r="R328">
        <v>0.4</v>
      </c>
      <c r="S328" t="s">
        <v>34</v>
      </c>
      <c r="T328">
        <v>2</v>
      </c>
      <c r="V328" t="s">
        <v>36</v>
      </c>
      <c r="W328" t="s">
        <v>391</v>
      </c>
      <c r="X328" t="s">
        <v>387</v>
      </c>
      <c r="Y328" t="s">
        <v>388</v>
      </c>
      <c r="Z328" t="s">
        <v>389</v>
      </c>
      <c r="AA328" t="s">
        <v>390</v>
      </c>
      <c r="AB328">
        <v>1</v>
      </c>
      <c r="AC328" t="s">
        <v>48</v>
      </c>
    </row>
    <row r="329" spans="1:236" ht="15.75" x14ac:dyDescent="0.25">
      <c r="A329" s="2">
        <v>18</v>
      </c>
      <c r="B329" s="6"/>
      <c r="C329" s="2" t="s">
        <v>768</v>
      </c>
      <c r="D329" s="4" t="s">
        <v>491</v>
      </c>
      <c r="E329" s="3">
        <v>401</v>
      </c>
      <c r="F329" s="3">
        <v>429</v>
      </c>
      <c r="G329" s="15" t="s">
        <v>51</v>
      </c>
      <c r="H329" s="6">
        <v>1</v>
      </c>
      <c r="I329" t="s">
        <v>52</v>
      </c>
      <c r="J329" s="2">
        <f>P329/O329</f>
        <v>0.9765967682618415</v>
      </c>
      <c r="K329" s="10">
        <v>1</v>
      </c>
      <c r="L329" s="14">
        <f>(SQRT((P329/O329)^2*(((R329*SQRT(AN329))^2)/(P329^2) +(((Q329*SQRT(AN329))^2)/(O329^2))))/SQRT(AN329))</f>
        <v>0</v>
      </c>
      <c r="M329" s="3">
        <f>L329*SQRT(K329)</f>
        <v>0</v>
      </c>
      <c r="N329" s="6">
        <f>M329^2</f>
        <v>0</v>
      </c>
      <c r="O329" s="11">
        <v>0.71464695</v>
      </c>
      <c r="P329" s="11">
        <v>0.69792190181818181</v>
      </c>
      <c r="Q329" s="6">
        <v>0</v>
      </c>
      <c r="R329" s="6">
        <v>0</v>
      </c>
      <c r="S329" s="2" t="s">
        <v>53</v>
      </c>
      <c r="T329" s="2" t="s">
        <v>757</v>
      </c>
      <c r="U329" s="2"/>
      <c r="V329" s="8" t="s">
        <v>788</v>
      </c>
      <c r="W329" s="6"/>
      <c r="X329" s="2" t="s">
        <v>766</v>
      </c>
      <c r="Y329" s="10" t="s">
        <v>778</v>
      </c>
      <c r="Z329" s="10">
        <v>1998</v>
      </c>
      <c r="AA329" s="6" t="s">
        <v>47</v>
      </c>
      <c r="AB329" s="5">
        <v>6</v>
      </c>
      <c r="AC329" t="s">
        <v>48</v>
      </c>
      <c r="AD329" s="12"/>
      <c r="AE329" s="3"/>
      <c r="AF329" s="3"/>
      <c r="AG329" s="3"/>
      <c r="AH329" s="6"/>
      <c r="AI329" s="3"/>
      <c r="AJ329" s="5"/>
      <c r="AK329" s="5"/>
      <c r="AL329" s="6"/>
      <c r="AM329" s="6"/>
      <c r="AN329" s="2">
        <v>58.845957392553807</v>
      </c>
      <c r="AO329" s="2"/>
      <c r="AP329" s="2" t="s">
        <v>4</v>
      </c>
      <c r="AQ329" s="2" t="str">
        <f>IF(F329&gt;800,"TOO HIGH","")</f>
        <v/>
      </c>
      <c r="AR329" s="2" t="str">
        <f>IF(AT329=AT330,"same","")</f>
        <v/>
      </c>
      <c r="AS329" s="2" t="s">
        <v>779</v>
      </c>
      <c r="AT329" s="2" t="str">
        <f>CONCATENATE(A329,"-",Y329,Z329,F329,,S329,V329,AP329,T329,AO329)</f>
        <v>18-Giessen, Germany1998429wetbintjeambientmedium</v>
      </c>
      <c r="AU329" s="2"/>
      <c r="AV329" s="2"/>
      <c r="AW329" s="10">
        <v>90</v>
      </c>
      <c r="AX329" s="10">
        <v>8</v>
      </c>
      <c r="AY329" s="10" t="s">
        <v>34</v>
      </c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6"/>
      <c r="CF329" s="6"/>
      <c r="CG329" s="15"/>
      <c r="CH329" s="15"/>
      <c r="CI329" s="3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4"/>
      <c r="CY329" s="4"/>
      <c r="CZ329" s="4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</row>
    <row r="330" spans="1:236" ht="15.75" x14ac:dyDescent="0.25">
      <c r="A330" s="2">
        <v>18</v>
      </c>
      <c r="B330" s="6"/>
      <c r="C330" s="2" t="s">
        <v>768</v>
      </c>
      <c r="D330" s="4" t="s">
        <v>491</v>
      </c>
      <c r="E330" s="3">
        <v>373</v>
      </c>
      <c r="F330" s="3">
        <v>541</v>
      </c>
      <c r="G330" s="10" t="s">
        <v>250</v>
      </c>
      <c r="H330" s="6">
        <v>1</v>
      </c>
      <c r="I330" t="s">
        <v>52</v>
      </c>
      <c r="J330" s="2">
        <f>P330/O330</f>
        <v>0.79408266454107557</v>
      </c>
      <c r="K330" s="10">
        <v>1</v>
      </c>
      <c r="L330" s="14">
        <f>(SQRT((P330/O330)^2*(((R330*SQRT(AN330))^2)/(P330^2) +(((Q330*SQRT(AN330))^2)/(O330^2))))/SQRT(AN330))</f>
        <v>0</v>
      </c>
      <c r="M330" s="3">
        <f>L330*SQRT(K330)</f>
        <v>0</v>
      </c>
      <c r="N330" s="6">
        <f>M330^2</f>
        <v>0</v>
      </c>
      <c r="O330" s="11">
        <v>0.93398542666666673</v>
      </c>
      <c r="P330" s="11">
        <v>0.74166163625000003</v>
      </c>
      <c r="Q330" s="6">
        <v>0</v>
      </c>
      <c r="R330" s="6">
        <v>0</v>
      </c>
      <c r="S330" s="2" t="s">
        <v>53</v>
      </c>
      <c r="T330" s="2" t="s">
        <v>757</v>
      </c>
      <c r="U330" s="2"/>
      <c r="V330" s="8" t="s">
        <v>788</v>
      </c>
      <c r="W330" s="6"/>
      <c r="X330" s="2" t="s">
        <v>766</v>
      </c>
      <c r="Y330" s="10" t="s">
        <v>778</v>
      </c>
      <c r="Z330" s="10">
        <v>1998</v>
      </c>
      <c r="AA330" s="6" t="s">
        <v>47</v>
      </c>
      <c r="AB330" s="5">
        <v>6</v>
      </c>
      <c r="AC330" t="s">
        <v>48</v>
      </c>
      <c r="AD330" s="12"/>
      <c r="AE330" s="3"/>
      <c r="AF330" s="3"/>
      <c r="AG330" s="3"/>
      <c r="AH330" s="6"/>
      <c r="AI330" s="3"/>
      <c r="AJ330" s="5"/>
      <c r="AK330" s="5"/>
      <c r="AL330" s="6"/>
      <c r="AM330" s="6"/>
      <c r="AN330" s="2">
        <v>58.845957392553807</v>
      </c>
      <c r="AO330" s="2"/>
      <c r="AP330" s="2" t="s">
        <v>4</v>
      </c>
      <c r="AQ330" s="2" t="str">
        <f>IF(F330&gt;800,"TOO HIGH","")</f>
        <v/>
      </c>
      <c r="AR330" s="2" t="str">
        <f>IF(AT330=AT331,"same","")</f>
        <v/>
      </c>
      <c r="AS330" s="2" t="s">
        <v>780</v>
      </c>
      <c r="AT330" s="2" t="str">
        <f>CONCATENATE(A330,"-",Y330,Z330,F330,,S330,V330,AP330,T330,AO330)</f>
        <v>18-Giessen, Germany1998541wetbintjeambientmedium</v>
      </c>
      <c r="AU330" s="2"/>
      <c r="AV330" s="2"/>
      <c r="AW330" s="10">
        <v>90</v>
      </c>
      <c r="AX330" s="10" t="s">
        <v>34</v>
      </c>
      <c r="AY330" s="10">
        <v>3.15</v>
      </c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6"/>
      <c r="CF330" s="6"/>
      <c r="CG330" s="15"/>
      <c r="CH330" s="15"/>
      <c r="CI330" s="3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4"/>
      <c r="CY330" s="4"/>
      <c r="CZ330" s="4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</row>
    <row r="331" spans="1:236" ht="15.75" x14ac:dyDescent="0.25">
      <c r="A331" s="2">
        <v>18</v>
      </c>
      <c r="B331" s="6"/>
      <c r="C331" s="2" t="s">
        <v>768</v>
      </c>
      <c r="D331" s="4" t="s">
        <v>491</v>
      </c>
      <c r="E331" s="3">
        <v>373</v>
      </c>
      <c r="F331" s="3">
        <v>690</v>
      </c>
      <c r="G331" s="10" t="s">
        <v>250</v>
      </c>
      <c r="H331" s="6">
        <v>1</v>
      </c>
      <c r="I331" t="s">
        <v>52</v>
      </c>
      <c r="J331" s="2">
        <f>P331/O331</f>
        <v>0.8985354238824883</v>
      </c>
      <c r="K331" s="10">
        <v>1</v>
      </c>
      <c r="L331" s="14">
        <f>(SQRT((P331/O331)^2*(((R331*SQRT(AN331))^2)/(P331^2) +(((Q331*SQRT(AN331))^2)/(O331^2))))/SQRT(AN331))</f>
        <v>0</v>
      </c>
      <c r="M331" s="3">
        <f>L331*SQRT(K331)</f>
        <v>0</v>
      </c>
      <c r="N331" s="6">
        <f>M331^2</f>
        <v>0</v>
      </c>
      <c r="O331" s="11">
        <v>0.93398542666666673</v>
      </c>
      <c r="P331" s="11">
        <v>0.8392189912500001</v>
      </c>
      <c r="Q331" s="6">
        <v>0</v>
      </c>
      <c r="R331" s="6">
        <v>0</v>
      </c>
      <c r="S331" s="2" t="s">
        <v>53</v>
      </c>
      <c r="T331" s="2" t="s">
        <v>757</v>
      </c>
      <c r="U331" s="2"/>
      <c r="V331" s="8" t="s">
        <v>788</v>
      </c>
      <c r="W331" s="6"/>
      <c r="X331" s="2" t="s">
        <v>766</v>
      </c>
      <c r="Y331" s="10" t="s">
        <v>778</v>
      </c>
      <c r="Z331" s="10">
        <v>1998</v>
      </c>
      <c r="AA331" s="6" t="s">
        <v>47</v>
      </c>
      <c r="AB331" s="5">
        <v>6</v>
      </c>
      <c r="AC331" t="s">
        <v>48</v>
      </c>
      <c r="AD331" s="12"/>
      <c r="AE331" s="3"/>
      <c r="AF331" s="3"/>
      <c r="AG331" s="3"/>
      <c r="AH331" s="6"/>
      <c r="AI331" s="3"/>
      <c r="AJ331" s="5"/>
      <c r="AK331" s="5"/>
      <c r="AL331" s="6"/>
      <c r="AM331" s="6"/>
      <c r="AN331" s="2">
        <v>58.845957392553807</v>
      </c>
      <c r="AO331" s="2"/>
      <c r="AP331" s="2" t="s">
        <v>4</v>
      </c>
      <c r="AQ331" s="2" t="str">
        <f>IF(F331&gt;800,"TOO HIGH","")</f>
        <v/>
      </c>
      <c r="AR331" s="2" t="str">
        <f>IF(AT331=AT332,"same","")</f>
        <v/>
      </c>
      <c r="AS331" s="2" t="s">
        <v>781</v>
      </c>
      <c r="AT331" s="2" t="str">
        <f>CONCATENATE(A331,"-",Y331,Z331,F331,,S331,V331,AP331,T331,AO331)</f>
        <v>18-Giessen, Germany1998690wetbintjeambientmedium</v>
      </c>
      <c r="AU331" s="2"/>
      <c r="AV331" s="2"/>
      <c r="AW331" s="10">
        <v>90</v>
      </c>
      <c r="AX331" s="10" t="s">
        <v>34</v>
      </c>
      <c r="AY331" s="10">
        <v>3.15</v>
      </c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6"/>
      <c r="CF331" s="6"/>
      <c r="CG331" s="15"/>
      <c r="CH331" s="15"/>
      <c r="CI331" s="6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4"/>
      <c r="CY331" s="4"/>
      <c r="CZ331" s="4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</row>
    <row r="332" spans="1:236" ht="15.75" x14ac:dyDescent="0.25">
      <c r="A332" s="2">
        <v>18</v>
      </c>
      <c r="B332" s="3"/>
      <c r="C332" s="2" t="s">
        <v>768</v>
      </c>
      <c r="D332" s="4" t="s">
        <v>491</v>
      </c>
      <c r="E332" s="12">
        <v>374</v>
      </c>
      <c r="F332" s="3">
        <v>491</v>
      </c>
      <c r="G332" s="16" t="s">
        <v>51</v>
      </c>
      <c r="H332" s="6">
        <v>1</v>
      </c>
      <c r="I332" t="s">
        <v>52</v>
      </c>
      <c r="J332" s="2">
        <f>P332/O332</f>
        <v>0.93197278911564629</v>
      </c>
      <c r="K332" s="15">
        <v>2</v>
      </c>
      <c r="L332" s="14">
        <f>(SQRT((P332/O332)^2*(((R332*SQRT(AN332))^2)/(P332^2) +(((Q332*SQRT(AN332))^2)/(O332^2))))/SQRT(AN332))</f>
        <v>0.12386933045733645</v>
      </c>
      <c r="M332" s="3">
        <f>L332*SQRT(K332)</f>
        <v>0.17517768709483991</v>
      </c>
      <c r="N332" s="6">
        <f>M332^2</f>
        <v>3.0687222055897641E-2</v>
      </c>
      <c r="O332" s="11">
        <v>0.73499999999999999</v>
      </c>
      <c r="P332" s="11">
        <v>0.68500000000000005</v>
      </c>
      <c r="Q332" s="6">
        <v>3.5000000000000447E-2</v>
      </c>
      <c r="R332" s="6">
        <v>8.4999999999999562E-2</v>
      </c>
      <c r="S332" s="2" t="s">
        <v>53</v>
      </c>
      <c r="T332" s="2" t="s">
        <v>757</v>
      </c>
      <c r="U332" s="2"/>
      <c r="V332" s="8" t="s">
        <v>788</v>
      </c>
      <c r="W332" s="6"/>
      <c r="X332" s="8" t="s">
        <v>766</v>
      </c>
      <c r="Y332" s="16" t="s">
        <v>778</v>
      </c>
      <c r="Z332" s="16">
        <v>1999</v>
      </c>
      <c r="AA332" s="6" t="s">
        <v>47</v>
      </c>
      <c r="AB332" s="5">
        <v>7</v>
      </c>
      <c r="AC332" t="s">
        <v>48</v>
      </c>
      <c r="AD332" s="12"/>
      <c r="AE332" s="3"/>
      <c r="AF332" s="3"/>
      <c r="AG332" s="3"/>
      <c r="AH332" s="6"/>
      <c r="AI332" s="3"/>
      <c r="AJ332" s="5"/>
      <c r="AK332" s="5"/>
      <c r="AL332" s="6"/>
      <c r="AM332" s="6"/>
      <c r="AN332" s="2">
        <v>58.845957392553807</v>
      </c>
      <c r="AO332" s="2"/>
      <c r="AP332" s="2" t="s">
        <v>4</v>
      </c>
      <c r="AQ332" s="2" t="str">
        <f>IF(F332&gt;800,"TOO HIGH","")</f>
        <v/>
      </c>
      <c r="AR332" s="2" t="str">
        <f>IF(AT332=AT333,"same","")</f>
        <v/>
      </c>
      <c r="AS332" s="2" t="s">
        <v>782</v>
      </c>
      <c r="AT332" s="2" t="str">
        <f>CONCATENATE(A332,"-",Y332,Z332,F332,,S332,V332,AP332,T332,AO332)</f>
        <v>18-Giessen, Germany1999491wetbintjeambientmedium</v>
      </c>
      <c r="AU332" s="2"/>
      <c r="AV332" s="4"/>
      <c r="AW332" s="15">
        <v>90</v>
      </c>
      <c r="AX332" s="15">
        <v>8</v>
      </c>
      <c r="AY332" s="15" t="s">
        <v>34</v>
      </c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</row>
    <row r="333" spans="1:236" ht="15.75" x14ac:dyDescent="0.25">
      <c r="A333" s="2">
        <v>18</v>
      </c>
      <c r="B333" s="3"/>
      <c r="C333" s="2" t="s">
        <v>768</v>
      </c>
      <c r="D333" s="4" t="s">
        <v>491</v>
      </c>
      <c r="E333" s="3">
        <v>380</v>
      </c>
      <c r="F333" s="3">
        <v>541</v>
      </c>
      <c r="G333" s="15" t="s">
        <v>250</v>
      </c>
      <c r="H333" s="6">
        <v>1</v>
      </c>
      <c r="I333" t="s">
        <v>52</v>
      </c>
      <c r="J333" s="2">
        <f>P333/O333</f>
        <v>0.94500000000000006</v>
      </c>
      <c r="K333" s="15">
        <v>2</v>
      </c>
      <c r="L333" s="14">
        <f>(SQRT((P333/O333)^2*(((R333*SQRT(AN333))^2)/(P333^2) +(((Q333*SQRT(AN333))^2)/(O333^2))))/SQRT(AN333))</f>
        <v>3.9777003406490055E-2</v>
      </c>
      <c r="M333" s="3">
        <f>L333*SQRT(K333)</f>
        <v>5.6253177688019039E-2</v>
      </c>
      <c r="N333" s="6">
        <f>M333^2</f>
        <v>3.1644199999998428E-3</v>
      </c>
      <c r="O333" s="11">
        <v>1</v>
      </c>
      <c r="P333" s="11">
        <v>0.94500000000000006</v>
      </c>
      <c r="Q333" s="6">
        <v>2.0000000000000018E-2</v>
      </c>
      <c r="R333" s="6">
        <v>3.4999999999998865E-2</v>
      </c>
      <c r="S333" s="2" t="s">
        <v>53</v>
      </c>
      <c r="T333" s="2" t="s">
        <v>757</v>
      </c>
      <c r="U333" s="2"/>
      <c r="V333" s="8" t="s">
        <v>788</v>
      </c>
      <c r="W333" s="6"/>
      <c r="X333" s="2" t="s">
        <v>766</v>
      </c>
      <c r="Y333" s="16" t="s">
        <v>778</v>
      </c>
      <c r="Z333" s="15">
        <v>1999</v>
      </c>
      <c r="AA333" s="6" t="s">
        <v>47</v>
      </c>
      <c r="AB333" s="5">
        <v>7</v>
      </c>
      <c r="AC333" t="s">
        <v>48</v>
      </c>
      <c r="AD333" s="12"/>
      <c r="AE333" s="3"/>
      <c r="AF333" s="3"/>
      <c r="AG333" s="3"/>
      <c r="AH333" s="6"/>
      <c r="AI333" s="3"/>
      <c r="AJ333" s="5"/>
      <c r="AK333" s="5"/>
      <c r="AL333" s="6"/>
      <c r="AM333" s="6"/>
      <c r="AN333" s="2">
        <v>58.845957392553807</v>
      </c>
      <c r="AO333" s="2"/>
      <c r="AP333" s="2" t="s">
        <v>4</v>
      </c>
      <c r="AQ333" s="2" t="str">
        <f>IF(F333&gt;800,"TOO HIGH","")</f>
        <v/>
      </c>
      <c r="AR333" s="2" t="str">
        <f>IF(AT333=AT334,"same","")</f>
        <v/>
      </c>
      <c r="AS333" s="2" t="s">
        <v>783</v>
      </c>
      <c r="AT333" s="2" t="str">
        <f>CONCATENATE(A333,"-",Y333,Z333,F333,,S333,V333,AP333,T333,AO333)</f>
        <v>18-Giessen, Germany1999541wetbintjeambientmedium</v>
      </c>
      <c r="AU333" s="2"/>
      <c r="AV333" s="4"/>
      <c r="AW333" s="15" t="s">
        <v>34</v>
      </c>
      <c r="AX333" s="15" t="s">
        <v>34</v>
      </c>
      <c r="AY333" s="15">
        <v>3.15</v>
      </c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</row>
    <row r="334" spans="1:236" ht="15.75" x14ac:dyDescent="0.25">
      <c r="A334" s="2">
        <v>18</v>
      </c>
      <c r="B334" s="3"/>
      <c r="C334" s="2" t="s">
        <v>768</v>
      </c>
      <c r="D334" s="4" t="s">
        <v>491</v>
      </c>
      <c r="E334" s="3">
        <v>380</v>
      </c>
      <c r="F334" s="3">
        <v>708</v>
      </c>
      <c r="G334" s="15" t="s">
        <v>250</v>
      </c>
      <c r="H334" s="6">
        <v>1</v>
      </c>
      <c r="I334" t="s">
        <v>52</v>
      </c>
      <c r="J334" s="2">
        <f>P334/O334</f>
        <v>0.88</v>
      </c>
      <c r="K334" s="15">
        <v>2</v>
      </c>
      <c r="L334" s="14">
        <f>(SQRT((P334/O334)^2*(((R334*SQRT(AN334))^2)/(P334^2) +(((Q334*SQRT(AN334))^2)/(O334^2))))/SQRT(AN334))</f>
        <v>1.7600000000000018E-2</v>
      </c>
      <c r="M334" s="3">
        <f>L334*SQRT(K334)</f>
        <v>2.48901586977665E-2</v>
      </c>
      <c r="N334" s="6">
        <f>M334^2</f>
        <v>6.1952000000000133E-4</v>
      </c>
      <c r="O334" s="11">
        <v>1</v>
      </c>
      <c r="P334" s="11">
        <v>0.88</v>
      </c>
      <c r="Q334" s="6">
        <v>2.0000000000000018E-2</v>
      </c>
      <c r="R334" s="6">
        <v>0</v>
      </c>
      <c r="S334" s="2" t="s">
        <v>53</v>
      </c>
      <c r="T334" s="2" t="s">
        <v>757</v>
      </c>
      <c r="U334" s="2"/>
      <c r="V334" s="8" t="s">
        <v>788</v>
      </c>
      <c r="W334" s="6"/>
      <c r="X334" s="2" t="s">
        <v>766</v>
      </c>
      <c r="Y334" s="16" t="s">
        <v>778</v>
      </c>
      <c r="Z334" s="15">
        <v>1999</v>
      </c>
      <c r="AA334" s="6" t="s">
        <v>47</v>
      </c>
      <c r="AB334" s="5">
        <v>7</v>
      </c>
      <c r="AC334" t="s">
        <v>48</v>
      </c>
      <c r="AD334" s="12"/>
      <c r="AE334" s="3"/>
      <c r="AF334" s="3"/>
      <c r="AG334" s="3"/>
      <c r="AH334" s="6"/>
      <c r="AI334" s="3"/>
      <c r="AJ334" s="5"/>
      <c r="AK334" s="5"/>
      <c r="AL334" s="6"/>
      <c r="AM334" s="6"/>
      <c r="AN334" s="2">
        <v>58.845957392553807</v>
      </c>
      <c r="AO334" s="2"/>
      <c r="AP334" s="2" t="s">
        <v>4</v>
      </c>
      <c r="AQ334" s="2" t="str">
        <f>IF(F334&gt;800,"TOO HIGH","")</f>
        <v/>
      </c>
      <c r="AR334" s="2" t="str">
        <f>IF(AT334=AP337,"same","")</f>
        <v/>
      </c>
      <c r="AS334" s="2" t="s">
        <v>784</v>
      </c>
      <c r="AT334" s="2" t="str">
        <f>CONCATENATE(A334,"-",Y334,Z334,F334,,S334,V334,AP334,T334,AO334)</f>
        <v>18-Giessen, Germany1999708wetbintjeambientmedium</v>
      </c>
      <c r="AU334" s="2"/>
      <c r="AV334" s="4"/>
      <c r="AW334" s="15" t="s">
        <v>34</v>
      </c>
      <c r="AX334" s="15" t="s">
        <v>34</v>
      </c>
      <c r="AY334" s="15">
        <v>3.15</v>
      </c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</row>
    <row r="335" spans="1:236" ht="15.75" x14ac:dyDescent="0.25">
      <c r="A335" s="4">
        <v>18</v>
      </c>
      <c r="B335" s="4"/>
      <c r="C335" s="4" t="s">
        <v>768</v>
      </c>
      <c r="D335" s="4" t="s">
        <v>491</v>
      </c>
      <c r="E335" s="11">
        <v>404</v>
      </c>
      <c r="F335" s="11">
        <v>708</v>
      </c>
      <c r="G335" s="11" t="s">
        <v>250</v>
      </c>
      <c r="H335" s="6">
        <v>1</v>
      </c>
      <c r="I335" t="s">
        <v>52</v>
      </c>
      <c r="J335" s="2">
        <f>P335/O335</f>
        <v>1.0460021905805039</v>
      </c>
      <c r="K335" s="4">
        <v>6</v>
      </c>
      <c r="L335" s="14">
        <f>(SQRT((P335/O335)^2*(((R335*SQRT(AN335))^2)/(P335^2) +(((Q335*SQRT(AN335))^2)/(O335^2))))/SQRT(AN335))</f>
        <v>9.0899947995513347E-2</v>
      </c>
      <c r="M335" s="3">
        <f>L335*SQRT(K335)</f>
        <v>0.22265849023453424</v>
      </c>
      <c r="N335" s="6">
        <f>M335^2</f>
        <v>4.957680327352218E-2</v>
      </c>
      <c r="O335" s="18">
        <v>0.91300000000000003</v>
      </c>
      <c r="P335" s="18">
        <v>0.95500000000000007</v>
      </c>
      <c r="Q335" s="6">
        <v>4.7216993174539069E-2</v>
      </c>
      <c r="R335" s="6">
        <v>6.6695826955914791E-2</v>
      </c>
      <c r="S335" s="2" t="s">
        <v>53</v>
      </c>
      <c r="T335" s="2" t="s">
        <v>757</v>
      </c>
      <c r="U335" s="4"/>
      <c r="V335" s="8" t="s">
        <v>788</v>
      </c>
      <c r="W335" s="3"/>
      <c r="X335" s="2" t="s">
        <v>766</v>
      </c>
      <c r="Y335" s="7" t="s">
        <v>785</v>
      </c>
      <c r="Z335" s="11">
        <v>1998</v>
      </c>
      <c r="AA335" s="3" t="s">
        <v>268</v>
      </c>
      <c r="AB335" s="5">
        <v>6</v>
      </c>
      <c r="AC335" t="s">
        <v>48</v>
      </c>
      <c r="AD335" s="11"/>
      <c r="AE335" s="4"/>
      <c r="AF335" s="4"/>
      <c r="AG335" s="4"/>
      <c r="AH335" s="3"/>
      <c r="AI335" s="4"/>
      <c r="AJ335" s="5"/>
      <c r="AK335" s="5"/>
      <c r="AL335" s="3"/>
      <c r="AM335" s="3"/>
      <c r="AN335" s="4">
        <v>15</v>
      </c>
      <c r="AO335" s="4"/>
      <c r="AP335" s="4" t="s">
        <v>4</v>
      </c>
      <c r="AQ335" s="4" t="str">
        <f>IF(F335&gt;800,"TOO HIGH","")</f>
        <v/>
      </c>
      <c r="AR335" s="4" t="str">
        <f>IF(AT335=AP337,"same","")</f>
        <v/>
      </c>
      <c r="AS335" s="4" t="s">
        <v>786</v>
      </c>
      <c r="AT335" s="4" t="str">
        <f>CONCATENATE(A335,"-",Y335,Z335,F335,,S335,V335,AP335,T335,AO335)</f>
        <v>18-Göteborg, Sweden1998708wetbintjeambientmedium</v>
      </c>
      <c r="AU335" s="4"/>
      <c r="AV335" s="4"/>
      <c r="AW335" s="4" t="s">
        <v>787</v>
      </c>
      <c r="AX335" s="4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</row>
    <row r="336" spans="1:236" x14ac:dyDescent="0.25">
      <c r="A336">
        <v>18</v>
      </c>
      <c r="B336">
        <v>57</v>
      </c>
      <c r="C336" t="s">
        <v>107</v>
      </c>
      <c r="D336" t="s">
        <v>253</v>
      </c>
      <c r="E336">
        <v>388</v>
      </c>
      <c r="F336">
        <v>494</v>
      </c>
      <c r="G336" t="s">
        <v>51</v>
      </c>
      <c r="H336">
        <v>1</v>
      </c>
      <c r="I336" t="s">
        <v>52</v>
      </c>
      <c r="J336">
        <v>0.95446808500000002</v>
      </c>
      <c r="K336">
        <v>5</v>
      </c>
      <c r="L336">
        <v>3.6631688000000003E-2</v>
      </c>
      <c r="M336">
        <v>8.1910943999999999E-2</v>
      </c>
      <c r="N336">
        <v>1.3418810000000001E-3</v>
      </c>
      <c r="O336">
        <v>23.5</v>
      </c>
      <c r="P336">
        <v>22.43</v>
      </c>
      <c r="Q336">
        <v>0.51</v>
      </c>
      <c r="R336">
        <v>0.71</v>
      </c>
      <c r="S336" t="s">
        <v>34</v>
      </c>
      <c r="T336">
        <v>2</v>
      </c>
      <c r="V336" t="s">
        <v>36</v>
      </c>
      <c r="W336" t="s">
        <v>420</v>
      </c>
      <c r="X336" t="s">
        <v>421</v>
      </c>
      <c r="Y336" t="s">
        <v>214</v>
      </c>
      <c r="Z336">
        <v>2007</v>
      </c>
      <c r="AA336" t="s">
        <v>215</v>
      </c>
      <c r="AB336">
        <v>3</v>
      </c>
      <c r="AC336" t="s">
        <v>48</v>
      </c>
    </row>
    <row r="337" spans="1:236" x14ac:dyDescent="0.25">
      <c r="A337">
        <v>18</v>
      </c>
      <c r="B337">
        <v>57</v>
      </c>
      <c r="C337" t="s">
        <v>107</v>
      </c>
      <c r="D337" t="s">
        <v>253</v>
      </c>
      <c r="E337">
        <v>380</v>
      </c>
      <c r="F337">
        <v>550</v>
      </c>
      <c r="G337" t="s">
        <v>32</v>
      </c>
      <c r="H337">
        <v>0</v>
      </c>
      <c r="I337" t="s">
        <v>33</v>
      </c>
      <c r="J337">
        <v>1.053521127</v>
      </c>
      <c r="K337">
        <v>3</v>
      </c>
      <c r="L337">
        <v>1.4023216999999999E-2</v>
      </c>
      <c r="M337">
        <v>2.4288924E-2</v>
      </c>
      <c r="N337">
        <v>1.96651E-4</v>
      </c>
      <c r="O337">
        <v>35.5</v>
      </c>
      <c r="P337">
        <v>37.4</v>
      </c>
      <c r="S337" t="s">
        <v>34</v>
      </c>
      <c r="T337">
        <v>3</v>
      </c>
      <c r="V337" t="s">
        <v>36</v>
      </c>
      <c r="W337" t="s">
        <v>748</v>
      </c>
      <c r="X337" t="s">
        <v>749</v>
      </c>
      <c r="Y337" t="s">
        <v>214</v>
      </c>
      <c r="AA337" t="s">
        <v>215</v>
      </c>
      <c r="AB337">
        <v>5</v>
      </c>
      <c r="AC337" t="s">
        <v>48</v>
      </c>
    </row>
    <row r="338" spans="1:236" x14ac:dyDescent="0.25">
      <c r="A338">
        <v>18</v>
      </c>
      <c r="B338">
        <v>57</v>
      </c>
      <c r="C338" t="s">
        <v>107</v>
      </c>
      <c r="D338" t="s">
        <v>253</v>
      </c>
      <c r="E338">
        <v>380</v>
      </c>
      <c r="F338">
        <v>550</v>
      </c>
      <c r="G338" t="s">
        <v>32</v>
      </c>
      <c r="H338">
        <v>0</v>
      </c>
      <c r="I338" t="s">
        <v>33</v>
      </c>
      <c r="J338">
        <v>0.94736842099999996</v>
      </c>
      <c r="K338">
        <v>3</v>
      </c>
      <c r="L338">
        <v>3.1132924999999999E-2</v>
      </c>
      <c r="M338">
        <v>5.3923806999999997E-2</v>
      </c>
      <c r="N338">
        <v>9.6925899999999998E-4</v>
      </c>
      <c r="O338">
        <v>26.6</v>
      </c>
      <c r="P338">
        <v>25.2</v>
      </c>
      <c r="S338" t="s">
        <v>34</v>
      </c>
      <c r="T338">
        <v>1</v>
      </c>
      <c r="V338" t="s">
        <v>36</v>
      </c>
      <c r="W338" t="s">
        <v>750</v>
      </c>
      <c r="X338" t="s">
        <v>749</v>
      </c>
      <c r="Y338" t="s">
        <v>214</v>
      </c>
      <c r="AA338" t="s">
        <v>215</v>
      </c>
      <c r="AB338">
        <v>5</v>
      </c>
      <c r="AC338" t="s">
        <v>48</v>
      </c>
    </row>
    <row r="339" spans="1:236" x14ac:dyDescent="0.25">
      <c r="A339">
        <v>18</v>
      </c>
      <c r="B339">
        <v>57</v>
      </c>
      <c r="C339" t="s">
        <v>107</v>
      </c>
      <c r="D339" t="s">
        <v>253</v>
      </c>
      <c r="E339">
        <v>380</v>
      </c>
      <c r="F339">
        <v>550</v>
      </c>
      <c r="G339" t="s">
        <v>32</v>
      </c>
      <c r="H339">
        <v>0</v>
      </c>
      <c r="I339" t="s">
        <v>33</v>
      </c>
      <c r="J339">
        <v>1.1582491580000001</v>
      </c>
      <c r="K339">
        <v>3</v>
      </c>
      <c r="L339">
        <v>6.5026390000000003E-2</v>
      </c>
      <c r="M339">
        <v>0.112629011</v>
      </c>
      <c r="N339">
        <v>4.2284310000000004E-3</v>
      </c>
      <c r="O339">
        <v>29.7</v>
      </c>
      <c r="P339">
        <v>34.4</v>
      </c>
      <c r="S339" t="s">
        <v>34</v>
      </c>
      <c r="T339">
        <v>2</v>
      </c>
      <c r="V339" t="s">
        <v>36</v>
      </c>
      <c r="W339" t="s">
        <v>751</v>
      </c>
      <c r="X339" t="s">
        <v>749</v>
      </c>
      <c r="Y339" t="s">
        <v>214</v>
      </c>
      <c r="AA339" t="s">
        <v>215</v>
      </c>
      <c r="AB339">
        <v>5</v>
      </c>
      <c r="AC339" t="s">
        <v>48</v>
      </c>
    </row>
    <row r="340" spans="1:236" x14ac:dyDescent="0.25">
      <c r="A340">
        <v>18</v>
      </c>
      <c r="B340">
        <v>57</v>
      </c>
      <c r="C340" t="s">
        <v>107</v>
      </c>
      <c r="D340" t="s">
        <v>253</v>
      </c>
      <c r="E340">
        <v>360</v>
      </c>
      <c r="F340">
        <v>720</v>
      </c>
      <c r="G340" t="s">
        <v>32</v>
      </c>
      <c r="H340">
        <v>0</v>
      </c>
      <c r="I340" t="s">
        <v>33</v>
      </c>
      <c r="J340">
        <v>0.5625</v>
      </c>
      <c r="K340">
        <v>1</v>
      </c>
      <c r="L340">
        <v>1.7578125E-2</v>
      </c>
      <c r="M340">
        <v>1.7578125E-2</v>
      </c>
      <c r="N340">
        <v>3.0898999999999998E-4</v>
      </c>
      <c r="O340">
        <v>3.2</v>
      </c>
      <c r="P340">
        <v>1.8</v>
      </c>
      <c r="Q340">
        <v>0.1</v>
      </c>
      <c r="R340">
        <v>0</v>
      </c>
      <c r="S340" t="s">
        <v>34</v>
      </c>
      <c r="T340">
        <v>2</v>
      </c>
      <c r="V340" t="s">
        <v>254</v>
      </c>
      <c r="W340" t="s">
        <v>255</v>
      </c>
      <c r="X340" t="s">
        <v>62</v>
      </c>
      <c r="Y340" t="s">
        <v>63</v>
      </c>
      <c r="AA340" t="s">
        <v>64</v>
      </c>
      <c r="AB340">
        <v>1</v>
      </c>
      <c r="AC340" t="s">
        <v>48</v>
      </c>
    </row>
    <row r="341" spans="1:236" x14ac:dyDescent="0.25">
      <c r="A341">
        <v>18</v>
      </c>
      <c r="B341">
        <v>57</v>
      </c>
      <c r="C341" t="s">
        <v>107</v>
      </c>
      <c r="D341" t="s">
        <v>253</v>
      </c>
      <c r="E341">
        <v>360</v>
      </c>
      <c r="F341">
        <v>720</v>
      </c>
      <c r="G341" t="s">
        <v>32</v>
      </c>
      <c r="H341">
        <v>0</v>
      </c>
      <c r="I341" t="s">
        <v>33</v>
      </c>
      <c r="J341">
        <v>0.65517241400000004</v>
      </c>
      <c r="K341">
        <v>1</v>
      </c>
      <c r="L341">
        <v>9.6694832999999994E-2</v>
      </c>
      <c r="M341">
        <v>9.6694832999999994E-2</v>
      </c>
      <c r="N341">
        <v>9.3498910000000008E-3</v>
      </c>
      <c r="O341">
        <v>2.9</v>
      </c>
      <c r="P341">
        <v>1.9</v>
      </c>
      <c r="Q341">
        <v>0.3</v>
      </c>
      <c r="R341">
        <v>0.2</v>
      </c>
      <c r="S341" t="s">
        <v>34</v>
      </c>
      <c r="T341">
        <v>2</v>
      </c>
      <c r="V341" t="s">
        <v>359</v>
      </c>
      <c r="W341" t="s">
        <v>360</v>
      </c>
      <c r="X341" t="s">
        <v>62</v>
      </c>
      <c r="Y341" t="s">
        <v>63</v>
      </c>
      <c r="AA341" t="s">
        <v>64</v>
      </c>
      <c r="AB341">
        <v>1</v>
      </c>
      <c r="AC341" t="s">
        <v>48</v>
      </c>
    </row>
    <row r="342" spans="1:236" ht="15.75" x14ac:dyDescent="0.25">
      <c r="A342" s="2">
        <v>18</v>
      </c>
      <c r="B342" s="3"/>
      <c r="C342" s="2" t="s">
        <v>768</v>
      </c>
      <c r="D342" s="4" t="s">
        <v>491</v>
      </c>
      <c r="E342" s="3">
        <v>375</v>
      </c>
      <c r="F342" s="3">
        <v>550</v>
      </c>
      <c r="G342" s="15" t="s">
        <v>250</v>
      </c>
      <c r="H342" s="6">
        <v>1</v>
      </c>
      <c r="I342" t="s">
        <v>52</v>
      </c>
      <c r="J342" s="2">
        <f>P342/O342</f>
        <v>0.87987422123122749</v>
      </c>
      <c r="K342" s="15">
        <v>3</v>
      </c>
      <c r="L342" s="14">
        <f>(SQRT((P342/O342)^2*(((R342*SQRT(AN342))^2)/(P342^2) +(((Q342*SQRT(AN342))^2)/(O342^2))))/SQRT(AN342))</f>
        <v>2.3195434446910242E-2</v>
      </c>
      <c r="M342" s="3">
        <f>L342*SQRT(K342)</f>
        <v>4.0175670965681837E-2</v>
      </c>
      <c r="N342" s="6">
        <f>M342^2</f>
        <v>1.6140845375427306E-3</v>
      </c>
      <c r="O342" s="11">
        <v>0.95661792375832277</v>
      </c>
      <c r="P342" s="11">
        <v>0.84170345068268804</v>
      </c>
      <c r="Q342" s="6">
        <v>1.5378725271831852E-2</v>
      </c>
      <c r="R342" s="6">
        <v>1.7585844402240078E-2</v>
      </c>
      <c r="S342" s="2" t="s">
        <v>53</v>
      </c>
      <c r="T342" s="2" t="s">
        <v>757</v>
      </c>
      <c r="U342" s="3"/>
      <c r="V342" s="8" t="s">
        <v>788</v>
      </c>
      <c r="W342" s="6"/>
      <c r="X342" s="2" t="s">
        <v>766</v>
      </c>
      <c r="Y342" s="16" t="s">
        <v>774</v>
      </c>
      <c r="Z342" s="15">
        <v>1999</v>
      </c>
      <c r="AA342" s="6" t="s">
        <v>64</v>
      </c>
      <c r="AB342" s="5">
        <v>7</v>
      </c>
      <c r="AC342" t="s">
        <v>48</v>
      </c>
      <c r="AD342" s="12"/>
      <c r="AE342" s="3"/>
      <c r="AF342" s="3"/>
      <c r="AG342" s="3"/>
      <c r="AH342" s="6"/>
      <c r="AI342" s="3"/>
      <c r="AJ342" s="5"/>
      <c r="AK342" s="5"/>
      <c r="AL342" s="6"/>
      <c r="AM342" s="6"/>
      <c r="AN342" s="2">
        <v>58.845957392553807</v>
      </c>
      <c r="AO342" s="2"/>
      <c r="AP342" s="2" t="s">
        <v>4</v>
      </c>
      <c r="AQ342" s="2" t="str">
        <f>IF(F342&gt;800,"TOO HIGH","")</f>
        <v/>
      </c>
      <c r="AR342" s="2" t="str">
        <f>IF(AT342=AT344,"same","")</f>
        <v/>
      </c>
      <c r="AS342" s="2" t="s">
        <v>775</v>
      </c>
      <c r="AT342" s="2" t="str">
        <f>CONCATENATE(A342,"-",Y342,Z342,F342,,S342,V342,AP342,T342,AO342)</f>
        <v>18-Jokioinen, Finland1999550wetbintjeambientmedium</v>
      </c>
      <c r="AU342" s="2"/>
      <c r="AV342" s="4"/>
      <c r="AW342" s="15" t="s">
        <v>34</v>
      </c>
      <c r="AX342" s="15" t="s">
        <v>34</v>
      </c>
      <c r="AY342" s="15">
        <v>3</v>
      </c>
      <c r="AZ342" s="15" t="s">
        <v>776</v>
      </c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6"/>
      <c r="CF342" s="6"/>
      <c r="CG342" s="10"/>
      <c r="CH342" s="10"/>
      <c r="CI342" s="6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2"/>
      <c r="CY342" s="2"/>
      <c r="CZ342" s="2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</row>
    <row r="343" spans="1:236" x14ac:dyDescent="0.25">
      <c r="A343">
        <v>18</v>
      </c>
      <c r="B343">
        <v>57</v>
      </c>
      <c r="C343" t="s">
        <v>107</v>
      </c>
      <c r="D343" t="s">
        <v>439</v>
      </c>
      <c r="E343">
        <v>350</v>
      </c>
      <c r="F343">
        <v>550</v>
      </c>
      <c r="G343" t="s">
        <v>250</v>
      </c>
      <c r="H343">
        <v>1</v>
      </c>
      <c r="I343" t="s">
        <v>52</v>
      </c>
      <c r="J343">
        <v>0.94444444400000005</v>
      </c>
      <c r="K343">
        <v>3</v>
      </c>
      <c r="L343">
        <v>3.9125075000000002E-2</v>
      </c>
      <c r="M343">
        <v>6.7766619E-2</v>
      </c>
      <c r="N343">
        <v>1.530771E-3</v>
      </c>
      <c r="O343">
        <v>22.5</v>
      </c>
      <c r="P343">
        <v>21.25</v>
      </c>
      <c r="Q343">
        <v>0.64</v>
      </c>
      <c r="R343">
        <v>0.64</v>
      </c>
      <c r="S343" t="s">
        <v>34</v>
      </c>
      <c r="T343">
        <v>2</v>
      </c>
      <c r="V343" t="s">
        <v>36</v>
      </c>
      <c r="W343" t="s">
        <v>440</v>
      </c>
      <c r="X343" t="s">
        <v>441</v>
      </c>
      <c r="Y343" t="s">
        <v>442</v>
      </c>
      <c r="Z343" t="s">
        <v>443</v>
      </c>
      <c r="AA343" t="s">
        <v>444</v>
      </c>
      <c r="AB343">
        <v>1</v>
      </c>
      <c r="AC343" t="s">
        <v>48</v>
      </c>
    </row>
    <row r="344" spans="1:236" x14ac:dyDescent="0.25">
      <c r="A344">
        <v>18</v>
      </c>
      <c r="B344">
        <v>57</v>
      </c>
      <c r="C344" t="s">
        <v>107</v>
      </c>
      <c r="D344" t="s">
        <v>439</v>
      </c>
      <c r="E344">
        <v>350</v>
      </c>
      <c r="F344">
        <v>550</v>
      </c>
      <c r="G344" t="s">
        <v>250</v>
      </c>
      <c r="H344">
        <v>1</v>
      </c>
      <c r="I344" t="s">
        <v>52</v>
      </c>
      <c r="J344">
        <v>0.94262643400000001</v>
      </c>
      <c r="K344">
        <v>3</v>
      </c>
      <c r="L344">
        <v>4.6139065E-2</v>
      </c>
      <c r="M344">
        <v>7.9915204000000004E-2</v>
      </c>
      <c r="N344">
        <v>2.1288129999999998E-3</v>
      </c>
      <c r="O344">
        <v>23.53</v>
      </c>
      <c r="P344">
        <v>22.18</v>
      </c>
      <c r="Q344">
        <v>0.79</v>
      </c>
      <c r="R344">
        <v>0.79</v>
      </c>
      <c r="S344" t="s">
        <v>34</v>
      </c>
      <c r="T344">
        <v>2</v>
      </c>
      <c r="V344" t="s">
        <v>36</v>
      </c>
      <c r="W344" t="s">
        <v>463</v>
      </c>
      <c r="X344" t="s">
        <v>441</v>
      </c>
      <c r="Y344" t="s">
        <v>442</v>
      </c>
      <c r="Z344" t="s">
        <v>464</v>
      </c>
      <c r="AA344" t="s">
        <v>444</v>
      </c>
      <c r="AB344">
        <v>2</v>
      </c>
      <c r="AC344" t="s">
        <v>48</v>
      </c>
    </row>
    <row r="345" spans="1:236" ht="15.75" x14ac:dyDescent="0.25">
      <c r="A345" s="2">
        <v>18</v>
      </c>
      <c r="B345" s="3"/>
      <c r="C345" s="2" t="s">
        <v>768</v>
      </c>
      <c r="D345" s="4" t="s">
        <v>491</v>
      </c>
      <c r="E345" s="12">
        <v>379</v>
      </c>
      <c r="F345" s="12">
        <v>680</v>
      </c>
      <c r="G345" s="15" t="s">
        <v>250</v>
      </c>
      <c r="H345" s="6">
        <v>1</v>
      </c>
      <c r="I345" t="s">
        <v>52</v>
      </c>
      <c r="J345" s="2">
        <f>P345/O345</f>
        <v>0.98026955675976102</v>
      </c>
      <c r="K345" s="15">
        <v>3</v>
      </c>
      <c r="L345" s="14">
        <f>(SQRT((P345/O345)^2*(((R345*SQRT(AN345))^2)/(P345^2) +(((Q345*SQRT(AN345))^2)/(O345^2))))/SQRT(AN345))</f>
        <v>4.7716295446578301E-2</v>
      </c>
      <c r="M345" s="3">
        <f>L345*SQRT(K345)</f>
        <v>8.2647048062441081E-2</v>
      </c>
      <c r="N345" s="6">
        <f>M345^2</f>
        <v>6.830534553435446E-3</v>
      </c>
      <c r="O345" s="11">
        <v>1.1995</v>
      </c>
      <c r="P345" s="13">
        <v>1.1758333333333333</v>
      </c>
      <c r="Q345" s="6">
        <v>5.7352709904006989E-2</v>
      </c>
      <c r="R345" s="6">
        <v>1.0728984626287325E-2</v>
      </c>
      <c r="S345" s="2" t="s">
        <v>53</v>
      </c>
      <c r="T345" s="2" t="s">
        <v>757</v>
      </c>
      <c r="U345" s="3"/>
      <c r="V345" s="8" t="s">
        <v>788</v>
      </c>
      <c r="W345" s="6"/>
      <c r="X345" s="8" t="s">
        <v>766</v>
      </c>
      <c r="Y345" s="16" t="s">
        <v>772</v>
      </c>
      <c r="Z345" s="15">
        <v>1998</v>
      </c>
      <c r="AA345" s="6" t="s">
        <v>722</v>
      </c>
      <c r="AB345" s="5">
        <v>6</v>
      </c>
      <c r="AC345" t="s">
        <v>48</v>
      </c>
      <c r="AD345" s="17"/>
      <c r="AE345" s="3"/>
      <c r="AF345" s="3"/>
      <c r="AG345" s="3"/>
      <c r="AH345" s="6"/>
      <c r="AI345" s="3"/>
      <c r="AJ345" s="5"/>
      <c r="AK345" s="5"/>
      <c r="AL345" s="6"/>
      <c r="AM345" s="6"/>
      <c r="AN345" s="2">
        <v>58.845957392553807</v>
      </c>
      <c r="AO345" s="2"/>
      <c r="AP345" s="2" t="s">
        <v>4</v>
      </c>
      <c r="AQ345" s="2" t="str">
        <f>IF(F345&gt;800,"TOO HIGH","")</f>
        <v/>
      </c>
      <c r="AR345" s="2" t="str">
        <f>IF(AT345=AT346,"same","")</f>
        <v/>
      </c>
      <c r="AS345" s="2" t="s">
        <v>777</v>
      </c>
      <c r="AT345" s="2" t="str">
        <f>CONCATENATE(A345,"-",Y345,Z345,F345,,S345,V345,AP345,T345,AO345)</f>
        <v>18-Sutton Bonnington, UK1998680wetbintjeambientmedium</v>
      </c>
      <c r="AU345" s="2"/>
      <c r="AV345" s="4"/>
      <c r="AW345" s="15" t="s">
        <v>34</v>
      </c>
      <c r="AX345" s="15" t="s">
        <v>34</v>
      </c>
      <c r="AY345" s="15">
        <v>3.1</v>
      </c>
      <c r="AZ345" s="15" t="s">
        <v>770</v>
      </c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6"/>
      <c r="CF345" s="6"/>
      <c r="CG345" s="10"/>
      <c r="CH345" s="10"/>
      <c r="CI345" s="6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2"/>
      <c r="CY345" s="2"/>
      <c r="CZ345" s="2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</row>
    <row r="346" spans="1:236" ht="15.75" x14ac:dyDescent="0.25">
      <c r="A346" s="2">
        <v>18</v>
      </c>
      <c r="B346" s="3"/>
      <c r="C346" s="2" t="s">
        <v>768</v>
      </c>
      <c r="D346" s="4" t="s">
        <v>491</v>
      </c>
      <c r="E346" s="12">
        <v>379</v>
      </c>
      <c r="F346" s="12">
        <v>563</v>
      </c>
      <c r="G346" s="15" t="s">
        <v>250</v>
      </c>
      <c r="H346" s="6">
        <v>1</v>
      </c>
      <c r="I346" t="s">
        <v>52</v>
      </c>
      <c r="J346" s="2">
        <f>P346/O346</f>
        <v>0.99472002223148537</v>
      </c>
      <c r="K346" s="15">
        <v>3</v>
      </c>
      <c r="L346" s="14">
        <f>(SQRT((P346/O346)^2*(((R346*SQRT(AN346))^2)/(P346^2) +(((Q346*SQRT(AN346))^2)/(O346^2))))/SQRT(AN346))</f>
        <v>5.3516311614325074E-2</v>
      </c>
      <c r="M346" s="3">
        <f>L346*SQRT(K346)</f>
        <v>9.2692970749699427E-2</v>
      </c>
      <c r="N346" s="6">
        <f>M346^2</f>
        <v>8.5919868264046333E-3</v>
      </c>
      <c r="O346" s="11">
        <v>1.1995</v>
      </c>
      <c r="P346" s="11">
        <v>1.1931666666666667</v>
      </c>
      <c r="Q346" s="6">
        <v>5.7352709904006989E-2</v>
      </c>
      <c r="R346" s="6">
        <v>2.9428349898994798E-2</v>
      </c>
      <c r="S346" s="2" t="s">
        <v>53</v>
      </c>
      <c r="T346" s="2" t="s">
        <v>757</v>
      </c>
      <c r="U346" s="3"/>
      <c r="V346" s="8" t="s">
        <v>788</v>
      </c>
      <c r="W346" s="6"/>
      <c r="X346" s="8" t="s">
        <v>766</v>
      </c>
      <c r="Y346" s="16" t="s">
        <v>772</v>
      </c>
      <c r="Z346" s="15">
        <v>1998</v>
      </c>
      <c r="AA346" s="6" t="s">
        <v>722</v>
      </c>
      <c r="AB346" s="5">
        <v>6</v>
      </c>
      <c r="AC346" t="s">
        <v>48</v>
      </c>
      <c r="AD346" s="12"/>
      <c r="AE346" s="3"/>
      <c r="AF346" s="3"/>
      <c r="AG346" s="3"/>
      <c r="AH346" s="6"/>
      <c r="AI346" s="3"/>
      <c r="AJ346" s="5"/>
      <c r="AK346" s="5"/>
      <c r="AL346" s="6"/>
      <c r="AM346" s="6"/>
      <c r="AN346" s="2">
        <v>58.845957392553807</v>
      </c>
      <c r="AO346" s="2"/>
      <c r="AP346" s="2" t="s">
        <v>4</v>
      </c>
      <c r="AQ346" s="2" t="str">
        <f>IF(F346&gt;800,"TOO HIGH","")</f>
        <v/>
      </c>
      <c r="AR346" s="2" t="str">
        <f>IF(AT346=AT347,"same","")</f>
        <v/>
      </c>
      <c r="AS346" s="2" t="s">
        <v>777</v>
      </c>
      <c r="AT346" s="2" t="str">
        <f>CONCATENATE(A346,"-",Y346,Z346,F346,,S346,V346,AP346,T346,AO346)</f>
        <v>18-Sutton Bonnington, UK1998563wetbintjeambientmedium</v>
      </c>
      <c r="AU346" s="2"/>
      <c r="AV346" s="4"/>
      <c r="AW346" s="15" t="s">
        <v>34</v>
      </c>
      <c r="AX346" s="15" t="s">
        <v>34</v>
      </c>
      <c r="AY346" s="15">
        <v>3.1</v>
      </c>
      <c r="AZ346" s="15" t="s">
        <v>770</v>
      </c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6"/>
      <c r="CF346" s="6"/>
      <c r="CG346" s="10"/>
      <c r="CH346" s="10"/>
      <c r="CI346" s="6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2"/>
      <c r="CY346" s="2"/>
      <c r="CZ346" s="2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</row>
    <row r="347" spans="1:236" ht="15.75" x14ac:dyDescent="0.25">
      <c r="A347" s="2">
        <v>18</v>
      </c>
      <c r="B347" s="6"/>
      <c r="C347" s="2" t="s">
        <v>768</v>
      </c>
      <c r="D347" s="4" t="s">
        <v>491</v>
      </c>
      <c r="E347" s="12">
        <v>399</v>
      </c>
      <c r="F347" s="12">
        <v>680</v>
      </c>
      <c r="G347" s="10" t="s">
        <v>250</v>
      </c>
      <c r="H347" s="6">
        <v>1</v>
      </c>
      <c r="I347" t="s">
        <v>52</v>
      </c>
      <c r="J347" s="2">
        <f>P347/O347</f>
        <v>0.85675575809828797</v>
      </c>
      <c r="K347" s="10">
        <v>3</v>
      </c>
      <c r="L347" s="14">
        <f>(SQRT((P347/O347)^2*(((R347*SQRT(AN347))^2)/(P347^2) +(((Q347*SQRT(AN347))^2)/(O347^2))))/SQRT(AN347))</f>
        <v>6.783631833914866E-2</v>
      </c>
      <c r="M347" s="3">
        <f>L347*SQRT(K347)</f>
        <v>0.11749594996182187</v>
      </c>
      <c r="N347" s="6">
        <f>M347^2</f>
        <v>1.380529825743095E-2</v>
      </c>
      <c r="O347" s="11">
        <v>1.3531666666666666</v>
      </c>
      <c r="P347" s="13">
        <v>1.1593333333333333</v>
      </c>
      <c r="Q347" s="6">
        <v>0.10057018002922695</v>
      </c>
      <c r="R347" s="13">
        <v>3.1652189673246733E-2</v>
      </c>
      <c r="S347" s="2" t="s">
        <v>53</v>
      </c>
      <c r="T347" s="2" t="s">
        <v>757</v>
      </c>
      <c r="U347" s="3"/>
      <c r="V347" s="8" t="s">
        <v>788</v>
      </c>
      <c r="W347" s="6"/>
      <c r="X347" s="8" t="s">
        <v>766</v>
      </c>
      <c r="Y347" s="9" t="s">
        <v>772</v>
      </c>
      <c r="Z347" s="10">
        <v>1999</v>
      </c>
      <c r="AA347" s="6" t="s">
        <v>722</v>
      </c>
      <c r="AB347" s="5">
        <v>7</v>
      </c>
      <c r="AC347" t="s">
        <v>48</v>
      </c>
      <c r="AD347" s="12"/>
      <c r="AE347" s="3"/>
      <c r="AF347" s="3"/>
      <c r="AG347" s="3"/>
      <c r="AH347" s="6"/>
      <c r="AI347" s="3"/>
      <c r="AJ347" s="5"/>
      <c r="AK347" s="5"/>
      <c r="AL347" s="6"/>
      <c r="AM347" s="6"/>
      <c r="AN347" s="2">
        <v>58.845957392553807</v>
      </c>
      <c r="AO347" s="2"/>
      <c r="AP347" s="2" t="s">
        <v>4</v>
      </c>
      <c r="AQ347" s="2" t="str">
        <f>IF(F347&gt;800,"TOO HIGH","")</f>
        <v/>
      </c>
      <c r="AR347" s="2" t="str">
        <f>IF(AT347=AT348,"same","")</f>
        <v/>
      </c>
      <c r="AS347" s="2" t="s">
        <v>773</v>
      </c>
      <c r="AT347" s="2" t="str">
        <f>CONCATENATE(A347,"-",Y347,Z347,F347,,S347,V347,AP347,T347,AO347)</f>
        <v>18-Sutton Bonnington, UK1999680wetbintjeambientmedium</v>
      </c>
      <c r="AU347" s="2"/>
      <c r="AV347" s="2"/>
      <c r="AW347" s="10" t="s">
        <v>34</v>
      </c>
      <c r="AX347" s="10" t="s">
        <v>34</v>
      </c>
      <c r="AY347" s="10">
        <v>3.1</v>
      </c>
      <c r="AZ347" s="10" t="s">
        <v>770</v>
      </c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6"/>
      <c r="CF347" s="6"/>
      <c r="CG347" s="10"/>
      <c r="CH347" s="10"/>
      <c r="CI347" s="6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2"/>
      <c r="CY347" s="2"/>
      <c r="CZ347" s="2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</row>
    <row r="348" spans="1:236" ht="15.75" x14ac:dyDescent="0.25">
      <c r="A348" s="2">
        <v>18</v>
      </c>
      <c r="B348" s="6"/>
      <c r="C348" s="2" t="s">
        <v>768</v>
      </c>
      <c r="D348" s="4" t="s">
        <v>491</v>
      </c>
      <c r="E348" s="12">
        <v>399</v>
      </c>
      <c r="F348" s="12">
        <v>543</v>
      </c>
      <c r="G348" s="10" t="s">
        <v>250</v>
      </c>
      <c r="H348" s="6">
        <v>1</v>
      </c>
      <c r="I348" t="s">
        <v>52</v>
      </c>
      <c r="J348" s="2">
        <f>P348/O348</f>
        <v>0.94839265919448223</v>
      </c>
      <c r="K348" s="10">
        <v>3</v>
      </c>
      <c r="L348" s="14">
        <f>(SQRT((P348/O348)^2*(((R348*SQRT(AN348))^2)/(P348^2) +(((Q348*SQRT(AN348))^2)/(O348^2))))/SQRT(AN348))</f>
        <v>8.3168286533706795E-2</v>
      </c>
      <c r="M348" s="3">
        <f>L348*SQRT(K348)</f>
        <v>0.14405169785482663</v>
      </c>
      <c r="N348" s="6">
        <f>M348^2</f>
        <v>2.0750891654858265E-2</v>
      </c>
      <c r="O348" s="11">
        <v>1.3531666666666666</v>
      </c>
      <c r="P348" s="11">
        <v>1.2833333333333334</v>
      </c>
      <c r="Q348" s="6">
        <v>0.10057018002922695</v>
      </c>
      <c r="R348" s="6">
        <v>5.9732970609017291E-2</v>
      </c>
      <c r="S348" s="2" t="s">
        <v>53</v>
      </c>
      <c r="T348" s="2" t="s">
        <v>757</v>
      </c>
      <c r="U348" s="3"/>
      <c r="V348" s="8" t="s">
        <v>788</v>
      </c>
      <c r="W348" s="6"/>
      <c r="X348" s="8" t="s">
        <v>766</v>
      </c>
      <c r="Y348" s="9" t="s">
        <v>772</v>
      </c>
      <c r="Z348" s="10">
        <v>1999</v>
      </c>
      <c r="AA348" s="6" t="s">
        <v>722</v>
      </c>
      <c r="AB348" s="5">
        <v>7</v>
      </c>
      <c r="AC348" t="s">
        <v>48</v>
      </c>
      <c r="AD348" s="12"/>
      <c r="AE348" s="3"/>
      <c r="AF348" s="3"/>
      <c r="AG348" s="3"/>
      <c r="AH348" s="6"/>
      <c r="AI348" s="3"/>
      <c r="AJ348" s="5"/>
      <c r="AK348" s="5"/>
      <c r="AL348" s="6"/>
      <c r="AM348" s="6"/>
      <c r="AN348" s="2">
        <v>58.845957392553807</v>
      </c>
      <c r="AO348" s="2"/>
      <c r="AP348" s="2" t="s">
        <v>4</v>
      </c>
      <c r="AQ348" s="2" t="str">
        <f>IF(F348&gt;800,"TOO HIGH","")</f>
        <v/>
      </c>
      <c r="AR348" s="2" t="str">
        <f>IF(AT348=AT349,"same","")</f>
        <v/>
      </c>
      <c r="AS348" s="2" t="s">
        <v>773</v>
      </c>
      <c r="AT348" s="2" t="str">
        <f>CONCATENATE(A348,"-",Y348,Z348,F348,,S348,V348,AP348,T348,AO348)</f>
        <v>18-Sutton Bonnington, UK1999543wetbintjeambientmedium</v>
      </c>
      <c r="AU348" s="2"/>
      <c r="AV348" s="2"/>
      <c r="AW348" s="10" t="s">
        <v>34</v>
      </c>
      <c r="AX348" s="10" t="s">
        <v>34</v>
      </c>
      <c r="AY348" s="10">
        <v>3.1</v>
      </c>
      <c r="AZ348" s="10" t="s">
        <v>770</v>
      </c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6"/>
      <c r="CF348" s="6"/>
      <c r="CG348" s="10"/>
      <c r="CH348" s="10"/>
      <c r="CI348" s="6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2"/>
      <c r="CY348" s="2"/>
      <c r="CZ348" s="2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</row>
    <row r="349" spans="1:236" ht="15.75" x14ac:dyDescent="0.25">
      <c r="A349" s="2">
        <v>18</v>
      </c>
      <c r="B349" s="6"/>
      <c r="C349" s="2" t="s">
        <v>768</v>
      </c>
      <c r="D349" s="4" t="s">
        <v>491</v>
      </c>
      <c r="E349" s="3">
        <v>386</v>
      </c>
      <c r="F349" s="3">
        <v>676</v>
      </c>
      <c r="G349" s="10" t="s">
        <v>250</v>
      </c>
      <c r="H349" s="6">
        <v>1</v>
      </c>
      <c r="I349" t="s">
        <v>52</v>
      </c>
      <c r="J349" s="2">
        <f>P349/O349</f>
        <v>0.85704501592029914</v>
      </c>
      <c r="K349" s="10">
        <v>3</v>
      </c>
      <c r="L349" s="14">
        <f>(SQRT((P349/O349)^2*(((R349*SQRT(AN349))^2)/(P349^2) +(((Q349*SQRT(AN349))^2)/(O349^2))))/SQRT(AN349))</f>
        <v>3.6213348030431011E-2</v>
      </c>
      <c r="M349" s="3">
        <f>L349*SQRT(K349)</f>
        <v>6.2723358700880846E-2</v>
      </c>
      <c r="N349" s="6">
        <f>M349^2</f>
        <v>3.9342197267193653E-3</v>
      </c>
      <c r="O349" s="11">
        <v>1.5325677917857063</v>
      </c>
      <c r="P349" s="11">
        <v>1.3134795875099183</v>
      </c>
      <c r="Q349" s="12">
        <v>5.5864389925262235E-2</v>
      </c>
      <c r="R349" s="13">
        <v>2.8068724280270248E-2</v>
      </c>
      <c r="S349" s="2" t="s">
        <v>53</v>
      </c>
      <c r="T349" s="2" t="s">
        <v>757</v>
      </c>
      <c r="U349" s="3"/>
      <c r="V349" s="8" t="s">
        <v>788</v>
      </c>
      <c r="W349" s="6"/>
      <c r="X349" s="8" t="s">
        <v>766</v>
      </c>
      <c r="Y349" s="9" t="s">
        <v>767</v>
      </c>
      <c r="Z349" s="10">
        <v>1998</v>
      </c>
      <c r="AA349" s="6" t="s">
        <v>789</v>
      </c>
      <c r="AB349" s="5">
        <v>6</v>
      </c>
      <c r="AC349" t="s">
        <v>48</v>
      </c>
      <c r="AD349" s="12"/>
      <c r="AE349" s="3"/>
      <c r="AF349" s="3"/>
      <c r="AG349" s="3"/>
      <c r="AH349" s="6"/>
      <c r="AI349" s="3"/>
      <c r="AJ349" s="5"/>
      <c r="AK349" s="5"/>
      <c r="AL349" s="6"/>
      <c r="AM349" s="6"/>
      <c r="AN349" s="2">
        <v>58.845957392553807</v>
      </c>
      <c r="AO349" s="2"/>
      <c r="AP349" s="2" t="s">
        <v>4</v>
      </c>
      <c r="AQ349" s="2" t="str">
        <f>IF(F349&gt;800,"TOO HIGH","")</f>
        <v/>
      </c>
      <c r="AR349" s="2" t="str">
        <f>IF(AT349=AT350,"same","")</f>
        <v/>
      </c>
      <c r="AS349" s="2" t="s">
        <v>769</v>
      </c>
      <c r="AT349" s="2" t="str">
        <f>CONCATENATE(A349,"-",Y349,Z349,F349,,S349,V349,AP349,T349,AO349)</f>
        <v>18-Tervuren, Belgium1998676wetbintjeambientmedium</v>
      </c>
      <c r="AU349" s="2"/>
      <c r="AV349" s="2"/>
      <c r="AW349" s="10" t="s">
        <v>34</v>
      </c>
      <c r="AX349" s="10" t="s">
        <v>34</v>
      </c>
      <c r="AY349" s="10">
        <v>3</v>
      </c>
      <c r="AZ349" s="10" t="s">
        <v>770</v>
      </c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6"/>
      <c r="CF349" s="6"/>
      <c r="CG349" s="15"/>
      <c r="CH349" s="15"/>
      <c r="CI349" s="6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4"/>
      <c r="CY349" s="4"/>
      <c r="CZ349" s="4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</row>
    <row r="350" spans="1:236" ht="15.75" x14ac:dyDescent="0.25">
      <c r="A350" s="2">
        <v>18</v>
      </c>
      <c r="B350" s="3"/>
      <c r="C350" s="2" t="s">
        <v>768</v>
      </c>
      <c r="D350" s="4" t="s">
        <v>491</v>
      </c>
      <c r="E350" s="3">
        <v>370</v>
      </c>
      <c r="F350" s="3">
        <v>664</v>
      </c>
      <c r="G350" s="15" t="s">
        <v>250</v>
      </c>
      <c r="H350" s="6">
        <v>1</v>
      </c>
      <c r="I350" t="s">
        <v>52</v>
      </c>
      <c r="J350" s="2">
        <f>P350/O350</f>
        <v>1.0606427856034308</v>
      </c>
      <c r="K350" s="15">
        <v>3</v>
      </c>
      <c r="L350" s="14">
        <f>(SQRT((P350/O350)^2*(((R350*SQRT(AN350))^2)/(P350^2) +(((Q350*SQRT(AN350))^2)/(O350^2))))/SQRT(AN350))</f>
        <v>5.9393353104966594E-2</v>
      </c>
      <c r="M350" s="3">
        <f>L350*SQRT(K350)</f>
        <v>0.10287230520968087</v>
      </c>
      <c r="N350" s="6">
        <f>M350^2</f>
        <v>1.0582711179153733E-2</v>
      </c>
      <c r="O350" s="11">
        <v>0.91705303528536508</v>
      </c>
      <c r="P350" s="11">
        <v>0.97266568589115099</v>
      </c>
      <c r="Q350" s="6">
        <v>4.6110451049797711E-2</v>
      </c>
      <c r="R350" s="6">
        <v>2.3974387864465426E-2</v>
      </c>
      <c r="S350" s="2" t="s">
        <v>53</v>
      </c>
      <c r="T350" s="2" t="s">
        <v>757</v>
      </c>
      <c r="U350" s="3"/>
      <c r="V350" s="8" t="s">
        <v>788</v>
      </c>
      <c r="W350" s="6"/>
      <c r="X350" s="8" t="s">
        <v>766</v>
      </c>
      <c r="Y350" s="16" t="s">
        <v>767</v>
      </c>
      <c r="Z350" s="15">
        <v>1999</v>
      </c>
      <c r="AA350" s="6" t="s">
        <v>789</v>
      </c>
      <c r="AB350" s="5">
        <v>7</v>
      </c>
      <c r="AC350" t="s">
        <v>48</v>
      </c>
      <c r="AD350" s="12"/>
      <c r="AE350" s="3"/>
      <c r="AF350" s="3"/>
      <c r="AG350" s="3"/>
      <c r="AH350" s="6"/>
      <c r="AI350" s="3"/>
      <c r="AJ350" s="5"/>
      <c r="AK350" s="5"/>
      <c r="AL350" s="6"/>
      <c r="AM350" s="6"/>
      <c r="AN350" s="2">
        <v>58.845957392553807</v>
      </c>
      <c r="AO350" s="2"/>
      <c r="AP350" s="2" t="s">
        <v>4</v>
      </c>
      <c r="AQ350" s="2" t="str">
        <f>IF(F350&gt;800,"TOO HIGH","")</f>
        <v/>
      </c>
      <c r="AR350" s="2" t="str">
        <f>IF(AT350=AT352,"same","")</f>
        <v/>
      </c>
      <c r="AS350" s="2" t="s">
        <v>771</v>
      </c>
      <c r="AT350" s="2" t="str">
        <f>CONCATENATE(A350,"-",Y350,Z350,F350,,S350,V350,AP350,T350,AO350)</f>
        <v>18-Tervuren, Belgium1999664wetbintjeambientmedium</v>
      </c>
      <c r="AU350" s="2"/>
      <c r="AV350" s="4"/>
      <c r="AW350" s="15" t="s">
        <v>34</v>
      </c>
      <c r="AX350" s="15" t="s">
        <v>34</v>
      </c>
      <c r="AY350" s="15">
        <v>3</v>
      </c>
      <c r="AZ350" s="15" t="s">
        <v>770</v>
      </c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6"/>
      <c r="CF350" s="6"/>
      <c r="CG350" s="15"/>
      <c r="CH350" s="15"/>
      <c r="CI350" s="3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4"/>
      <c r="CY350" s="4"/>
      <c r="CZ350" s="4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</row>
    <row r="351" spans="1:236" x14ac:dyDescent="0.25">
      <c r="A351">
        <v>20</v>
      </c>
      <c r="B351">
        <v>84</v>
      </c>
      <c r="C351" t="s">
        <v>58</v>
      </c>
      <c r="D351" t="s">
        <v>222</v>
      </c>
      <c r="E351">
        <v>360</v>
      </c>
      <c r="F351">
        <v>546</v>
      </c>
      <c r="G351" t="s">
        <v>124</v>
      </c>
      <c r="H351">
        <v>0</v>
      </c>
      <c r="I351" t="s">
        <v>33</v>
      </c>
      <c r="J351">
        <v>1.0089525509999999</v>
      </c>
      <c r="K351">
        <v>1</v>
      </c>
      <c r="L351">
        <v>9.5988250999999997E-2</v>
      </c>
      <c r="M351">
        <v>0.214636255</v>
      </c>
      <c r="N351">
        <v>9.2137439999999994E-3</v>
      </c>
      <c r="O351">
        <v>3.351</v>
      </c>
      <c r="P351">
        <v>3.3809999999999998</v>
      </c>
      <c r="Q351">
        <v>0.12</v>
      </c>
      <c r="R351">
        <v>0.29799999999999999</v>
      </c>
      <c r="S351" t="s">
        <v>34</v>
      </c>
      <c r="T351">
        <v>1</v>
      </c>
      <c r="V351" t="s">
        <v>36</v>
      </c>
      <c r="W351" t="s">
        <v>273</v>
      </c>
      <c r="X351" t="s">
        <v>182</v>
      </c>
      <c r="AA351" t="s">
        <v>183</v>
      </c>
      <c r="AB351">
        <v>1</v>
      </c>
      <c r="AC351" t="s">
        <v>65</v>
      </c>
    </row>
    <row r="352" spans="1:236" x14ac:dyDescent="0.25">
      <c r="A352">
        <v>20</v>
      </c>
      <c r="B352">
        <v>84</v>
      </c>
      <c r="C352" t="s">
        <v>58</v>
      </c>
      <c r="D352" t="s">
        <v>222</v>
      </c>
      <c r="E352">
        <v>360</v>
      </c>
      <c r="F352">
        <v>709</v>
      </c>
      <c r="G352" t="s">
        <v>124</v>
      </c>
      <c r="H352">
        <v>0</v>
      </c>
      <c r="I352" t="s">
        <v>33</v>
      </c>
      <c r="J352">
        <v>1.225305879</v>
      </c>
      <c r="K352">
        <v>1</v>
      </c>
      <c r="L352">
        <v>4.8343587E-2</v>
      </c>
      <c r="M352">
        <v>6.8368156999999999E-2</v>
      </c>
      <c r="N352">
        <v>2.3371020000000002E-3</v>
      </c>
      <c r="O352">
        <v>3.351</v>
      </c>
      <c r="P352">
        <v>4.1059999999999999</v>
      </c>
      <c r="Q352">
        <v>0.12</v>
      </c>
      <c r="R352">
        <v>6.8000000000000005E-2</v>
      </c>
      <c r="S352" t="s">
        <v>34</v>
      </c>
      <c r="T352">
        <v>1</v>
      </c>
      <c r="V352" t="s">
        <v>36</v>
      </c>
      <c r="W352" t="s">
        <v>279</v>
      </c>
      <c r="X352" t="s">
        <v>182</v>
      </c>
      <c r="AA352" t="s">
        <v>183</v>
      </c>
      <c r="AB352">
        <v>1</v>
      </c>
      <c r="AC352" t="s">
        <v>48</v>
      </c>
    </row>
    <row r="353" spans="1:30" x14ac:dyDescent="0.25">
      <c r="A353">
        <v>20</v>
      </c>
      <c r="B353">
        <v>84</v>
      </c>
      <c r="C353" t="s">
        <v>58</v>
      </c>
      <c r="D353" t="s">
        <v>222</v>
      </c>
      <c r="E353">
        <v>360</v>
      </c>
      <c r="F353">
        <v>546</v>
      </c>
      <c r="G353" t="s">
        <v>124</v>
      </c>
      <c r="H353">
        <v>0</v>
      </c>
      <c r="I353" t="s">
        <v>33</v>
      </c>
      <c r="J353">
        <v>1.075819182</v>
      </c>
      <c r="K353">
        <v>1</v>
      </c>
      <c r="L353">
        <v>0.108101064</v>
      </c>
      <c r="M353">
        <v>0.18723653500000001</v>
      </c>
      <c r="N353">
        <v>1.1685839999999999E-2</v>
      </c>
      <c r="O353">
        <v>4.181</v>
      </c>
      <c r="P353">
        <v>4.4980000000000002</v>
      </c>
      <c r="Q353">
        <v>0.13500000000000001</v>
      </c>
      <c r="R353">
        <v>0.42799999999999999</v>
      </c>
      <c r="S353" t="s">
        <v>34</v>
      </c>
      <c r="T353">
        <v>2</v>
      </c>
      <c r="V353" t="s">
        <v>36</v>
      </c>
      <c r="W353" t="s">
        <v>290</v>
      </c>
      <c r="X353" t="s">
        <v>182</v>
      </c>
      <c r="AA353" t="s">
        <v>183</v>
      </c>
      <c r="AB353">
        <v>1</v>
      </c>
      <c r="AC353" t="s">
        <v>65</v>
      </c>
    </row>
    <row r="354" spans="1:30" x14ac:dyDescent="0.25">
      <c r="A354">
        <v>20</v>
      </c>
      <c r="B354">
        <v>84</v>
      </c>
      <c r="C354" t="s">
        <v>58</v>
      </c>
      <c r="D354" t="s">
        <v>222</v>
      </c>
      <c r="E354">
        <v>360</v>
      </c>
      <c r="F354">
        <v>709</v>
      </c>
      <c r="G354" t="s">
        <v>124</v>
      </c>
      <c r="H354">
        <v>0</v>
      </c>
      <c r="I354" t="s">
        <v>33</v>
      </c>
      <c r="J354">
        <v>1.2815116</v>
      </c>
      <c r="K354">
        <v>1</v>
      </c>
      <c r="L354">
        <v>8.2518799000000004E-2</v>
      </c>
      <c r="M354">
        <v>0.26094735299999999</v>
      </c>
      <c r="N354">
        <v>6.8093520000000003E-3</v>
      </c>
      <c r="O354">
        <v>4.181</v>
      </c>
      <c r="P354">
        <v>5.3579999999999997</v>
      </c>
      <c r="Q354">
        <v>0.13500000000000001</v>
      </c>
      <c r="R354">
        <v>0.29849999999999999</v>
      </c>
      <c r="S354" t="s">
        <v>34</v>
      </c>
      <c r="T354">
        <v>2</v>
      </c>
      <c r="V354" t="s">
        <v>36</v>
      </c>
      <c r="W354" t="s">
        <v>291</v>
      </c>
      <c r="X354" t="s">
        <v>182</v>
      </c>
      <c r="AA354" t="s">
        <v>183</v>
      </c>
      <c r="AB354">
        <v>1</v>
      </c>
      <c r="AC354" t="s">
        <v>48</v>
      </c>
    </row>
    <row r="355" spans="1:30" x14ac:dyDescent="0.25">
      <c r="A355">
        <v>20</v>
      </c>
      <c r="B355">
        <v>79</v>
      </c>
      <c r="C355" t="s">
        <v>58</v>
      </c>
      <c r="D355" t="s">
        <v>470</v>
      </c>
      <c r="E355">
        <v>375</v>
      </c>
      <c r="F355">
        <v>725</v>
      </c>
      <c r="G355" t="s">
        <v>250</v>
      </c>
      <c r="H355">
        <v>1</v>
      </c>
      <c r="I355" t="s">
        <v>52</v>
      </c>
      <c r="J355">
        <v>0.97849462399999998</v>
      </c>
      <c r="K355">
        <v>3</v>
      </c>
      <c r="L355">
        <v>0.14327874900000001</v>
      </c>
      <c r="M355">
        <v>0.24816607299999999</v>
      </c>
      <c r="N355">
        <v>2.05288E-2</v>
      </c>
      <c r="O355">
        <v>9.3000000000000007</v>
      </c>
      <c r="P355">
        <v>9.1</v>
      </c>
      <c r="Q355">
        <v>0.9</v>
      </c>
      <c r="R355">
        <v>1</v>
      </c>
      <c r="S355" t="s">
        <v>34</v>
      </c>
      <c r="T355">
        <v>2</v>
      </c>
      <c r="V355" t="s">
        <v>470</v>
      </c>
      <c r="W355" t="s">
        <v>471</v>
      </c>
      <c r="X355" t="s">
        <v>472</v>
      </c>
      <c r="Y355" t="s">
        <v>473</v>
      </c>
      <c r="Z355" t="s">
        <v>474</v>
      </c>
      <c r="AA355" t="s">
        <v>475</v>
      </c>
      <c r="AB355">
        <v>1</v>
      </c>
      <c r="AC355" t="s">
        <v>65</v>
      </c>
    </row>
    <row r="356" spans="1:30" x14ac:dyDescent="0.25">
      <c r="A356">
        <v>20</v>
      </c>
      <c r="B356">
        <v>79</v>
      </c>
      <c r="C356" t="s">
        <v>58</v>
      </c>
      <c r="D356" t="s">
        <v>494</v>
      </c>
      <c r="E356">
        <v>375</v>
      </c>
      <c r="F356">
        <v>725</v>
      </c>
      <c r="G356" t="s">
        <v>250</v>
      </c>
      <c r="H356">
        <v>1</v>
      </c>
      <c r="I356" t="s">
        <v>52</v>
      </c>
      <c r="J356">
        <v>1</v>
      </c>
      <c r="K356">
        <v>3</v>
      </c>
      <c r="L356">
        <v>0.16336402799999999</v>
      </c>
      <c r="M356">
        <v>0.28295479600000001</v>
      </c>
      <c r="N356">
        <v>2.6687806000000001E-2</v>
      </c>
      <c r="O356">
        <v>8.6999999999999993</v>
      </c>
      <c r="P356">
        <v>8.6999999999999993</v>
      </c>
      <c r="Q356">
        <v>1.1000000000000001</v>
      </c>
      <c r="R356">
        <v>0.9</v>
      </c>
      <c r="S356" t="s">
        <v>34</v>
      </c>
      <c r="T356">
        <v>2</v>
      </c>
      <c r="V356" t="s">
        <v>494</v>
      </c>
      <c r="W356" t="s">
        <v>495</v>
      </c>
      <c r="X356" t="s">
        <v>472</v>
      </c>
      <c r="Y356" t="s">
        <v>473</v>
      </c>
      <c r="Z356" t="s">
        <v>474</v>
      </c>
      <c r="AA356" t="s">
        <v>475</v>
      </c>
      <c r="AB356">
        <v>1</v>
      </c>
      <c r="AC356" t="s">
        <v>48</v>
      </c>
      <c r="AD356" t="s">
        <v>136</v>
      </c>
    </row>
    <row r="357" spans="1:30" x14ac:dyDescent="0.25">
      <c r="A357">
        <v>20</v>
      </c>
      <c r="B357">
        <v>84</v>
      </c>
      <c r="C357" t="s">
        <v>58</v>
      </c>
      <c r="D357" t="s">
        <v>222</v>
      </c>
      <c r="E357">
        <v>385</v>
      </c>
      <c r="F357">
        <v>585</v>
      </c>
      <c r="G357" t="s">
        <v>51</v>
      </c>
      <c r="H357">
        <v>1</v>
      </c>
      <c r="I357" t="s">
        <v>52</v>
      </c>
      <c r="J357">
        <v>0.91876168700000005</v>
      </c>
      <c r="K357">
        <v>4</v>
      </c>
      <c r="L357">
        <v>2.257195E-2</v>
      </c>
      <c r="M357">
        <v>4.5143899000000001E-2</v>
      </c>
      <c r="N357">
        <v>5.0949299999999997E-4</v>
      </c>
      <c r="O357">
        <v>4.8129999999999997</v>
      </c>
      <c r="P357">
        <v>4.4219999999999997</v>
      </c>
      <c r="Q357">
        <v>0.08</v>
      </c>
      <c r="R357">
        <v>0.08</v>
      </c>
      <c r="S357" t="s">
        <v>34</v>
      </c>
      <c r="T357">
        <v>2</v>
      </c>
      <c r="U357" t="s">
        <v>223</v>
      </c>
      <c r="V357" t="s">
        <v>36</v>
      </c>
      <c r="W357" t="s">
        <v>224</v>
      </c>
      <c r="X357" t="s">
        <v>225</v>
      </c>
      <c r="Y357" t="s">
        <v>71</v>
      </c>
      <c r="Z357">
        <v>2010</v>
      </c>
      <c r="AA357" t="s">
        <v>72</v>
      </c>
      <c r="AB357">
        <v>7</v>
      </c>
      <c r="AC357" t="s">
        <v>65</v>
      </c>
    </row>
    <row r="358" spans="1:30" x14ac:dyDescent="0.25">
      <c r="A358">
        <v>20</v>
      </c>
      <c r="B358">
        <v>84</v>
      </c>
      <c r="C358" t="s">
        <v>58</v>
      </c>
      <c r="D358" t="s">
        <v>222</v>
      </c>
      <c r="E358">
        <v>385</v>
      </c>
      <c r="F358">
        <v>585</v>
      </c>
      <c r="G358" t="s">
        <v>51</v>
      </c>
      <c r="H358">
        <v>1</v>
      </c>
      <c r="I358" t="s">
        <v>52</v>
      </c>
      <c r="J358">
        <v>0.84110845300000003</v>
      </c>
      <c r="K358">
        <v>4</v>
      </c>
      <c r="L358">
        <v>2.0840501000000001E-2</v>
      </c>
      <c r="M358">
        <v>4.1681003000000001E-2</v>
      </c>
      <c r="N358">
        <v>4.3432600000000002E-4</v>
      </c>
      <c r="O358">
        <v>5.016</v>
      </c>
      <c r="P358">
        <v>4.2190000000000003</v>
      </c>
      <c r="Q358">
        <v>0.08</v>
      </c>
      <c r="R358">
        <v>0.08</v>
      </c>
      <c r="S358" t="s">
        <v>34</v>
      </c>
      <c r="T358">
        <v>2</v>
      </c>
      <c r="U358" t="s">
        <v>226</v>
      </c>
      <c r="V358" t="s">
        <v>36</v>
      </c>
      <c r="W358" t="s">
        <v>227</v>
      </c>
      <c r="X358" t="s">
        <v>225</v>
      </c>
      <c r="Y358" t="s">
        <v>71</v>
      </c>
      <c r="Z358">
        <v>2010</v>
      </c>
      <c r="AA358" t="s">
        <v>72</v>
      </c>
      <c r="AB358">
        <v>7</v>
      </c>
      <c r="AC358" t="s">
        <v>228</v>
      </c>
    </row>
    <row r="359" spans="1:30" x14ac:dyDescent="0.25">
      <c r="A359">
        <v>20</v>
      </c>
      <c r="B359">
        <v>97</v>
      </c>
      <c r="C359" t="s">
        <v>58</v>
      </c>
      <c r="D359" t="s">
        <v>59</v>
      </c>
      <c r="E359">
        <v>360</v>
      </c>
      <c r="F359">
        <v>720</v>
      </c>
      <c r="G359" t="s">
        <v>32</v>
      </c>
      <c r="H359">
        <v>0</v>
      </c>
      <c r="I359" t="s">
        <v>33</v>
      </c>
      <c r="J359">
        <v>1.1320754719999999</v>
      </c>
      <c r="K359">
        <v>1</v>
      </c>
      <c r="L359">
        <v>0.13379153999999999</v>
      </c>
      <c r="M359">
        <v>0.26758307999999997</v>
      </c>
      <c r="N359">
        <v>1.7900176E-2</v>
      </c>
      <c r="O359">
        <v>0.53</v>
      </c>
      <c r="P359">
        <v>0.6</v>
      </c>
      <c r="Q359">
        <v>0.01</v>
      </c>
      <c r="R359">
        <v>7.0000000000000007E-2</v>
      </c>
      <c r="S359" t="s">
        <v>34</v>
      </c>
      <c r="T359">
        <v>2</v>
      </c>
      <c r="V359" t="s">
        <v>60</v>
      </c>
      <c r="W359" t="s">
        <v>61</v>
      </c>
      <c r="X359" t="s">
        <v>62</v>
      </c>
      <c r="Y359" t="s">
        <v>63</v>
      </c>
      <c r="AA359" t="s">
        <v>64</v>
      </c>
      <c r="AB359">
        <v>1</v>
      </c>
      <c r="AC359" t="s">
        <v>65</v>
      </c>
    </row>
    <row r="360" spans="1:30" x14ac:dyDescent="0.25">
      <c r="A360">
        <v>20</v>
      </c>
      <c r="B360">
        <v>97</v>
      </c>
      <c r="C360" t="s">
        <v>58</v>
      </c>
      <c r="D360" t="s">
        <v>59</v>
      </c>
      <c r="E360">
        <v>360</v>
      </c>
      <c r="F360">
        <v>720</v>
      </c>
      <c r="G360" t="s">
        <v>32</v>
      </c>
      <c r="H360">
        <v>0</v>
      </c>
      <c r="I360" t="s">
        <v>33</v>
      </c>
      <c r="J360">
        <v>1.0833333329999999</v>
      </c>
      <c r="K360">
        <v>1</v>
      </c>
      <c r="L360">
        <v>0.123353352</v>
      </c>
      <c r="M360">
        <v>0.27582647999999999</v>
      </c>
      <c r="N360">
        <v>1.5216049000000001E-2</v>
      </c>
      <c r="O360">
        <v>0.6</v>
      </c>
      <c r="P360">
        <v>0.65</v>
      </c>
      <c r="Q360">
        <v>0.04</v>
      </c>
      <c r="R360">
        <v>0.06</v>
      </c>
      <c r="S360" t="s">
        <v>34</v>
      </c>
      <c r="T360">
        <v>2</v>
      </c>
      <c r="V360" t="s">
        <v>158</v>
      </c>
      <c r="W360" t="s">
        <v>159</v>
      </c>
      <c r="X360" t="s">
        <v>62</v>
      </c>
      <c r="Y360" t="s">
        <v>63</v>
      </c>
      <c r="AA360" t="s">
        <v>64</v>
      </c>
      <c r="AB360">
        <v>1</v>
      </c>
      <c r="AC360" t="s">
        <v>65</v>
      </c>
    </row>
    <row r="361" spans="1:30" x14ac:dyDescent="0.25">
      <c r="A361">
        <v>20</v>
      </c>
      <c r="B361">
        <v>82</v>
      </c>
      <c r="C361" t="s">
        <v>58</v>
      </c>
      <c r="D361" t="s">
        <v>130</v>
      </c>
      <c r="E361">
        <v>395</v>
      </c>
      <c r="F361">
        <v>700</v>
      </c>
      <c r="G361" t="s">
        <v>124</v>
      </c>
      <c r="H361">
        <v>0</v>
      </c>
      <c r="I361" t="s">
        <v>33</v>
      </c>
      <c r="J361">
        <v>0.82758620699999996</v>
      </c>
      <c r="K361">
        <v>1</v>
      </c>
      <c r="L361">
        <v>9.2295929999999995E-3</v>
      </c>
      <c r="M361">
        <v>2.2607792000000002E-2</v>
      </c>
      <c r="N361" s="1">
        <v>8.5185400000000006E-5</v>
      </c>
      <c r="O361">
        <v>2.9</v>
      </c>
      <c r="P361">
        <v>2.4</v>
      </c>
      <c r="Q361">
        <v>0.03</v>
      </c>
      <c r="R361">
        <v>0.01</v>
      </c>
      <c r="S361" t="s">
        <v>34</v>
      </c>
      <c r="T361">
        <v>2</v>
      </c>
      <c r="V361" t="s">
        <v>131</v>
      </c>
      <c r="W361" t="s">
        <v>132</v>
      </c>
      <c r="X361" t="s">
        <v>133</v>
      </c>
      <c r="Y361" t="s">
        <v>134</v>
      </c>
      <c r="AA361" t="s">
        <v>135</v>
      </c>
      <c r="AB361">
        <v>1</v>
      </c>
      <c r="AC361" t="s">
        <v>48</v>
      </c>
      <c r="AD361" t="s">
        <v>136</v>
      </c>
    </row>
    <row r="362" spans="1:30" x14ac:dyDescent="0.25">
      <c r="A362">
        <v>20</v>
      </c>
      <c r="B362">
        <v>82</v>
      </c>
      <c r="C362" t="s">
        <v>58</v>
      </c>
      <c r="D362" t="s">
        <v>130</v>
      </c>
      <c r="E362">
        <v>395</v>
      </c>
      <c r="F362">
        <v>700</v>
      </c>
      <c r="G362" t="s">
        <v>124</v>
      </c>
      <c r="H362">
        <v>0</v>
      </c>
      <c r="I362" t="s">
        <v>33</v>
      </c>
      <c r="J362">
        <v>0.83333333300000001</v>
      </c>
      <c r="K362">
        <v>1</v>
      </c>
      <c r="L362">
        <v>1.4163943E-2</v>
      </c>
      <c r="M362">
        <v>1.4163943E-2</v>
      </c>
      <c r="N362">
        <v>2.0061699999999999E-4</v>
      </c>
      <c r="O362">
        <v>3.6</v>
      </c>
      <c r="P362">
        <v>3</v>
      </c>
      <c r="Q362">
        <v>0.06</v>
      </c>
      <c r="R362">
        <v>0.01</v>
      </c>
      <c r="S362" t="s">
        <v>34</v>
      </c>
      <c r="T362">
        <v>2</v>
      </c>
      <c r="V362" t="s">
        <v>201</v>
      </c>
      <c r="W362" t="s">
        <v>202</v>
      </c>
      <c r="X362" t="s">
        <v>203</v>
      </c>
      <c r="Y362" t="s">
        <v>134</v>
      </c>
      <c r="AA362" t="s">
        <v>135</v>
      </c>
      <c r="AB362">
        <v>1</v>
      </c>
      <c r="AC362" t="s">
        <v>129</v>
      </c>
    </row>
    <row r="363" spans="1:30" x14ac:dyDescent="0.25">
      <c r="A363">
        <v>20</v>
      </c>
      <c r="B363">
        <v>95</v>
      </c>
      <c r="C363" t="s">
        <v>58</v>
      </c>
      <c r="D363" t="s">
        <v>505</v>
      </c>
      <c r="E363">
        <v>350</v>
      </c>
      <c r="F363">
        <v>450</v>
      </c>
      <c r="G363" t="s">
        <v>250</v>
      </c>
      <c r="H363">
        <v>0</v>
      </c>
      <c r="I363" t="s">
        <v>33</v>
      </c>
      <c r="J363">
        <v>0.93195266300000001</v>
      </c>
      <c r="K363">
        <v>1</v>
      </c>
      <c r="L363">
        <v>5.7376587999999999E-2</v>
      </c>
      <c r="M363">
        <v>0.25659590399999999</v>
      </c>
      <c r="N363">
        <v>3.292073E-3</v>
      </c>
      <c r="O363">
        <v>33.799999999999997</v>
      </c>
      <c r="P363">
        <v>31.5</v>
      </c>
      <c r="Q363">
        <v>1.44</v>
      </c>
      <c r="R363">
        <v>1.4</v>
      </c>
      <c r="S363" t="s">
        <v>34</v>
      </c>
      <c r="T363">
        <v>2</v>
      </c>
      <c r="V363" t="s">
        <v>36</v>
      </c>
      <c r="W363" t="s">
        <v>506</v>
      </c>
      <c r="X363" t="s">
        <v>507</v>
      </c>
      <c r="Y363" t="s">
        <v>508</v>
      </c>
      <c r="AA363" t="s">
        <v>509</v>
      </c>
      <c r="AB363">
        <v>1</v>
      </c>
      <c r="AC363" t="s">
        <v>48</v>
      </c>
    </row>
    <row r="364" spans="1:30" x14ac:dyDescent="0.25">
      <c r="A364">
        <v>20</v>
      </c>
      <c r="B364">
        <v>84</v>
      </c>
      <c r="C364" t="s">
        <v>58</v>
      </c>
      <c r="D364" t="s">
        <v>222</v>
      </c>
      <c r="E364">
        <v>480</v>
      </c>
      <c r="F364">
        <v>680</v>
      </c>
      <c r="G364" t="s">
        <v>250</v>
      </c>
      <c r="H364">
        <v>1</v>
      </c>
      <c r="I364" t="s">
        <v>52</v>
      </c>
      <c r="J364">
        <v>0.67902881500000001</v>
      </c>
      <c r="K364">
        <v>5</v>
      </c>
      <c r="L364">
        <v>9.0323287000000002E-2</v>
      </c>
      <c r="M364">
        <v>0.201969009</v>
      </c>
      <c r="N364">
        <v>8.1582960000000006E-3</v>
      </c>
      <c r="O364">
        <v>3.7480000000000002</v>
      </c>
      <c r="P364">
        <v>2.5449999999999999</v>
      </c>
      <c r="Q364">
        <v>0.23100000000000001</v>
      </c>
      <c r="R364">
        <v>0.3</v>
      </c>
      <c r="S364" t="s">
        <v>34</v>
      </c>
      <c r="T364">
        <v>2</v>
      </c>
      <c r="V364" t="s">
        <v>36</v>
      </c>
      <c r="W364" t="s">
        <v>340</v>
      </c>
      <c r="X364" t="s">
        <v>341</v>
      </c>
      <c r="Y364" t="s">
        <v>342</v>
      </c>
      <c r="AA364" t="s">
        <v>343</v>
      </c>
      <c r="AB364">
        <v>1</v>
      </c>
      <c r="AC364" t="s">
        <v>65</v>
      </c>
    </row>
    <row r="365" spans="1:30" x14ac:dyDescent="0.25">
      <c r="A365">
        <v>20</v>
      </c>
      <c r="B365">
        <v>83</v>
      </c>
      <c r="C365" t="s">
        <v>58</v>
      </c>
      <c r="D365" t="s">
        <v>372</v>
      </c>
      <c r="E365">
        <v>350</v>
      </c>
      <c r="F365">
        <v>600</v>
      </c>
      <c r="G365" t="s">
        <v>250</v>
      </c>
      <c r="H365">
        <v>1</v>
      </c>
      <c r="I365" t="s">
        <v>52</v>
      </c>
      <c r="J365">
        <v>0.83226837099999995</v>
      </c>
      <c r="K365">
        <v>3</v>
      </c>
      <c r="L365">
        <v>5.2829318E-2</v>
      </c>
      <c r="M365">
        <v>9.1503061999999996E-2</v>
      </c>
      <c r="N365">
        <v>2.7909369999999998E-3</v>
      </c>
      <c r="O365">
        <v>6.26</v>
      </c>
      <c r="P365">
        <v>5.21</v>
      </c>
      <c r="Q365">
        <v>0.36</v>
      </c>
      <c r="R365">
        <v>0.14000000000000001</v>
      </c>
      <c r="S365" t="s">
        <v>34</v>
      </c>
      <c r="T365">
        <v>2</v>
      </c>
      <c r="V365" t="s">
        <v>36</v>
      </c>
      <c r="W365" t="s">
        <v>373</v>
      </c>
      <c r="X365" t="s">
        <v>374</v>
      </c>
      <c r="AA365" t="s">
        <v>375</v>
      </c>
      <c r="AB365">
        <v>1</v>
      </c>
      <c r="AC365" t="s">
        <v>48</v>
      </c>
    </row>
    <row r="366" spans="1:30" x14ac:dyDescent="0.25">
      <c r="A366">
        <v>21</v>
      </c>
      <c r="B366">
        <v>133</v>
      </c>
      <c r="C366" t="s">
        <v>514</v>
      </c>
      <c r="D366" t="s">
        <v>515</v>
      </c>
      <c r="E366">
        <v>360</v>
      </c>
      <c r="F366">
        <v>720</v>
      </c>
      <c r="G366" t="s">
        <v>32</v>
      </c>
      <c r="H366">
        <v>0</v>
      </c>
      <c r="I366" t="s">
        <v>33</v>
      </c>
      <c r="J366">
        <v>0.78475935799999996</v>
      </c>
      <c r="K366">
        <v>1</v>
      </c>
      <c r="L366">
        <v>0.238366256</v>
      </c>
      <c r="M366">
        <v>0.238366256</v>
      </c>
      <c r="N366">
        <v>5.6818472000000002E-2</v>
      </c>
      <c r="O366">
        <v>14.96</v>
      </c>
      <c r="P366">
        <v>11.74</v>
      </c>
      <c r="Q366">
        <v>2.59</v>
      </c>
      <c r="R366">
        <v>2.93</v>
      </c>
      <c r="S366" t="s">
        <v>34</v>
      </c>
      <c r="T366">
        <v>1</v>
      </c>
      <c r="V366" t="s">
        <v>36</v>
      </c>
      <c r="W366" t="s">
        <v>516</v>
      </c>
      <c r="X366" t="s">
        <v>517</v>
      </c>
      <c r="Y366" t="s">
        <v>518</v>
      </c>
      <c r="AA366" t="s">
        <v>519</v>
      </c>
      <c r="AB366">
        <v>1</v>
      </c>
      <c r="AC366" t="s">
        <v>129</v>
      </c>
    </row>
    <row r="367" spans="1:30" x14ac:dyDescent="0.25">
      <c r="A367">
        <v>21</v>
      </c>
      <c r="B367">
        <v>133</v>
      </c>
      <c r="C367" t="s">
        <v>514</v>
      </c>
      <c r="D367" t="s">
        <v>515</v>
      </c>
      <c r="E367">
        <v>360</v>
      </c>
      <c r="F367">
        <v>720</v>
      </c>
      <c r="G367" t="s">
        <v>32</v>
      </c>
      <c r="H367">
        <v>0</v>
      </c>
      <c r="I367" t="s">
        <v>33</v>
      </c>
      <c r="J367">
        <v>1.002923977</v>
      </c>
      <c r="K367">
        <v>1</v>
      </c>
      <c r="L367">
        <v>0.27521636900000002</v>
      </c>
      <c r="M367">
        <v>0.27521636900000002</v>
      </c>
      <c r="N367">
        <v>7.5744049999999993E-2</v>
      </c>
      <c r="O367">
        <v>13.68</v>
      </c>
      <c r="P367">
        <v>13.72</v>
      </c>
      <c r="Q367">
        <v>3.65</v>
      </c>
      <c r="R367">
        <v>0.88</v>
      </c>
      <c r="S367" t="s">
        <v>34</v>
      </c>
      <c r="T367">
        <v>3</v>
      </c>
      <c r="V367" t="s">
        <v>36</v>
      </c>
      <c r="W367" t="s">
        <v>524</v>
      </c>
      <c r="X367" t="s">
        <v>517</v>
      </c>
      <c r="Y367" t="s">
        <v>518</v>
      </c>
      <c r="AA367" t="s">
        <v>519</v>
      </c>
      <c r="AB367">
        <v>1</v>
      </c>
      <c r="AC367" t="s">
        <v>129</v>
      </c>
    </row>
    <row r="368" spans="1:30" x14ac:dyDescent="0.25">
      <c r="B368">
        <v>56</v>
      </c>
      <c r="C368" t="s">
        <v>107</v>
      </c>
      <c r="D368" t="s">
        <v>752</v>
      </c>
      <c r="E368">
        <v>370</v>
      </c>
      <c r="F368">
        <v>700</v>
      </c>
      <c r="G368" t="s">
        <v>250</v>
      </c>
      <c r="H368">
        <v>0</v>
      </c>
      <c r="I368" t="s">
        <v>33</v>
      </c>
      <c r="J368">
        <v>0.95819935700000003</v>
      </c>
      <c r="K368">
        <v>2</v>
      </c>
      <c r="L368">
        <v>4.8094374000000002E-2</v>
      </c>
      <c r="M368">
        <v>6.8015717000000003E-2</v>
      </c>
      <c r="N368">
        <v>2.3130690000000001E-3</v>
      </c>
      <c r="O368">
        <v>3.11</v>
      </c>
      <c r="P368">
        <v>2.98</v>
      </c>
      <c r="S368" t="s">
        <v>34</v>
      </c>
      <c r="T368">
        <v>2</v>
      </c>
      <c r="V368" t="s">
        <v>36</v>
      </c>
      <c r="W368" t="s">
        <v>753</v>
      </c>
      <c r="X368" t="s">
        <v>560</v>
      </c>
      <c r="Y368" t="s">
        <v>561</v>
      </c>
      <c r="Z368">
        <v>2003</v>
      </c>
      <c r="AA368" t="s">
        <v>562</v>
      </c>
      <c r="AB368">
        <v>1</v>
      </c>
      <c r="AC368" t="s">
        <v>48</v>
      </c>
    </row>
  </sheetData>
  <sortState ref="A2:IB369">
    <sortCondition ref="A2:A369"/>
    <sortCondition ref="AA2:AA369"/>
    <sortCondition ref="AB2:AB3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meta_plants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Holbrook_3107</dc:creator>
  <cp:lastModifiedBy>Danielle Medek</cp:lastModifiedBy>
  <dcterms:created xsi:type="dcterms:W3CDTF">2014-09-16T16:11:35Z</dcterms:created>
  <dcterms:modified xsi:type="dcterms:W3CDTF">2014-09-16T16:11:36Z</dcterms:modified>
</cp:coreProperties>
</file>