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2280" yWindow="460" windowWidth="36840" windowHeight="2828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90" i="1" l="1"/>
  <c r="AE190" i="1"/>
  <c r="AD190" i="1"/>
  <c r="AA190" i="1"/>
  <c r="Y190" i="1"/>
  <c r="AJ189" i="1"/>
  <c r="AA189" i="1"/>
  <c r="Y189" i="1"/>
  <c r="AJ188" i="1"/>
  <c r="AE188" i="1"/>
  <c r="AD188" i="1"/>
  <c r="AA188" i="1"/>
  <c r="Y188" i="1"/>
  <c r="AJ187" i="1"/>
  <c r="AE187" i="1"/>
  <c r="AD187" i="1"/>
  <c r="AA187" i="1"/>
  <c r="Y187" i="1"/>
  <c r="AJ186" i="1"/>
  <c r="AE186" i="1"/>
  <c r="AD186" i="1"/>
  <c r="AA186" i="1"/>
  <c r="Y186" i="1"/>
  <c r="AJ185" i="1"/>
  <c r="AG185" i="1"/>
  <c r="AF185" i="1"/>
  <c r="AE185" i="1"/>
  <c r="AD185" i="1"/>
  <c r="AC185" i="1"/>
  <c r="AB185" i="1"/>
  <c r="AA185" i="1"/>
  <c r="Y185" i="1"/>
  <c r="AK184" i="1"/>
  <c r="AJ184" i="1"/>
  <c r="AG184" i="1"/>
  <c r="AF184" i="1"/>
  <c r="AE184" i="1"/>
  <c r="AD184" i="1"/>
  <c r="AC184" i="1"/>
  <c r="AA184" i="1"/>
  <c r="Y184" i="1"/>
  <c r="AJ183" i="1"/>
  <c r="AG183" i="1"/>
  <c r="AF183" i="1"/>
  <c r="AE183" i="1"/>
  <c r="AD183" i="1"/>
  <c r="AC183" i="1"/>
  <c r="AA183" i="1"/>
  <c r="Y183" i="1"/>
  <c r="AJ182" i="1"/>
  <c r="AF182" i="1"/>
  <c r="AA182" i="1"/>
  <c r="Y182" i="1"/>
  <c r="AJ181" i="1"/>
  <c r="AG181" i="1"/>
  <c r="AF181" i="1"/>
  <c r="AE181" i="1"/>
  <c r="AD181" i="1"/>
  <c r="AC181" i="1"/>
  <c r="AB181" i="1"/>
  <c r="AA181" i="1"/>
  <c r="Y181" i="1"/>
  <c r="AJ180" i="1"/>
  <c r="AF180" i="1"/>
  <c r="AE180" i="1"/>
  <c r="AD180" i="1"/>
  <c r="AB180" i="1"/>
  <c r="AA180" i="1"/>
  <c r="Y180" i="1"/>
  <c r="AJ179" i="1"/>
  <c r="AG179" i="1"/>
  <c r="AF179" i="1"/>
  <c r="AE179" i="1"/>
  <c r="AD179" i="1"/>
  <c r="AC179" i="1"/>
  <c r="AA179" i="1"/>
  <c r="Y179" i="1"/>
  <c r="AJ178" i="1"/>
  <c r="AF178" i="1"/>
  <c r="AE178" i="1"/>
  <c r="AD178" i="1"/>
  <c r="AB178" i="1"/>
  <c r="AA178" i="1"/>
  <c r="Y178" i="1"/>
  <c r="AJ177" i="1"/>
  <c r="AG177" i="1"/>
  <c r="AF177" i="1"/>
  <c r="AE177" i="1"/>
  <c r="AD177" i="1"/>
  <c r="AC177" i="1"/>
  <c r="AA177" i="1"/>
  <c r="Y177" i="1"/>
  <c r="AJ176" i="1"/>
  <c r="AG176" i="1"/>
  <c r="AF176" i="1"/>
  <c r="AE176" i="1"/>
  <c r="AD176" i="1"/>
  <c r="AC176" i="1"/>
  <c r="AA176" i="1"/>
  <c r="Y176" i="1"/>
  <c r="AJ175" i="1"/>
  <c r="AG175" i="1"/>
  <c r="AF175" i="1"/>
  <c r="AE175" i="1"/>
  <c r="AD175" i="1"/>
  <c r="Y175" i="1"/>
  <c r="Z174" i="1"/>
  <c r="Y174" i="1"/>
  <c r="Y173" i="1"/>
  <c r="AJ210" i="1"/>
  <c r="AE210" i="1"/>
  <c r="AD210" i="1"/>
  <c r="AA210" i="1"/>
  <c r="Y210" i="1"/>
  <c r="AJ209" i="1"/>
  <c r="AA209" i="1"/>
  <c r="Y209" i="1"/>
  <c r="AJ208" i="1"/>
  <c r="AE208" i="1"/>
  <c r="AD208" i="1"/>
  <c r="AA208" i="1"/>
  <c r="Y208" i="1"/>
  <c r="AJ207" i="1"/>
  <c r="AE207" i="1"/>
  <c r="AD207" i="1"/>
  <c r="AA207" i="1"/>
  <c r="Y207" i="1"/>
  <c r="AJ206" i="1"/>
  <c r="AE206" i="1"/>
  <c r="AD206" i="1"/>
  <c r="AA206" i="1"/>
  <c r="Y206" i="1"/>
  <c r="AJ205" i="1"/>
  <c r="AG205" i="1"/>
  <c r="AF205" i="1"/>
  <c r="AE205" i="1"/>
  <c r="AD205" i="1"/>
  <c r="AC205" i="1"/>
  <c r="AB205" i="1"/>
  <c r="AA205" i="1"/>
  <c r="Y205" i="1"/>
  <c r="AK204" i="1"/>
  <c r="AJ204" i="1"/>
  <c r="AG204" i="1"/>
  <c r="AF204" i="1"/>
  <c r="AE204" i="1"/>
  <c r="AD204" i="1"/>
  <c r="AC204" i="1"/>
  <c r="AA204" i="1"/>
  <c r="Y204" i="1"/>
  <c r="AJ203" i="1"/>
  <c r="AG203" i="1"/>
  <c r="AF203" i="1"/>
  <c r="AE203" i="1"/>
  <c r="AD203" i="1"/>
  <c r="AC203" i="1"/>
  <c r="AA203" i="1"/>
  <c r="Y203" i="1"/>
  <c r="AJ202" i="1"/>
  <c r="AF202" i="1"/>
  <c r="AA202" i="1"/>
  <c r="Y202" i="1"/>
  <c r="AJ201" i="1"/>
  <c r="AG201" i="1"/>
  <c r="AF201" i="1"/>
  <c r="AE201" i="1"/>
  <c r="AD201" i="1"/>
  <c r="AC201" i="1"/>
  <c r="AB201" i="1"/>
  <c r="AA201" i="1"/>
  <c r="Y201" i="1"/>
  <c r="AJ200" i="1"/>
  <c r="AF200" i="1"/>
  <c r="AE200" i="1"/>
  <c r="AD200" i="1"/>
  <c r="AB200" i="1"/>
  <c r="AA200" i="1"/>
  <c r="Y200" i="1"/>
  <c r="AJ199" i="1"/>
  <c r="AG199" i="1"/>
  <c r="AF199" i="1"/>
  <c r="AE199" i="1"/>
  <c r="AD199" i="1"/>
  <c r="AC199" i="1"/>
  <c r="AA199" i="1"/>
  <c r="Y199" i="1"/>
  <c r="AJ198" i="1"/>
  <c r="AF198" i="1"/>
  <c r="AE198" i="1"/>
  <c r="AD198" i="1"/>
  <c r="AB198" i="1"/>
  <c r="AA198" i="1"/>
  <c r="Y198" i="1"/>
  <c r="AJ197" i="1"/>
  <c r="AG197" i="1"/>
  <c r="AF197" i="1"/>
  <c r="AE197" i="1"/>
  <c r="AD197" i="1"/>
  <c r="AC197" i="1"/>
  <c r="AA197" i="1"/>
  <c r="Y197" i="1"/>
  <c r="AJ196" i="1"/>
  <c r="AG196" i="1"/>
  <c r="AF196" i="1"/>
  <c r="AE196" i="1"/>
  <c r="AD196" i="1"/>
  <c r="AC196" i="1"/>
  <c r="AA196" i="1"/>
  <c r="Y196" i="1"/>
  <c r="AJ195" i="1"/>
  <c r="AG195" i="1"/>
  <c r="AF195" i="1"/>
  <c r="AE195" i="1"/>
  <c r="AD195" i="1"/>
  <c r="Y195" i="1"/>
  <c r="Z194" i="1"/>
  <c r="Y194" i="1"/>
  <c r="Z193" i="1"/>
  <c r="Y193" i="1"/>
  <c r="AJ127" i="1"/>
  <c r="AJ171" i="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<sst xmlns="http://schemas.openxmlformats.org/spreadsheetml/2006/main" count="1382" uniqueCount="245">
  <si>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</si>
  <si>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</si>
  <si>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</si>
  <si>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</si>
  <si>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</si>
  <si>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</si>
  <si>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</si>
  <si>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</si>
  <si>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</si>
  <si>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</si>
  <si>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</si>
  <si>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</si>
  <si>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</si>
  <si>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</si>
  <si>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</si>
  <si>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</si>
  <si>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</si>
  <si>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</si>
  <si>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</si>
  <si>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</si>
  <si>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</si>
  <si>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</si>
  <si>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</si>
  <si>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</si>
  <si>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</si>
  <si>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</si>
  <si>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</si>
  <si>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</si>
  <si>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</si>
  <si>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</si>
  <si>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</si>
  <si>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</si>
  <si>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</si>
  <si>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</si>
  <si>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</si>
  <si>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</si>
  <si>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</si>
  <si>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</si>
  <si>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</si>
  <si>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</si>
  <si>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</si>
  <si>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</si>
  <si>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</si>
  <si>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</si>
  <si>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</si>
  <si>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</si>
  <si>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</si>
  <si>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</si>
  <si>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</si>
  <si>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</si>
  <si>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</si>
  <si>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</si>
  <si>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</si>
  <si>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</si>
  <si>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</si>
  <si>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</si>
  <si>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</si>
  <si>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</si>
  <si>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</si>
  <si>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</si>
  <si>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</si>
  <si>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</si>
  <si>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</si>
  <si>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</si>
  <si>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</si>
  <si>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</si>
  <si>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</si>
  <si>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</si>
  <si>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</si>
  <si>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</si>
  <si>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</si>
  <si>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</si>
  <si>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</si>
  <si>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</si>
  <si>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</si>
  <si>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</si>
  <si>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</si>
  <si>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</si>
  <si>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</si>
  <si>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</si>
  <si>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</si>
  <si>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</si>
  <si>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</si>
  <si>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</si>
  <si>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</si>
  <si>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</si>
  <si>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</si>
  <si>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</si>
  <si>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</si>
  <si>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</si>
  <si>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</si>
  <si>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</si>
  <si>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</si>
  <si>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</si>
  <si>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</si>
  <si>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</si>
  <si>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</si>
  <si>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</si>
  <si>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</si>
  <si>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</si>
  <si>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</si>
  <si>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</si>
  <si>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</si>
  <si>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</si>
  <si>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</si>
  <si>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</si>
  <si>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</si>
  <si>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</si>
  <si>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</si>
  <si>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</si>
  <si>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</si>
  <si>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</si>
  <si>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</si>
  <si>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</si>
  <si>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</si>
  <si>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</si>
  <si>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</si>
  <si>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</si>
  <si>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</si>
  <si>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</si>
  <si>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</si>
  <si>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</si>
  <si>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</si>
  <si>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</si>
  <si>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</si>
  <si>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</si>
  <si>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</si>
  <si>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</si>
  <si>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</si>
  <si>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</si>
  <si>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</si>
  <si>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</si>
  <si>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</si>
  <si>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</si>
  <si>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</si>
  <si>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\pagebreak %%this is here to help the rest of the spacing of the doc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</si>
  <si>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</si>
  <si>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</si>
  <si>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</si>
  <si>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</si>
  <si>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</si>
  <si>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</si>
  <si>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</si>
  <si>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</si>
  <si>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</si>
  <si>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</si>
  <si>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</si>
  <si>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</si>
  <si>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</si>
  <si>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</si>
  <si>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</si>
  <si>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</si>
  <si>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</si>
  <si>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</si>
  <si>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</si>
  <si>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</si>
  <si>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</si>
  <si>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</si>
  <si>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</si>
  <si>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</si>
  <si>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</si>
  <si>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</si>
  <si>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</si>
  <si>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</si>
  <si>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</si>
  <si>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</si>
  <si>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</si>
  <si>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</si>
  <si>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</si>
  <si>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</si>
  <si>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</si>
  <si>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</si>
  <si>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</si>
  <si>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</si>
  <si>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</si>
  <si>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</si>
  <si>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</si>
  <si>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</si>
  <si>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</si>
  <si>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</si>
  <si>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</si>
  <si>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Dum venerit</t>
  </si>
  <si>
    <t>Magnificat 8c</t>
  </si>
  <si>
    <t>c</t>
  </si>
  <si>
    <t>Lc 18:8</t>
  </si>
  <si>
    <t>magnificat8c.gabc</t>
  </si>
  <si>
    <t>29th Sunday in OT</t>
  </si>
  <si>
    <t>or-ordinary-time.29.tex</t>
  </si>
  <si>
    <t>or-ordinary-time.30.tex</t>
  </si>
  <si>
    <t>or-ordinary-time.31.tex</t>
  </si>
  <si>
    <t>or-ordinary-time.32.tex</t>
  </si>
  <si>
    <t>or-ordinary-time.33.tex</t>
  </si>
  <si>
    <t>33rd Sunday in OT</t>
  </si>
  <si>
    <t>32nd Sunday in OT</t>
  </si>
  <si>
    <t>31st Sunday in OT</t>
  </si>
  <si>
    <t>30th Sunday in OT</t>
  </si>
  <si>
    <t>Descendit hic</t>
  </si>
  <si>
    <t>Lc 18:14</t>
  </si>
  <si>
    <t>Venit Filius</t>
  </si>
  <si>
    <t>Ego sum Deus</t>
  </si>
  <si>
    <t>Mt 22:32</t>
  </si>
  <si>
    <t>Lc 21:16, 18</t>
  </si>
  <si>
    <t>Trademini autem</t>
  </si>
  <si>
    <t>Magnificat 7a</t>
  </si>
  <si>
    <t>VIII \textsc{g}</t>
  </si>
  <si>
    <t>VIII c</t>
  </si>
  <si>
    <t>a</t>
  </si>
  <si>
    <t>VII a</t>
  </si>
  <si>
    <t>an--dum_venerit.gabc</t>
  </si>
  <si>
    <t>No</t>
  </si>
  <si>
    <t>When the son of man comes, do you think he will find faith upon the earth?</t>
  </si>
  <si>
    <t>Were not ten made clean? And where are the other nine? There is not found among them one who would return and give glory to God, except this foreigner. Go forth, for your faith has saved you, alleluia.</t>
  </si>
  <si>
    <t>an--descendit_hic--solesmes.gabc</t>
  </si>
  <si>
    <t>an--venit_filius--solesmes.gabc</t>
  </si>
  <si>
    <t>The son of man came to seek and save those who were lost.</t>
  </si>
  <si>
    <t>I am the God of Abraham and the God of Isaac and the God of Jacob. I am not the God of the dead but of the living, says the Lord.</t>
  </si>
  <si>
    <t>an--ego_sum_deus_abraham--solesmes.gabc</t>
  </si>
  <si>
    <t>an--trademini_autem--solesmes.gabc</t>
  </si>
  <si>
    <t>You will be handed over by parents, and some of you will be put to death; but not a hair of your head will be destroyed, says the Lord.</t>
  </si>
  <si>
    <t>Order (as of 10/18/16)</t>
  </si>
  <si>
    <t>1\textsuperscript{st} Sunday of Advent (Year A)</t>
  </si>
  <si>
    <t>Te sæculorum principem</t>
  </si>
  <si>
    <t>hy--te_saeculorum-english.gabc</t>
  </si>
  <si>
    <t>Super solium</t>
  </si>
  <si>
    <t>Is 9:7</t>
  </si>
  <si>
    <t>an--super_solium_david--dominican--id_6202.gabc</t>
  </si>
  <si>
    <t>Our Lord Jesus Christ, King of the Universe</t>
  </si>
  <si>
    <t>psalm109english2-2.tex</t>
  </si>
  <si>
    <t>\chapter[Our Lord Jesus Christ, King of the Universe]{Our Lord Jesus Christ,\\King of the Universe}</t>
  </si>
  <si>
    <t>This man, justified, descended from there to his own home; because everyone who exalts himself will be humbled, and the one who humbles himself will be exalted.</t>
  </si>
  <si>
    <t>intercessions-ot-sunday-week-2-2nd-vespers.tex</t>
  </si>
  <si>
    <t>intercessions-solemnities-christ-the-king.tex</t>
  </si>
  <si>
    <t>an--regnum_tuum--solesmes.gabc</t>
  </si>
  <si>
    <t>Lord, you are the Just One, who was and who is (Revelation 16:5).</t>
  </si>
  <si>
    <t>Praise of God’s majesty</t>
  </si>
  <si>
    <t>Psalm 144 I</t>
  </si>
  <si>
    <t>25\textsuperscript{th} Sunday in Ordinary Time (Year C)</t>
  </si>
  <si>
    <t>26\textsuperscript{th} Sunday in Ordinary Time (Year C)</t>
  </si>
  <si>
    <t>27\textsuperscript{th} Sunday in Ordinary Time (Year C)</t>
  </si>
  <si>
    <t>28\textsuperscript{th} Sunday in Ordinary Time (Year C)</t>
  </si>
  <si>
    <t>29\textsuperscript{th} Sunday in Ordinary Time (Year C)</t>
  </si>
  <si>
    <t>30\textsuperscript{th} Sunday in Ordinary Time (Year C)</t>
  </si>
  <si>
    <t>31\textsuperscript{st} Sunday in Ordinary Time (Year C)</t>
  </si>
  <si>
    <t>32\textsuperscript{nd} Sunday in Ordinary Time (Year C)</t>
  </si>
  <si>
    <t>33\textsuperscript{rd} Sunday in Ordinary Time (Year C)</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</si>
</sst>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80"/>
  <sheetViews>
    <sheetView tabSelected="1" showRuler="0" zoomScale="119" workbookViewId="0">
      <pane ySplit="1" topLeftCell="A108" activePane="bottomLeft" state="frozen"/>
      <selection pane="bottomLeft" activeCell="L128" sqref="L128"/>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219</v>
      </c>
      <c r="B1" s="2" t="s">
        <v>0</v>
      </c>
      <c r="C1" s="2" t="s">
        <v>1</v>
      </c>
      <c r="D1" s="2" t="s">
        <v>2</v>
      </c>
      <c r="E1" s="2" t="s">
        <v>26</v>
      </c>
      <c r="F1" s="2" t="s">
        <v>3</v>
      </c>
      <c r="G1" s="2" t="s">
        <v>4</v>
      </c>
      <c r="H1" s="2" t="s">
        <v>59</v>
      </c>
      <c r="I1" s="2" t="s">
        <v>60</v>
      </c>
      <c r="J1" s="2" t="s">
        <v>5</v>
      </c>
      <c r="K1" s="2" t="s">
        <v>56</v>
      </c>
      <c r="L1" s="2" t="s">
        <v>13</v>
      </c>
      <c r="M1" s="2" t="s">
        <v>76</v>
      </c>
      <c r="N1" s="2" t="s">
        <v>27</v>
      </c>
      <c r="O1" s="2" t="s">
        <v>28</v>
      </c>
      <c r="P1" s="2" t="s">
        <v>6</v>
      </c>
      <c r="Q1" s="2" t="s">
        <v>47</v>
      </c>
      <c r="R1" s="2" t="s">
        <v>7</v>
      </c>
      <c r="S1" s="7" t="s">
        <v>8</v>
      </c>
      <c r="T1" s="7" t="s">
        <v>9</v>
      </c>
      <c r="U1" s="7" t="s">
        <v>10</v>
      </c>
      <c r="V1" s="7" t="s">
        <v>11</v>
      </c>
      <c r="W1" s="7" t="s">
        <v>99</v>
      </c>
      <c r="X1" s="7" t="s">
        <v>12</v>
      </c>
      <c r="Y1" s="14" t="s">
        <v>25</v>
      </c>
      <c r="Z1" s="6" t="s">
        <v>15</v>
      </c>
      <c r="AA1" s="6" t="s">
        <v>14</v>
      </c>
      <c r="AB1" s="6" t="s">
        <v>16</v>
      </c>
      <c r="AC1" s="6" t="s">
        <v>17</v>
      </c>
      <c r="AD1" s="2" t="s">
        <v>18</v>
      </c>
      <c r="AE1" s="2" t="s">
        <v>19</v>
      </c>
      <c r="AF1" s="6" t="s">
        <v>20</v>
      </c>
      <c r="AG1" s="6" t="s">
        <v>21</v>
      </c>
      <c r="AH1" s="6" t="s">
        <v>22</v>
      </c>
      <c r="AI1" s="6" t="s">
        <v>142</v>
      </c>
      <c r="AJ1" s="6" t="s">
        <v>23</v>
      </c>
      <c r="AK1" s="6" t="s">
        <v>24</v>
      </c>
      <c r="AL1" s="6" t="s">
        <v>143</v>
      </c>
      <c r="AM1" s="7" t="s">
        <v>12</v>
      </c>
      <c r="AN1" s="7" t="s">
        <v>29</v>
      </c>
    </row>
    <row r="2" spans="1:40" s="33" customFormat="1" ht="15.75" customHeight="1" x14ac:dyDescent="0.15">
      <c r="A2" s="30">
        <v>2500</v>
      </c>
      <c r="B2" s="31"/>
      <c r="C2" s="31" t="s">
        <v>31</v>
      </c>
      <c r="D2" s="31"/>
      <c r="E2" s="31"/>
      <c r="F2" s="31"/>
      <c r="G2" s="32" t="s">
        <v>236</v>
      </c>
      <c r="H2" s="31"/>
      <c r="I2" s="31"/>
      <c r="J2" s="31"/>
      <c r="K2" s="31"/>
      <c r="L2" s="31"/>
      <c r="M2" s="31"/>
      <c r="N2" s="31"/>
      <c r="O2" s="31"/>
      <c r="P2" s="31"/>
      <c r="Q2" s="31"/>
      <c r="R2" s="31"/>
      <c r="Y2" s="34" t="str">
        <f>CONCATENATE(Z2," ",AA2," ",AB2," ",AC2," ",AD2," ",AE2," ",AF2," ",AG2," ",AH2," ",AI2," ",AJ2," ",AK2," ",AL2," ",AM2," ",AN2)</f>
        <v xml:space="preserve">\chapter{25\textsuperscript{th} Sunday in Ordinary Time (Year C)}              </v>
      </c>
      <c r="Z2" s="35" t="str">
        <f>CONCATENATE("\chapter{",G2,"}")</f>
        <v>\chapter{25\textsuperscript{th} Sunday in Ordinary Time (Year C)}</v>
      </c>
      <c r="AA2" s="34"/>
      <c r="AB2" s="34"/>
      <c r="AC2" s="34"/>
      <c r="AD2" s="31"/>
      <c r="AE2" s="31"/>
      <c r="AF2" s="34"/>
      <c r="AG2" s="34"/>
      <c r="AH2" s="34"/>
      <c r="AI2" s="34"/>
      <c r="AJ2" s="34"/>
      <c r="AK2" s="34"/>
      <c r="AL2" s="34"/>
    </row>
    <row r="3" spans="1:40" ht="15.75" customHeight="1" x14ac:dyDescent="0.15">
      <c r="A3" s="1">
        <v>2501</v>
      </c>
      <c r="B3" s="2"/>
      <c r="C3" s="2"/>
      <c r="F3" s="2"/>
      <c r="G3" t="s">
        <v>133</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v>2502</v>
      </c>
      <c r="B4" s="2"/>
      <c r="C4" s="2"/>
      <c r="D4" s="2"/>
      <c r="E4" s="2" t="s">
        <v>34</v>
      </c>
      <c r="F4" s="2"/>
      <c r="G4" s="2" t="s">
        <v>78</v>
      </c>
      <c r="H4" s="2"/>
      <c r="I4" s="2"/>
      <c r="J4" s="6"/>
      <c r="K4" s="6"/>
      <c r="L4" s="5"/>
      <c r="M4" s="5"/>
      <c r="N4" s="2" t="s">
        <v>51</v>
      </c>
      <c r="O4" s="2">
        <v>1</v>
      </c>
      <c r="P4" s="4"/>
      <c r="Q4" s="6"/>
      <c r="R4" s="4" t="s">
        <v>88</v>
      </c>
      <c r="S4" s="4"/>
      <c r="T4" s="4" t="s">
        <v>82</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32</v>
      </c>
      <c r="AJ4" s="6" t="str">
        <f t="shared" ref="AJ4:AJ6" si="1">CONCATENATE("\gregorioscore{chants/",SUBSTITUTE(T4,".gabc",""),"}")</f>
        <v>\gregorioscore{chants/misc.deus_in_adjutorium-T}</v>
      </c>
      <c r="AK4" s="16"/>
      <c r="AL4" s="24" t="s">
        <v>33</v>
      </c>
      <c r="AM4" s="6"/>
      <c r="AN4" s="7"/>
    </row>
    <row r="5" spans="1:40" s="7" customFormat="1" ht="15.75" customHeight="1" x14ac:dyDescent="0.15">
      <c r="A5" s="1">
        <v>2503</v>
      </c>
      <c r="B5" s="2"/>
      <c r="C5" s="2"/>
      <c r="D5" s="2"/>
      <c r="E5" s="2" t="s">
        <v>30</v>
      </c>
      <c r="F5" s="2"/>
      <c r="G5" s="2" t="s">
        <v>35</v>
      </c>
      <c r="H5" s="2"/>
      <c r="I5" s="2"/>
      <c r="J5" s="6">
        <v>8</v>
      </c>
      <c r="K5" s="6"/>
      <c r="L5" s="2" t="s">
        <v>134</v>
      </c>
      <c r="M5" s="2" t="s">
        <v>77</v>
      </c>
      <c r="N5" s="2" t="s">
        <v>51</v>
      </c>
      <c r="O5" s="2">
        <v>1</v>
      </c>
      <c r="P5" s="6"/>
      <c r="Q5" s="6" t="s">
        <v>48</v>
      </c>
      <c r="R5" s="2" t="s">
        <v>88</v>
      </c>
      <c r="S5" s="6"/>
      <c r="T5" s="6" t="s">
        <v>74</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50</v>
      </c>
      <c r="AI5" s="6"/>
      <c r="AJ5" s="6" t="str">
        <f t="shared" si="1"/>
        <v>\gregorioscore{chants/hy--lucis-creator-english}</v>
      </c>
      <c r="AK5" s="6"/>
      <c r="AL5" s="6"/>
      <c r="AM5" s="6"/>
    </row>
    <row r="6" spans="1:40" ht="15.75" customHeight="1" x14ac:dyDescent="0.15">
      <c r="A6" s="7">
        <v>2504</v>
      </c>
      <c r="B6" s="2"/>
      <c r="C6" s="2"/>
      <c r="D6" s="2"/>
      <c r="E6" s="2" t="s">
        <v>36</v>
      </c>
      <c r="F6" s="2"/>
      <c r="G6" s="2" t="s">
        <v>53</v>
      </c>
      <c r="H6" s="2"/>
      <c r="I6" s="2"/>
      <c r="J6" s="6">
        <v>7</v>
      </c>
      <c r="K6" s="6" t="s">
        <v>57</v>
      </c>
      <c r="L6" s="2" t="s">
        <v>55</v>
      </c>
      <c r="M6" s="2"/>
      <c r="N6" s="2" t="s">
        <v>51</v>
      </c>
      <c r="O6" s="2">
        <v>1</v>
      </c>
      <c r="P6" s="4" t="s">
        <v>54</v>
      </c>
      <c r="Q6" s="6" t="s">
        <v>49</v>
      </c>
      <c r="R6" s="2" t="s">
        <v>88</v>
      </c>
      <c r="S6" s="4"/>
      <c r="T6" s="4" t="s">
        <v>119</v>
      </c>
      <c r="U6" s="4"/>
      <c r="V6" s="4"/>
      <c r="W6" s="6"/>
      <c r="X6" s="4" t="s">
        <v>64</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75</v>
      </c>
      <c r="AI6" s="25" t="s">
        <v>32</v>
      </c>
      <c r="AJ6" s="6" t="str">
        <f t="shared" si="1"/>
        <v>\gregorioscore{chants/an--dixit_dominus_domino_meo--dominican-mss}</v>
      </c>
      <c r="AK6" s="6"/>
      <c r="AL6" s="24" t="s">
        <v>33</v>
      </c>
      <c r="AM6" s="6"/>
      <c r="AN6" s="7"/>
    </row>
    <row r="7" spans="1:40" ht="15" customHeight="1" x14ac:dyDescent="0.15">
      <c r="A7" s="1">
        <v>2505</v>
      </c>
      <c r="E7" s="1" t="s">
        <v>37</v>
      </c>
      <c r="G7" s="1" t="s">
        <v>38</v>
      </c>
      <c r="H7" s="1" t="s">
        <v>58</v>
      </c>
      <c r="I7" s="1" t="s">
        <v>65</v>
      </c>
      <c r="N7" s="2" t="s">
        <v>51</v>
      </c>
      <c r="Q7" s="7" t="s">
        <v>48</v>
      </c>
      <c r="T7" t="s">
        <v>66</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7">
        <v>2506</v>
      </c>
      <c r="B8" s="2"/>
      <c r="C8" s="6"/>
      <c r="D8" s="2"/>
      <c r="E8" s="2" t="s">
        <v>36</v>
      </c>
      <c r="F8" s="2"/>
      <c r="G8" s="2" t="s">
        <v>39</v>
      </c>
      <c r="H8" s="2"/>
      <c r="I8" s="2"/>
      <c r="J8" s="2" t="s">
        <v>69</v>
      </c>
      <c r="K8" s="2"/>
      <c r="L8" s="2" t="s">
        <v>69</v>
      </c>
      <c r="M8" s="2"/>
      <c r="N8" s="2" t="s">
        <v>51</v>
      </c>
      <c r="O8" s="2">
        <v>1</v>
      </c>
      <c r="P8" s="2" t="s">
        <v>40</v>
      </c>
      <c r="Q8" s="2" t="s">
        <v>49</v>
      </c>
      <c r="R8" s="2" t="s">
        <v>86</v>
      </c>
      <c r="S8" s="4"/>
      <c r="T8" s="4" t="s">
        <v>67</v>
      </c>
      <c r="U8" s="4"/>
      <c r="V8" s="4"/>
      <c r="W8" s="6"/>
      <c r="X8" s="4" t="s">
        <v>68</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75</v>
      </c>
      <c r="AI8" s="25" t="s">
        <v>32</v>
      </c>
      <c r="AJ8" s="6" t="str">
        <f t="shared" ref="AJ8" si="10">CONCATENATE("\gregorioscore{chants/",SUBSTITUTE(T8,".gabc",""),"}")</f>
        <v>\gregorioscore{chants/an--ex_aegypto_--solesmes--tonus-peregrinus}</v>
      </c>
      <c r="AK8" s="6"/>
      <c r="AL8" s="24" t="s">
        <v>33</v>
      </c>
      <c r="AM8" s="6"/>
      <c r="AN8" s="7"/>
    </row>
    <row r="9" spans="1:40" ht="15.75" customHeight="1" x14ac:dyDescent="0.15">
      <c r="A9" s="1">
        <v>2507</v>
      </c>
      <c r="B9" s="2"/>
      <c r="C9" s="6"/>
      <c r="D9" s="2"/>
      <c r="E9" s="2" t="s">
        <v>37</v>
      </c>
      <c r="F9" s="2"/>
      <c r="G9" s="2" t="s">
        <v>41</v>
      </c>
      <c r="H9" s="2" t="s">
        <v>61</v>
      </c>
      <c r="I9" s="2" t="s">
        <v>62</v>
      </c>
      <c r="J9" s="2"/>
      <c r="K9" s="2"/>
      <c r="L9" s="2"/>
      <c r="M9" s="2"/>
      <c r="N9" s="2" t="s">
        <v>51</v>
      </c>
      <c r="O9" s="2"/>
      <c r="P9" s="2"/>
      <c r="Q9" s="2" t="s">
        <v>48</v>
      </c>
      <c r="R9" s="4"/>
      <c r="S9" s="4"/>
      <c r="T9" s="4" t="s">
        <v>70</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v>2508</v>
      </c>
      <c r="B10" s="2"/>
      <c r="C10" s="6"/>
      <c r="D10" s="2"/>
      <c r="E10" s="2" t="s">
        <v>42</v>
      </c>
      <c r="F10" s="2"/>
      <c r="G10" s="1" t="s">
        <v>63</v>
      </c>
      <c r="H10" s="1" t="s">
        <v>71</v>
      </c>
      <c r="I10" s="1"/>
      <c r="J10" s="6">
        <v>6</v>
      </c>
      <c r="K10" s="6"/>
      <c r="L10" s="2" t="s">
        <v>81</v>
      </c>
      <c r="M10" s="1"/>
      <c r="N10" s="2" t="s">
        <v>51</v>
      </c>
      <c r="O10" s="1">
        <v>1</v>
      </c>
      <c r="P10" s="2" t="s">
        <v>43</v>
      </c>
      <c r="Q10" s="2" t="s">
        <v>48</v>
      </c>
      <c r="R10" s="2" t="s">
        <v>87</v>
      </c>
      <c r="S10" s="4"/>
      <c r="T10" s="3" t="s">
        <v>52</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50</v>
      </c>
      <c r="AI10" s="6"/>
      <c r="AJ10" s="6" t="str">
        <f>CONCATENATE("\gregorioscore{chants/",SUBSTITUTE(T10,".gabc",""),"}")</f>
        <v>\gregorioscore{chants/canticle--salus-et-honor--dom-1-et-3--english}</v>
      </c>
      <c r="AK10" s="6" t="s">
        <v>135</v>
      </c>
      <c r="AL10" s="6"/>
      <c r="AM10" s="6"/>
      <c r="AN10" s="7"/>
    </row>
    <row r="11" spans="1:40" ht="15.75" customHeight="1" x14ac:dyDescent="0.15">
      <c r="A11" s="1">
        <v>2509</v>
      </c>
      <c r="B11" s="2"/>
      <c r="C11" s="2"/>
      <c r="D11" s="2"/>
      <c r="E11" s="2" t="s">
        <v>44</v>
      </c>
      <c r="F11" s="2"/>
      <c r="G11" s="1" t="s">
        <v>103</v>
      </c>
      <c r="H11" s="2"/>
      <c r="I11" s="2"/>
      <c r="J11" s="6"/>
      <c r="K11" s="6"/>
      <c r="L11" s="2"/>
      <c r="M11" s="2"/>
      <c r="N11" s="2" t="s">
        <v>51</v>
      </c>
      <c r="O11" s="2"/>
      <c r="P11" s="2" t="s">
        <v>72</v>
      </c>
      <c r="Q11" s="6"/>
      <c r="R11" s="4"/>
      <c r="S11" s="4"/>
      <c r="T11" s="4" t="s">
        <v>73</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7">
        <v>2510</v>
      </c>
      <c r="B12" s="2"/>
      <c r="C12" s="2"/>
      <c r="D12" s="2"/>
      <c r="E12" s="2" t="s">
        <v>45</v>
      </c>
      <c r="F12" s="2"/>
      <c r="G12" s="2" t="s">
        <v>46</v>
      </c>
      <c r="H12" s="2"/>
      <c r="I12" s="2"/>
      <c r="J12" s="6">
        <v>6</v>
      </c>
      <c r="K12" s="6"/>
      <c r="L12" s="2" t="s">
        <v>81</v>
      </c>
      <c r="M12" s="2" t="s">
        <v>77</v>
      </c>
      <c r="N12" s="2" t="s">
        <v>51</v>
      </c>
      <c r="O12" s="2">
        <v>1</v>
      </c>
      <c r="P12" s="2" t="s">
        <v>80</v>
      </c>
      <c r="Q12" s="2" t="s">
        <v>49</v>
      </c>
      <c r="R12" s="2" t="s">
        <v>86</v>
      </c>
      <c r="S12" s="4"/>
      <c r="T12" s="4" t="s">
        <v>79</v>
      </c>
      <c r="U12" s="4"/>
      <c r="V12" s="4"/>
      <c r="W12" s="6"/>
      <c r="X12" s="4" t="s">
        <v>83</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75</v>
      </c>
      <c r="AI12" s="6"/>
      <c r="AJ12" s="6" t="str">
        <f t="shared" ref="AJ12" si="16">CONCATENATE("\gregorioscore{chants/",SUBSTITUTE(T12,".gabc",""),"}")</f>
        <v>\gregorioscore{chants/rb--benedictus_es_domine--solesmes}</v>
      </c>
      <c r="AK12" s="6"/>
      <c r="AL12" s="6"/>
      <c r="AM12" s="6"/>
      <c r="AN12" s="7"/>
    </row>
    <row r="13" spans="1:40" ht="15.75" customHeight="1" x14ac:dyDescent="0.15">
      <c r="A13" s="1">
        <v>2511</v>
      </c>
      <c r="B13" s="2"/>
      <c r="C13" s="6"/>
      <c r="D13" s="2"/>
      <c r="E13" s="2" t="s">
        <v>84</v>
      </c>
      <c r="F13" s="6"/>
      <c r="G13" s="2" t="s">
        <v>85</v>
      </c>
      <c r="H13" s="2"/>
      <c r="I13" s="2"/>
      <c r="J13" s="2">
        <v>4</v>
      </c>
      <c r="K13" s="2" t="s">
        <v>89</v>
      </c>
      <c r="L13" s="2" t="s">
        <v>90</v>
      </c>
      <c r="M13" s="2" t="s">
        <v>77</v>
      </c>
      <c r="N13" s="2" t="s">
        <v>51</v>
      </c>
      <c r="O13" s="2">
        <v>1</v>
      </c>
      <c r="P13" s="2" t="s">
        <v>91</v>
      </c>
      <c r="Q13" s="2" t="s">
        <v>49</v>
      </c>
      <c r="R13" s="2" t="s">
        <v>88</v>
      </c>
      <c r="S13" s="4"/>
      <c r="T13" s="4" t="s">
        <v>92</v>
      </c>
      <c r="U13" s="4"/>
      <c r="V13" s="4"/>
      <c r="W13" s="6"/>
      <c r="X13" s="6" t="s">
        <v>100</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75</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v>2512</v>
      </c>
      <c r="B14" s="2"/>
      <c r="C14" s="2"/>
      <c r="D14" s="2"/>
      <c r="E14" s="2" t="s">
        <v>96</v>
      </c>
      <c r="F14" s="2"/>
      <c r="G14" s="2" t="s">
        <v>95</v>
      </c>
      <c r="H14" s="2" t="s">
        <v>97</v>
      </c>
      <c r="I14" s="2"/>
      <c r="J14" s="2">
        <v>4</v>
      </c>
      <c r="K14" s="2" t="s">
        <v>89</v>
      </c>
      <c r="L14" s="2" t="s">
        <v>90</v>
      </c>
      <c r="M14" s="2"/>
      <c r="N14" s="2" t="s">
        <v>51</v>
      </c>
      <c r="O14" s="2">
        <v>1</v>
      </c>
      <c r="P14" s="2" t="s">
        <v>94</v>
      </c>
      <c r="Q14" s="6"/>
      <c r="R14" s="4"/>
      <c r="S14" s="4"/>
      <c r="T14" s="4" t="s">
        <v>93</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75</v>
      </c>
      <c r="AI14" s="6"/>
      <c r="AJ14" s="6" t="str">
        <f t="shared" ref="AJ14" si="28">CONCATENATE("\gregorioscore{chants/",SUBSTITUTE(T14,".gabc",""),"}")</f>
        <v>\gregorioscore{chants/magnificat4E}</v>
      </c>
      <c r="AK14" s="6" t="s">
        <v>98</v>
      </c>
      <c r="AL14" s="6"/>
      <c r="AM14" s="6"/>
    </row>
    <row r="15" spans="1:40" ht="15" customHeight="1" x14ac:dyDescent="0.15">
      <c r="A15" s="1">
        <v>2513</v>
      </c>
      <c r="E15" s="1" t="s">
        <v>102</v>
      </c>
      <c r="G15" s="1" t="s">
        <v>103</v>
      </c>
      <c r="T15" t="s">
        <v>101</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v>2514</v>
      </c>
      <c r="B16" s="2"/>
      <c r="C16" s="6"/>
      <c r="D16" s="2"/>
      <c r="E16" s="2" t="s">
        <v>104</v>
      </c>
      <c r="F16" s="6"/>
      <c r="G16" s="2" t="s">
        <v>104</v>
      </c>
      <c r="H16" s="2"/>
      <c r="I16" s="2"/>
      <c r="J16" s="2"/>
      <c r="K16" s="2"/>
      <c r="L16" s="2"/>
      <c r="M16" s="2"/>
      <c r="N16" s="2"/>
      <c r="O16" s="2">
        <v>1</v>
      </c>
      <c r="P16" s="2"/>
      <c r="Q16" s="2"/>
      <c r="R16" s="4"/>
      <c r="S16" s="4"/>
      <c r="T16" s="4" t="s">
        <v>112</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v>2515</v>
      </c>
      <c r="B17" s="2"/>
      <c r="C17" s="2"/>
      <c r="D17" s="2"/>
      <c r="E17" s="2" t="s">
        <v>105</v>
      </c>
      <c r="F17" s="2"/>
      <c r="G17" s="2" t="s">
        <v>176</v>
      </c>
      <c r="H17" s="2"/>
      <c r="I17" s="2"/>
      <c r="J17" s="6"/>
      <c r="K17" s="6"/>
      <c r="L17" s="2"/>
      <c r="M17" s="2"/>
      <c r="N17" s="2"/>
      <c r="O17" s="2"/>
      <c r="P17" s="6"/>
      <c r="Q17" s="6"/>
      <c r="R17" s="6"/>
      <c r="S17" s="6"/>
      <c r="T17" s="6" t="s">
        <v>177</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v>2516</v>
      </c>
      <c r="B18" s="2"/>
      <c r="C18" s="2"/>
      <c r="D18" s="2"/>
      <c r="E18" s="2" t="s">
        <v>106</v>
      </c>
      <c r="F18" s="2"/>
      <c r="G18" s="2"/>
      <c r="H18" s="2"/>
      <c r="I18" s="2"/>
      <c r="J18" s="6"/>
      <c r="K18" s="6"/>
      <c r="L18" s="2"/>
      <c r="M18" s="2"/>
      <c r="N18" s="2"/>
      <c r="O18" s="2"/>
      <c r="P18" s="4"/>
      <c r="Q18" s="6"/>
      <c r="R18" s="4"/>
      <c r="S18" s="4"/>
      <c r="T18" s="4"/>
      <c r="U18" s="4"/>
      <c r="V18" s="4"/>
      <c r="W18" s="6" t="s">
        <v>111</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1">
        <v>2517</v>
      </c>
      <c r="B19" s="2"/>
      <c r="C19" s="2"/>
      <c r="D19" s="6"/>
      <c r="E19" s="2" t="s">
        <v>107</v>
      </c>
      <c r="F19" s="6"/>
      <c r="G19" s="2" t="s">
        <v>108</v>
      </c>
      <c r="H19" s="5"/>
      <c r="I19" s="5"/>
      <c r="J19" s="6">
        <v>1</v>
      </c>
      <c r="K19" s="6"/>
      <c r="L19" s="2" t="s">
        <v>109</v>
      </c>
      <c r="M19" s="5"/>
      <c r="N19" s="5"/>
      <c r="O19" s="2">
        <v>1</v>
      </c>
      <c r="P19" s="4"/>
      <c r="Q19" s="6"/>
      <c r="R19" s="4"/>
      <c r="S19" s="4"/>
      <c r="T19" s="4" t="s">
        <v>110</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0" spans="1:39" ht="15" customHeight="1" x14ac:dyDescent="0.15">
      <c r="A20" s="7">
        <v>2518</v>
      </c>
    </row>
    <row r="21" spans="1:39" s="33" customFormat="1" ht="15.75" customHeight="1" x14ac:dyDescent="0.15">
      <c r="A21" s="30">
        <v>2519</v>
      </c>
      <c r="B21" s="31"/>
      <c r="C21" s="31" t="s">
        <v>31</v>
      </c>
      <c r="D21" s="31"/>
      <c r="E21" s="31"/>
      <c r="F21" s="31"/>
      <c r="G21" s="32" t="s">
        <v>237</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in Ordinary Time (Year C)}              </v>
      </c>
      <c r="Z21" s="35" t="str">
        <f>CONCATENATE("\chapter{",G21,"}")</f>
        <v>\chapter{26\textsuperscript{th} Sunday in Ordinary Time (Year C)}</v>
      </c>
      <c r="AA21" s="34"/>
      <c r="AB21" s="34"/>
      <c r="AC21" s="34"/>
      <c r="AD21" s="31"/>
      <c r="AE21" s="31"/>
      <c r="AF21" s="34"/>
      <c r="AG21" s="34"/>
      <c r="AH21" s="34"/>
      <c r="AI21" s="34"/>
      <c r="AJ21" s="34"/>
      <c r="AK21" s="34"/>
      <c r="AL21" s="34"/>
    </row>
    <row r="22" spans="1:39" s="7" customFormat="1" ht="15.75" customHeight="1" x14ac:dyDescent="0.15">
      <c r="A22" s="1">
        <v>2520</v>
      </c>
      <c r="B22" s="2"/>
      <c r="C22" s="2"/>
      <c r="F22" s="2"/>
      <c r="G22" s="7" t="s">
        <v>133</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A23" s="7">
        <v>2521</v>
      </c>
      <c r="B23" s="2"/>
      <c r="C23" s="2"/>
      <c r="D23" s="2"/>
      <c r="E23" s="2" t="s">
        <v>34</v>
      </c>
      <c r="F23" s="2"/>
      <c r="G23" s="2" t="s">
        <v>78</v>
      </c>
      <c r="H23" s="2"/>
      <c r="I23" s="2"/>
      <c r="J23" s="6"/>
      <c r="K23" s="6"/>
      <c r="L23" s="5"/>
      <c r="M23" s="5"/>
      <c r="N23" s="2" t="s">
        <v>51</v>
      </c>
      <c r="O23" s="2">
        <v>1</v>
      </c>
      <c r="P23" s="6"/>
      <c r="Q23" s="6"/>
      <c r="R23" s="6" t="s">
        <v>88</v>
      </c>
      <c r="S23" s="6"/>
      <c r="T23" s="6" t="s">
        <v>82</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32</v>
      </c>
      <c r="AJ23" s="6" t="str">
        <f t="shared" ref="AJ23:AJ25" si="33">CONCATENATE("\gregorioscore{chants/",SUBSTITUTE(T23,".gabc",""),"}")</f>
        <v>\gregorioscore{chants/misc.deus_in_adjutorium-T}</v>
      </c>
      <c r="AK23" s="16"/>
      <c r="AL23" s="24" t="s">
        <v>33</v>
      </c>
      <c r="AM23" s="6"/>
    </row>
    <row r="24" spans="1:39" s="7" customFormat="1" ht="15.75" customHeight="1" x14ac:dyDescent="0.15">
      <c r="A24" s="1">
        <v>2522</v>
      </c>
      <c r="B24" s="2"/>
      <c r="C24" s="2"/>
      <c r="D24" s="2"/>
      <c r="E24" s="2" t="s">
        <v>30</v>
      </c>
      <c r="F24" s="2"/>
      <c r="G24" s="2" t="s">
        <v>35</v>
      </c>
      <c r="H24" s="2"/>
      <c r="I24" s="2"/>
      <c r="J24" s="6">
        <v>8</v>
      </c>
      <c r="K24" s="6"/>
      <c r="L24" s="2" t="s">
        <v>134</v>
      </c>
      <c r="M24" s="2" t="s">
        <v>77</v>
      </c>
      <c r="N24" s="2" t="s">
        <v>51</v>
      </c>
      <c r="O24" s="2">
        <v>1</v>
      </c>
      <c r="P24" s="6"/>
      <c r="Q24" s="6" t="s">
        <v>48</v>
      </c>
      <c r="R24" s="2" t="s">
        <v>88</v>
      </c>
      <c r="S24" s="6"/>
      <c r="T24" s="6" t="s">
        <v>74</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50</v>
      </c>
      <c r="AI24" s="6"/>
      <c r="AJ24" s="6" t="str">
        <f t="shared" si="33"/>
        <v>\gregorioscore{chants/hy--lucis-creator-english}</v>
      </c>
      <c r="AK24" s="6"/>
      <c r="AL24" s="6"/>
      <c r="AM24" s="6"/>
    </row>
    <row r="25" spans="1:39" s="7" customFormat="1" ht="15.75" customHeight="1" x14ac:dyDescent="0.15">
      <c r="A25" s="7">
        <v>2523</v>
      </c>
      <c r="B25" s="2"/>
      <c r="C25" s="2"/>
      <c r="D25" s="2"/>
      <c r="E25" s="2" t="s">
        <v>36</v>
      </c>
      <c r="F25" s="2"/>
      <c r="G25" s="2" t="s">
        <v>53</v>
      </c>
      <c r="H25" s="2"/>
      <c r="I25" s="2"/>
      <c r="J25" s="6">
        <v>7</v>
      </c>
      <c r="K25" s="6" t="s">
        <v>57</v>
      </c>
      <c r="L25" s="2" t="s">
        <v>55</v>
      </c>
      <c r="M25" s="2"/>
      <c r="N25" s="2" t="s">
        <v>51</v>
      </c>
      <c r="O25" s="2">
        <v>1</v>
      </c>
      <c r="P25" s="6" t="s">
        <v>54</v>
      </c>
      <c r="Q25" s="6" t="s">
        <v>49</v>
      </c>
      <c r="R25" s="2" t="s">
        <v>88</v>
      </c>
      <c r="S25" s="6"/>
      <c r="T25" s="6" t="s">
        <v>119</v>
      </c>
      <c r="U25" s="6"/>
      <c r="V25" s="6"/>
      <c r="W25" s="6"/>
      <c r="X25" s="6" t="s">
        <v>64</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75</v>
      </c>
      <c r="AI25" s="25" t="s">
        <v>32</v>
      </c>
      <c r="AJ25" s="6" t="str">
        <f t="shared" si="33"/>
        <v>\gregorioscore{chants/an--dixit_dominus_domino_meo--dominican-mss}</v>
      </c>
      <c r="AK25" s="16"/>
      <c r="AL25" s="24" t="s">
        <v>33</v>
      </c>
      <c r="AM25" s="6"/>
    </row>
    <row r="26" spans="1:39" s="7" customFormat="1" ht="15" customHeight="1" x14ac:dyDescent="0.15">
      <c r="A26" s="1">
        <v>2524</v>
      </c>
      <c r="E26" s="1" t="s">
        <v>37</v>
      </c>
      <c r="G26" s="1" t="s">
        <v>38</v>
      </c>
      <c r="H26" s="1" t="s">
        <v>58</v>
      </c>
      <c r="I26" s="1" t="s">
        <v>65</v>
      </c>
      <c r="N26" s="2" t="s">
        <v>51</v>
      </c>
      <c r="Q26" s="7" t="s">
        <v>48</v>
      </c>
      <c r="T26" s="7" t="s">
        <v>66</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7">
        <v>2525</v>
      </c>
      <c r="B27" s="2"/>
      <c r="C27" s="6"/>
      <c r="D27" s="2"/>
      <c r="E27" s="2" t="s">
        <v>36</v>
      </c>
      <c r="F27" s="2"/>
      <c r="G27" s="2" t="s">
        <v>113</v>
      </c>
      <c r="H27" s="2"/>
      <c r="I27" s="2"/>
      <c r="J27" s="2" t="s">
        <v>69</v>
      </c>
      <c r="K27" s="2"/>
      <c r="L27" s="2" t="s">
        <v>69</v>
      </c>
      <c r="M27" s="2"/>
      <c r="N27" s="2" t="s">
        <v>51</v>
      </c>
      <c r="O27" s="2">
        <v>1</v>
      </c>
      <c r="P27" s="2" t="s">
        <v>117</v>
      </c>
      <c r="Q27" s="2" t="s">
        <v>49</v>
      </c>
      <c r="R27" s="2" t="s">
        <v>88</v>
      </c>
      <c r="S27" s="6"/>
      <c r="T27" s="6" t="s">
        <v>118</v>
      </c>
      <c r="U27" s="6"/>
      <c r="V27" s="6"/>
      <c r="W27" s="6"/>
      <c r="X27" s="6" t="s">
        <v>68</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75</v>
      </c>
      <c r="AI27" s="25" t="s">
        <v>32</v>
      </c>
      <c r="AJ27" s="6" t="str">
        <f t="shared" ref="AJ27" si="42">CONCATENATE("\gregorioscore{chants/",SUBSTITUTE(T27,".gabc",""),"}")</f>
        <v>\gregorioscore{chants/an--nos_qui_vivimus_dominican_peregrinus}</v>
      </c>
      <c r="AK27" s="6"/>
      <c r="AL27" s="28" t="s">
        <v>33</v>
      </c>
      <c r="AM27" s="6"/>
    </row>
    <row r="28" spans="1:39" s="7" customFormat="1" ht="15.75" customHeight="1" x14ac:dyDescent="0.15">
      <c r="A28" s="1">
        <v>2526</v>
      </c>
      <c r="B28" s="2"/>
      <c r="C28" s="6"/>
      <c r="D28" s="2"/>
      <c r="E28" s="2" t="s">
        <v>37</v>
      </c>
      <c r="F28" s="2"/>
      <c r="G28" s="2" t="s">
        <v>114</v>
      </c>
      <c r="H28" s="2" t="s">
        <v>115</v>
      </c>
      <c r="I28" s="2" t="s">
        <v>116</v>
      </c>
      <c r="J28" s="2"/>
      <c r="K28" s="2"/>
      <c r="L28" s="2"/>
      <c r="M28" s="2"/>
      <c r="N28" s="2" t="s">
        <v>51</v>
      </c>
      <c r="O28" s="2"/>
      <c r="P28" s="2"/>
      <c r="Q28" s="2" t="s">
        <v>48</v>
      </c>
      <c r="R28" s="6"/>
      <c r="S28" s="6"/>
      <c r="T28" s="6" t="s">
        <v>120</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A29" s="7">
        <v>2527</v>
      </c>
      <c r="B29" s="2"/>
      <c r="C29" s="6"/>
      <c r="D29" s="2"/>
      <c r="E29" s="2" t="s">
        <v>42</v>
      </c>
      <c r="F29" s="2"/>
      <c r="G29" s="1" t="s">
        <v>63</v>
      </c>
      <c r="H29" s="1" t="s">
        <v>71</v>
      </c>
      <c r="I29" s="1"/>
      <c r="J29" s="6">
        <v>6</v>
      </c>
      <c r="K29" s="6"/>
      <c r="L29" s="2" t="s">
        <v>81</v>
      </c>
      <c r="M29" s="1"/>
      <c r="N29" s="2" t="s">
        <v>51</v>
      </c>
      <c r="O29" s="1">
        <v>1</v>
      </c>
      <c r="P29" s="2" t="s">
        <v>43</v>
      </c>
      <c r="Q29" s="2" t="s">
        <v>48</v>
      </c>
      <c r="R29" s="2" t="s">
        <v>87</v>
      </c>
      <c r="S29" s="6"/>
      <c r="T29" s="7" t="s">
        <v>52</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50</v>
      </c>
      <c r="AI29" s="6"/>
      <c r="AJ29" s="6" t="str">
        <f>CONCATENATE("\gregorioscore{chants/",SUBSTITUTE(T29,".gabc",""),"}")</f>
        <v>\gregorioscore{chants/canticle--salus-et-honor--dom-1-et-3--english}</v>
      </c>
      <c r="AK29" s="6"/>
      <c r="AL29" s="6"/>
      <c r="AM29" s="6"/>
    </row>
    <row r="30" spans="1:39" s="7" customFormat="1" ht="15.75" customHeight="1" x14ac:dyDescent="0.15">
      <c r="A30" s="1">
        <v>2528</v>
      </c>
      <c r="B30" s="2"/>
      <c r="C30" s="2"/>
      <c r="D30" s="2"/>
      <c r="E30" s="2" t="s">
        <v>44</v>
      </c>
      <c r="F30" s="2"/>
      <c r="G30" s="1" t="s">
        <v>132</v>
      </c>
      <c r="H30" s="2"/>
      <c r="I30" s="2"/>
      <c r="J30" s="6"/>
      <c r="K30" s="6"/>
      <c r="L30" s="2"/>
      <c r="M30" s="2"/>
      <c r="N30" s="2" t="s">
        <v>51</v>
      </c>
      <c r="O30" s="2"/>
      <c r="P30" s="2" t="s">
        <v>121</v>
      </c>
      <c r="Q30" s="6"/>
      <c r="R30" s="6"/>
      <c r="S30" s="6"/>
      <c r="T30" s="6" t="s">
        <v>122</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7">
        <v>2529</v>
      </c>
      <c r="B31" s="2"/>
      <c r="C31" s="2"/>
      <c r="D31" s="2"/>
      <c r="E31" s="2" t="s">
        <v>45</v>
      </c>
      <c r="F31" s="2"/>
      <c r="G31" s="2" t="s">
        <v>148</v>
      </c>
      <c r="H31" s="2"/>
      <c r="I31" s="2"/>
      <c r="J31" s="6">
        <v>6</v>
      </c>
      <c r="K31" s="6"/>
      <c r="L31" s="2" t="s">
        <v>81</v>
      </c>
      <c r="M31" s="2" t="s">
        <v>77</v>
      </c>
      <c r="N31" s="2" t="s">
        <v>51</v>
      </c>
      <c r="O31" s="2">
        <v>1</v>
      </c>
      <c r="P31" s="2" t="s">
        <v>123</v>
      </c>
      <c r="Q31" s="2" t="s">
        <v>49</v>
      </c>
      <c r="R31" s="2" t="s">
        <v>86</v>
      </c>
      <c r="S31" s="6"/>
      <c r="T31" s="6" t="s">
        <v>124</v>
      </c>
      <c r="U31" s="6"/>
      <c r="V31" s="6"/>
      <c r="W31" s="6"/>
      <c r="X31" s="6" t="s">
        <v>125</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75</v>
      </c>
      <c r="AI31" s="6"/>
      <c r="AJ31" s="6" t="str">
        <f t="shared" ref="AJ31" si="49">CONCATENATE("\gregorioscore{chants/",SUBSTITUTE(T31,".gabc",""),"}")</f>
        <v>\gregorioscore{chants/rb--magnus_dominus_noster--solesmes}</v>
      </c>
      <c r="AK31" s="6"/>
      <c r="AL31" s="6"/>
      <c r="AM31" s="6"/>
    </row>
    <row r="32" spans="1:39" s="7" customFormat="1" ht="15.75" customHeight="1" x14ac:dyDescent="0.15">
      <c r="A32" s="1">
        <v>2530</v>
      </c>
      <c r="B32" s="2"/>
      <c r="C32" s="6"/>
      <c r="D32" s="2"/>
      <c r="E32" s="2" t="s">
        <v>84</v>
      </c>
      <c r="F32" s="6"/>
      <c r="G32" s="2" t="s">
        <v>130</v>
      </c>
      <c r="H32" s="2"/>
      <c r="I32" s="2"/>
      <c r="J32" s="2">
        <v>7</v>
      </c>
      <c r="K32" s="2" t="s">
        <v>57</v>
      </c>
      <c r="L32" s="2" t="s">
        <v>55</v>
      </c>
      <c r="M32" s="2" t="s">
        <v>77</v>
      </c>
      <c r="N32" s="2" t="s">
        <v>51</v>
      </c>
      <c r="O32" s="2">
        <v>1</v>
      </c>
      <c r="P32" s="2" t="s">
        <v>126</v>
      </c>
      <c r="Q32" s="2" t="s">
        <v>49</v>
      </c>
      <c r="R32" s="2" t="s">
        <v>86</v>
      </c>
      <c r="S32" s="6"/>
      <c r="T32" s="6" t="s">
        <v>127</v>
      </c>
      <c r="U32" s="6"/>
      <c r="V32" s="6"/>
      <c r="W32" s="6"/>
      <c r="X32" s="6" t="s">
        <v>128</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75</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A33" s="7">
        <v>2531</v>
      </c>
      <c r="B33" s="2"/>
      <c r="C33" s="2"/>
      <c r="D33" s="2"/>
      <c r="E33" s="2" t="s">
        <v>96</v>
      </c>
      <c r="F33" s="2"/>
      <c r="G33" s="2" t="s">
        <v>160</v>
      </c>
      <c r="H33" s="2" t="s">
        <v>97</v>
      </c>
      <c r="I33" s="2"/>
      <c r="J33" s="2">
        <v>7</v>
      </c>
      <c r="K33" s="2" t="s">
        <v>57</v>
      </c>
      <c r="L33" s="2" t="s">
        <v>55</v>
      </c>
      <c r="M33" s="2"/>
      <c r="N33" s="2" t="s">
        <v>51</v>
      </c>
      <c r="O33" s="2">
        <v>1</v>
      </c>
      <c r="P33" s="2" t="s">
        <v>94</v>
      </c>
      <c r="Q33" s="6"/>
      <c r="R33" s="6"/>
      <c r="S33" s="6"/>
      <c r="T33" s="6" t="s">
        <v>129</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75</v>
      </c>
      <c r="AI33" s="6"/>
      <c r="AJ33" s="6" t="str">
        <f t="shared" ref="AJ33" si="59">CONCATENATE("\gregorioscore{chants/",SUBSTITUTE(T33,".gabc",""),"}")</f>
        <v>\gregorioscore{chants/magnificat7d}</v>
      </c>
      <c r="AK33" s="6" t="s">
        <v>98</v>
      </c>
      <c r="AL33" s="6"/>
      <c r="AM33" s="6"/>
    </row>
    <row r="34" spans="1:39" s="7" customFormat="1" ht="15" customHeight="1" x14ac:dyDescent="0.15">
      <c r="A34" s="1">
        <v>2532</v>
      </c>
      <c r="E34" s="1" t="s">
        <v>102</v>
      </c>
      <c r="G34" s="1" t="s">
        <v>132</v>
      </c>
      <c r="T34" s="7" t="s">
        <v>230</v>
      </c>
      <c r="Y34" s="23" t="str">
        <f t="shared" si="32"/>
        <v xml:space="preserve"> \subsection{Preces}   \index[Preces]{Week II, Sunday, Second Vespers} \label{Week II, Sunday, Second Vespers (Preces)}     \input{intercessions/intercessions-ot-sunday-week-2-2nd-vespers}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\input{intercessions/intercessions-ot-sunday-week-2-2nd-vespers}</v>
      </c>
    </row>
    <row r="35" spans="1:39" s="7" customFormat="1" ht="15.75" customHeight="1" x14ac:dyDescent="0.15">
      <c r="A35" s="7">
        <v>2533</v>
      </c>
      <c r="B35" s="2"/>
      <c r="C35" s="6"/>
      <c r="D35" s="2"/>
      <c r="E35" s="2" t="s">
        <v>104</v>
      </c>
      <c r="F35" s="6"/>
      <c r="G35" s="2" t="s">
        <v>104</v>
      </c>
      <c r="H35" s="2"/>
      <c r="I35" s="2"/>
      <c r="J35" s="2"/>
      <c r="K35" s="2"/>
      <c r="L35" s="2"/>
      <c r="M35" s="2"/>
      <c r="N35" s="2"/>
      <c r="O35" s="2">
        <v>1</v>
      </c>
      <c r="P35" s="2"/>
      <c r="Q35" s="2"/>
      <c r="R35" s="6"/>
      <c r="S35" s="6"/>
      <c r="T35" s="6" t="s">
        <v>112</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v>2534</v>
      </c>
      <c r="B36" s="2"/>
      <c r="C36" s="2"/>
      <c r="D36" s="2"/>
      <c r="E36" s="2" t="s">
        <v>105</v>
      </c>
      <c r="F36" s="2"/>
      <c r="G36" s="2" t="s">
        <v>131</v>
      </c>
      <c r="H36" s="2"/>
      <c r="I36" s="2"/>
      <c r="J36" s="6"/>
      <c r="K36" s="6"/>
      <c r="L36" s="2"/>
      <c r="M36" s="2"/>
      <c r="N36" s="2"/>
      <c r="O36" s="2"/>
      <c r="P36" s="6"/>
      <c r="Q36" s="6"/>
      <c r="R36" s="6"/>
      <c r="S36" s="6"/>
      <c r="T36" s="6" t="s">
        <v>175</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A37" s="7">
        <v>2535</v>
      </c>
      <c r="B37" s="2"/>
      <c r="C37" s="2"/>
      <c r="D37" s="2"/>
      <c r="E37" s="2" t="s">
        <v>106</v>
      </c>
      <c r="F37" s="2"/>
      <c r="G37" s="2"/>
      <c r="H37" s="2"/>
      <c r="I37" s="2"/>
      <c r="J37" s="6"/>
      <c r="K37" s="6"/>
      <c r="L37" s="2"/>
      <c r="M37" s="2"/>
      <c r="N37" s="2"/>
      <c r="O37" s="2"/>
      <c r="P37" s="6"/>
      <c r="Q37" s="6"/>
      <c r="R37" s="6"/>
      <c r="S37" s="6"/>
      <c r="T37" s="6"/>
      <c r="U37" s="6"/>
      <c r="V37" s="6"/>
      <c r="W37" s="6" t="s">
        <v>111</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A38" s="1">
        <v>2536</v>
      </c>
      <c r="B38" s="2"/>
      <c r="C38" s="2"/>
      <c r="D38" s="6"/>
      <c r="E38" s="2" t="s">
        <v>107</v>
      </c>
      <c r="F38" s="6"/>
      <c r="G38" s="2" t="s">
        <v>108</v>
      </c>
      <c r="H38" s="5"/>
      <c r="I38" s="5"/>
      <c r="J38" s="6">
        <v>1</v>
      </c>
      <c r="K38" s="6"/>
      <c r="L38" s="2" t="s">
        <v>109</v>
      </c>
      <c r="M38" s="5"/>
      <c r="N38" s="5"/>
      <c r="O38" s="2">
        <v>1</v>
      </c>
      <c r="P38" s="6"/>
      <c r="Q38" s="6"/>
      <c r="R38" s="6"/>
      <c r="S38" s="6"/>
      <c r="T38" s="6" t="s">
        <v>110</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v>2537</v>
      </c>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v>2538</v>
      </c>
      <c r="B40" s="31"/>
      <c r="C40" s="31" t="s">
        <v>31</v>
      </c>
      <c r="D40" s="31"/>
      <c r="E40" s="31"/>
      <c r="F40" s="31"/>
      <c r="G40" s="32" t="s">
        <v>238</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in Ordinary Time (Year C)}              </v>
      </c>
      <c r="Z40" s="35" t="str">
        <f>CONCATENATE("\chapter{",G40,"}")</f>
        <v>\chapter{27\textsuperscript{th} Sunday in Ordinary Time (Year C)}</v>
      </c>
      <c r="AA40" s="34"/>
      <c r="AB40" s="34"/>
      <c r="AC40" s="34"/>
      <c r="AD40" s="31"/>
      <c r="AE40" s="31"/>
      <c r="AF40" s="34"/>
      <c r="AG40" s="34"/>
      <c r="AH40" s="34"/>
      <c r="AI40" s="34"/>
      <c r="AJ40" s="34"/>
      <c r="AK40" s="34"/>
      <c r="AL40" s="34"/>
    </row>
    <row r="41" spans="1:39" s="7" customFormat="1" ht="15.75" customHeight="1" x14ac:dyDescent="0.15">
      <c r="A41" s="1">
        <v>2539</v>
      </c>
      <c r="B41" s="2"/>
      <c r="C41" s="2"/>
      <c r="F41" s="2"/>
      <c r="G41" s="7" t="s">
        <v>133</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A42" s="7">
        <v>2540</v>
      </c>
      <c r="B42" s="2"/>
      <c r="C42" s="2"/>
      <c r="D42" s="2"/>
      <c r="E42" s="2" t="s">
        <v>34</v>
      </c>
      <c r="F42" s="2"/>
      <c r="G42" s="2" t="s">
        <v>78</v>
      </c>
      <c r="H42" s="2"/>
      <c r="I42" s="2"/>
      <c r="J42" s="6"/>
      <c r="K42" s="6"/>
      <c r="L42" s="5"/>
      <c r="M42" s="5"/>
      <c r="N42" s="2" t="s">
        <v>51</v>
      </c>
      <c r="O42" s="2">
        <v>1</v>
      </c>
      <c r="P42" s="6"/>
      <c r="Q42" s="6"/>
      <c r="R42" s="6" t="s">
        <v>88</v>
      </c>
      <c r="S42" s="6"/>
      <c r="T42" s="6" t="s">
        <v>82</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32</v>
      </c>
      <c r="AJ42" s="6" t="str">
        <f t="shared" ref="AJ42:AJ44" si="64">CONCATENATE("\gregorioscore{chants/",SUBSTITUTE(T42,".gabc",""),"}")</f>
        <v>\gregorioscore{chants/misc.deus_in_adjutorium-T}</v>
      </c>
      <c r="AK42" s="16"/>
      <c r="AL42" s="24" t="s">
        <v>33</v>
      </c>
      <c r="AM42" s="6"/>
    </row>
    <row r="43" spans="1:39" s="7" customFormat="1" ht="15.75" customHeight="1" x14ac:dyDescent="0.15">
      <c r="A43" s="1">
        <v>2541</v>
      </c>
      <c r="B43" s="2"/>
      <c r="C43" s="2"/>
      <c r="D43" s="2"/>
      <c r="E43" s="2" t="s">
        <v>30</v>
      </c>
      <c r="F43" s="2"/>
      <c r="G43" s="2" t="s">
        <v>35</v>
      </c>
      <c r="H43" s="2"/>
      <c r="I43" s="2"/>
      <c r="J43" s="6">
        <v>8</v>
      </c>
      <c r="K43" s="6"/>
      <c r="L43" s="2" t="s">
        <v>134</v>
      </c>
      <c r="M43" s="2" t="s">
        <v>77</v>
      </c>
      <c r="N43" s="2" t="s">
        <v>51</v>
      </c>
      <c r="O43" s="2">
        <v>1</v>
      </c>
      <c r="P43" s="6"/>
      <c r="Q43" s="6" t="s">
        <v>48</v>
      </c>
      <c r="R43" s="2" t="s">
        <v>88</v>
      </c>
      <c r="S43" s="6"/>
      <c r="T43" s="6" t="s">
        <v>74</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50</v>
      </c>
      <c r="AI43" s="6"/>
      <c r="AJ43" s="6" t="str">
        <f t="shared" si="64"/>
        <v>\gregorioscore{chants/hy--lucis-creator-english}</v>
      </c>
      <c r="AK43" s="6"/>
      <c r="AL43" s="6"/>
      <c r="AM43" s="6"/>
    </row>
    <row r="44" spans="1:39" s="7" customFormat="1" ht="15.75" customHeight="1" x14ac:dyDescent="0.15">
      <c r="A44" s="7">
        <v>2542</v>
      </c>
      <c r="B44" s="2"/>
      <c r="C44" s="2"/>
      <c r="D44" s="2"/>
      <c r="E44" s="2" t="s">
        <v>36</v>
      </c>
      <c r="F44" s="2"/>
      <c r="G44" s="2" t="s">
        <v>53</v>
      </c>
      <c r="H44" s="2"/>
      <c r="I44" s="2"/>
      <c r="J44" s="6">
        <v>7</v>
      </c>
      <c r="K44" s="6" t="s">
        <v>57</v>
      </c>
      <c r="L44" s="2" t="s">
        <v>55</v>
      </c>
      <c r="M44" s="2"/>
      <c r="N44" s="2" t="s">
        <v>51</v>
      </c>
      <c r="O44" s="2">
        <v>1</v>
      </c>
      <c r="P44" s="6" t="s">
        <v>54</v>
      </c>
      <c r="Q44" s="6" t="s">
        <v>49</v>
      </c>
      <c r="R44" s="2" t="s">
        <v>88</v>
      </c>
      <c r="S44" s="6"/>
      <c r="T44" s="6" t="s">
        <v>119</v>
      </c>
      <c r="U44" s="6"/>
      <c r="V44" s="6"/>
      <c r="W44" s="6"/>
      <c r="X44" s="6" t="s">
        <v>64</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75</v>
      </c>
      <c r="AI44" s="25" t="s">
        <v>32</v>
      </c>
      <c r="AJ44" s="6" t="str">
        <f t="shared" si="64"/>
        <v>\gregorioscore{chants/an--dixit_dominus_domino_meo--dominican-mss}</v>
      </c>
      <c r="AK44" s="16"/>
      <c r="AL44" s="24" t="s">
        <v>33</v>
      </c>
      <c r="AM44" s="6"/>
    </row>
    <row r="45" spans="1:39" s="7" customFormat="1" ht="15" customHeight="1" x14ac:dyDescent="0.15">
      <c r="A45" s="1">
        <v>2543</v>
      </c>
      <c r="E45" s="1" t="s">
        <v>37</v>
      </c>
      <c r="G45" s="1" t="s">
        <v>38</v>
      </c>
      <c r="H45" s="1" t="s">
        <v>58</v>
      </c>
      <c r="I45" s="1" t="s">
        <v>65</v>
      </c>
      <c r="N45" s="2" t="s">
        <v>51</v>
      </c>
      <c r="Q45" s="7" t="s">
        <v>48</v>
      </c>
      <c r="T45" s="7" t="s">
        <v>66</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7">
        <v>2544</v>
      </c>
      <c r="B46" s="2"/>
      <c r="C46" s="6"/>
      <c r="D46" s="2"/>
      <c r="E46" s="2" t="s">
        <v>36</v>
      </c>
      <c r="F46" s="2"/>
      <c r="G46" s="2" t="s">
        <v>139</v>
      </c>
      <c r="H46" s="2"/>
      <c r="I46" s="2"/>
      <c r="J46" s="2">
        <v>4</v>
      </c>
      <c r="K46" s="2" t="s">
        <v>89</v>
      </c>
      <c r="L46" s="2" t="s">
        <v>141</v>
      </c>
      <c r="M46" s="2"/>
      <c r="N46" s="2" t="s">
        <v>51</v>
      </c>
      <c r="O46" s="2">
        <v>1</v>
      </c>
      <c r="P46" s="2" t="s">
        <v>140</v>
      </c>
      <c r="Q46" s="2" t="s">
        <v>49</v>
      </c>
      <c r="R46" s="2" t="s">
        <v>88</v>
      </c>
      <c r="S46" s="6"/>
      <c r="T46" s="6" t="s">
        <v>144</v>
      </c>
      <c r="U46" s="6"/>
      <c r="V46" s="6"/>
      <c r="W46" s="6"/>
      <c r="X46" s="6" t="s">
        <v>68</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75</v>
      </c>
      <c r="AI46" s="25" t="s">
        <v>32</v>
      </c>
      <c r="AJ46" s="6" t="str">
        <f t="shared" ref="AJ46" si="73">CONCATENATE("\gregorioscore{chants/",SUBSTITUTE(T46,".gabc",""),"}")</f>
        <v>\gregorioscore{chants/an--fidelia_omnia--dominican}</v>
      </c>
      <c r="AK46" s="6"/>
      <c r="AL46" s="24" t="s">
        <v>33</v>
      </c>
      <c r="AM46" s="6"/>
    </row>
    <row r="47" spans="1:39" s="7" customFormat="1" ht="15.75" customHeight="1" x14ac:dyDescent="0.15">
      <c r="A47" s="1">
        <v>2545</v>
      </c>
      <c r="B47" s="2"/>
      <c r="C47" s="6"/>
      <c r="D47" s="2"/>
      <c r="E47" s="2" t="s">
        <v>37</v>
      </c>
      <c r="F47" s="2"/>
      <c r="G47" s="2" t="s">
        <v>136</v>
      </c>
      <c r="H47" s="2" t="s">
        <v>137</v>
      </c>
      <c r="I47" s="2" t="s">
        <v>138</v>
      </c>
      <c r="J47" s="2"/>
      <c r="K47" s="2"/>
      <c r="L47" s="2"/>
      <c r="M47" s="2"/>
      <c r="N47" s="2" t="s">
        <v>51</v>
      </c>
      <c r="O47" s="2"/>
      <c r="P47" s="2"/>
      <c r="Q47" s="2" t="s">
        <v>48</v>
      </c>
      <c r="R47" s="6"/>
      <c r="S47" s="6"/>
      <c r="T47" s="6" t="s">
        <v>145</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A48" s="7">
        <v>2546</v>
      </c>
      <c r="B48" s="2"/>
      <c r="C48" s="6"/>
      <c r="D48" s="2"/>
      <c r="E48" s="2" t="s">
        <v>42</v>
      </c>
      <c r="F48" s="2"/>
      <c r="G48" s="1" t="s">
        <v>63</v>
      </c>
      <c r="H48" s="1" t="s">
        <v>71</v>
      </c>
      <c r="I48" s="1"/>
      <c r="J48" s="6">
        <v>6</v>
      </c>
      <c r="K48" s="6"/>
      <c r="L48" s="2" t="s">
        <v>81</v>
      </c>
      <c r="M48" s="1"/>
      <c r="N48" s="2" t="s">
        <v>51</v>
      </c>
      <c r="O48" s="1">
        <v>1</v>
      </c>
      <c r="P48" s="2" t="s">
        <v>43</v>
      </c>
      <c r="Q48" s="2" t="s">
        <v>48</v>
      </c>
      <c r="R48" s="2" t="s">
        <v>87</v>
      </c>
      <c r="S48" s="6"/>
      <c r="T48" s="7" t="s">
        <v>52</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50</v>
      </c>
      <c r="AI48" s="6"/>
      <c r="AJ48" s="6" t="str">
        <f>CONCATENATE("\gregorioscore{chants/",SUBSTITUTE(T48,".gabc",""),"}")</f>
        <v>\gregorioscore{chants/canticle--salus-et-honor--dom-1-et-3--english}</v>
      </c>
      <c r="AK48" s="6"/>
      <c r="AL48" s="6"/>
      <c r="AM48" s="6"/>
    </row>
    <row r="49" spans="1:39" s="7" customFormat="1" ht="15.75" customHeight="1" x14ac:dyDescent="0.15">
      <c r="A49" s="1">
        <v>2547</v>
      </c>
      <c r="B49" s="2"/>
      <c r="C49" s="2"/>
      <c r="D49" s="2"/>
      <c r="E49" s="2" t="s">
        <v>44</v>
      </c>
      <c r="F49" s="2"/>
      <c r="G49" s="1" t="s">
        <v>149</v>
      </c>
      <c r="H49" s="2"/>
      <c r="I49" s="2"/>
      <c r="J49" s="6"/>
      <c r="K49" s="6"/>
      <c r="L49" s="2"/>
      <c r="M49" s="2"/>
      <c r="N49" s="2" t="s">
        <v>51</v>
      </c>
      <c r="O49" s="2"/>
      <c r="P49" s="2" t="s">
        <v>146</v>
      </c>
      <c r="Q49" s="6"/>
      <c r="R49" s="6"/>
      <c r="S49" s="6"/>
      <c r="T49" s="6" t="s">
        <v>147</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7">
        <v>2548</v>
      </c>
      <c r="B50" s="2"/>
      <c r="C50" s="2"/>
      <c r="D50" s="2"/>
      <c r="E50" s="2" t="s">
        <v>45</v>
      </c>
      <c r="F50" s="2"/>
      <c r="G50" s="2" t="s">
        <v>46</v>
      </c>
      <c r="H50" s="2"/>
      <c r="I50" s="2"/>
      <c r="J50" s="6">
        <v>6</v>
      </c>
      <c r="K50" s="6"/>
      <c r="L50" s="2" t="s">
        <v>81</v>
      </c>
      <c r="M50" s="2" t="s">
        <v>77</v>
      </c>
      <c r="N50" s="2" t="s">
        <v>51</v>
      </c>
      <c r="O50" s="2">
        <v>1</v>
      </c>
      <c r="P50" s="2" t="s">
        <v>80</v>
      </c>
      <c r="Q50" s="2" t="s">
        <v>49</v>
      </c>
      <c r="R50" s="2" t="s">
        <v>86</v>
      </c>
      <c r="S50" s="6"/>
      <c r="T50" s="6" t="s">
        <v>79</v>
      </c>
      <c r="U50" s="6"/>
      <c r="V50" s="6"/>
      <c r="W50" s="6"/>
      <c r="X50" s="6" t="s">
        <v>83</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75</v>
      </c>
      <c r="AI50" s="6"/>
      <c r="AJ50" s="6" t="str">
        <f t="shared" ref="AJ50" si="81">CONCATENATE("\gregorioscore{chants/",SUBSTITUTE(T50,".gabc",""),"}")</f>
        <v>\gregorioscore{chants/rb--benedictus_es_domine--solesmes}</v>
      </c>
      <c r="AK50" s="6"/>
      <c r="AM50" s="29" t="s">
        <v>159</v>
      </c>
    </row>
    <row r="51" spans="1:39" s="7" customFormat="1" ht="15.75" customHeight="1" x14ac:dyDescent="0.15">
      <c r="A51" s="1">
        <v>2549</v>
      </c>
      <c r="B51" s="2"/>
      <c r="C51" s="6"/>
      <c r="D51" s="2"/>
      <c r="E51" s="2" t="s">
        <v>84</v>
      </c>
      <c r="F51" s="6"/>
      <c r="G51" s="2" t="s">
        <v>151</v>
      </c>
      <c r="H51" s="2"/>
      <c r="I51" s="2"/>
      <c r="J51" s="2">
        <v>8</v>
      </c>
      <c r="K51" s="2" t="s">
        <v>152</v>
      </c>
      <c r="L51" s="2" t="s">
        <v>204</v>
      </c>
      <c r="M51" s="2" t="s">
        <v>77</v>
      </c>
      <c r="N51" s="2" t="s">
        <v>51</v>
      </c>
      <c r="O51" s="2">
        <v>1</v>
      </c>
      <c r="P51" s="2" t="s">
        <v>153</v>
      </c>
      <c r="Q51" s="2" t="s">
        <v>49</v>
      </c>
      <c r="R51" s="2" t="s">
        <v>86</v>
      </c>
      <c r="S51" s="6"/>
      <c r="T51" s="6" t="s">
        <v>150</v>
      </c>
      <c r="U51" s="6"/>
      <c r="V51" s="6"/>
      <c r="W51" s="6"/>
      <c r="X51" s="6" t="s">
        <v>156</v>
      </c>
      <c r="Y51" s="22" t="str">
        <f t="shared" si="63"/>
        <v xml:space="preserve"> \subsection{Antiphona ad Magnificat}  \greannotation{VIII \textsc{g}}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\textsc{g}}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75</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A52" s="7">
        <v>2550</v>
      </c>
      <c r="B52" s="2"/>
      <c r="C52" s="2"/>
      <c r="D52" s="2"/>
      <c r="E52" s="2" t="s">
        <v>96</v>
      </c>
      <c r="F52" s="2"/>
      <c r="G52" s="2" t="s">
        <v>154</v>
      </c>
      <c r="H52" s="2" t="s">
        <v>97</v>
      </c>
      <c r="I52" s="2"/>
      <c r="J52" s="2">
        <v>8</v>
      </c>
      <c r="K52" s="2" t="s">
        <v>152</v>
      </c>
      <c r="L52" s="2" t="s">
        <v>204</v>
      </c>
      <c r="M52" s="2" t="s">
        <v>77</v>
      </c>
      <c r="N52" s="2" t="s">
        <v>51</v>
      </c>
      <c r="O52" s="2">
        <v>1</v>
      </c>
      <c r="P52" s="2" t="s">
        <v>94</v>
      </c>
      <c r="Q52" s="6"/>
      <c r="R52" s="6"/>
      <c r="S52" s="6"/>
      <c r="T52" s="6" t="s">
        <v>155</v>
      </c>
      <c r="U52" s="6"/>
      <c r="V52" s="6"/>
      <c r="W52" s="6"/>
      <c r="X52" s="6"/>
      <c r="Y52" s="23" t="str">
        <f t="shared" si="63"/>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\textsc{g}}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75</v>
      </c>
      <c r="AI52" s="6"/>
      <c r="AJ52" s="6" t="str">
        <f t="shared" si="85"/>
        <v>\gregorioscore{chants/magnificat8G}</v>
      </c>
      <c r="AK52" s="6" t="s">
        <v>98</v>
      </c>
      <c r="AL52" s="6"/>
      <c r="AM52" s="6"/>
    </row>
    <row r="53" spans="1:39" s="7" customFormat="1" ht="15" customHeight="1" x14ac:dyDescent="0.15">
      <c r="A53" s="1">
        <v>2551</v>
      </c>
      <c r="E53" s="1" t="s">
        <v>102</v>
      </c>
      <c r="G53" s="1" t="s">
        <v>149</v>
      </c>
      <c r="T53" s="7" t="s">
        <v>157</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A54" s="7">
        <v>2552</v>
      </c>
      <c r="B54" s="2"/>
      <c r="C54" s="6"/>
      <c r="D54" s="2"/>
      <c r="E54" s="2" t="s">
        <v>104</v>
      </c>
      <c r="F54" s="6"/>
      <c r="G54" s="2" t="s">
        <v>104</v>
      </c>
      <c r="H54" s="2"/>
      <c r="I54" s="2"/>
      <c r="J54" s="2"/>
      <c r="K54" s="2"/>
      <c r="L54" s="2"/>
      <c r="M54" s="2"/>
      <c r="N54" s="2"/>
      <c r="O54" s="2">
        <v>1</v>
      </c>
      <c r="P54" s="2"/>
      <c r="Q54" s="2"/>
      <c r="R54" s="6"/>
      <c r="S54" s="6"/>
      <c r="T54" s="6" t="s">
        <v>112</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v>2553</v>
      </c>
      <c r="B55" s="2"/>
      <c r="C55" s="2"/>
      <c r="D55" s="2"/>
      <c r="E55" s="2" t="s">
        <v>105</v>
      </c>
      <c r="F55" s="2"/>
      <c r="G55" s="2" t="s">
        <v>158</v>
      </c>
      <c r="H55" s="2"/>
      <c r="I55" s="2"/>
      <c r="J55" s="6"/>
      <c r="K55" s="6"/>
      <c r="L55" s="2"/>
      <c r="M55" s="2"/>
      <c r="N55" s="2"/>
      <c r="O55" s="2"/>
      <c r="P55" s="6"/>
      <c r="Q55" s="6"/>
      <c r="R55" s="6"/>
      <c r="S55" s="6"/>
      <c r="T55" s="6" t="s">
        <v>174</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A56" s="7">
        <v>2554</v>
      </c>
      <c r="B56" s="2"/>
      <c r="C56" s="2"/>
      <c r="D56" s="2"/>
      <c r="E56" s="2" t="s">
        <v>106</v>
      </c>
      <c r="F56" s="2"/>
      <c r="G56" s="2"/>
      <c r="H56" s="2"/>
      <c r="I56" s="2"/>
      <c r="J56" s="6"/>
      <c r="K56" s="6"/>
      <c r="L56" s="2"/>
      <c r="M56" s="2"/>
      <c r="N56" s="2"/>
      <c r="O56" s="2"/>
      <c r="P56" s="6"/>
      <c r="Q56" s="6"/>
      <c r="R56" s="6"/>
      <c r="S56" s="6"/>
      <c r="T56" s="6"/>
      <c r="U56" s="6"/>
      <c r="V56" s="6"/>
      <c r="W56" s="6" t="s">
        <v>111</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A57" s="1">
        <v>2555</v>
      </c>
      <c r="B57" s="2"/>
      <c r="C57" s="2"/>
      <c r="D57" s="6"/>
      <c r="E57" s="2" t="s">
        <v>107</v>
      </c>
      <c r="F57" s="6"/>
      <c r="G57" s="2" t="s">
        <v>108</v>
      </c>
      <c r="H57" s="5"/>
      <c r="I57" s="5"/>
      <c r="J57" s="6">
        <v>1</v>
      </c>
      <c r="K57" s="6"/>
      <c r="L57" s="2" t="s">
        <v>109</v>
      </c>
      <c r="M57" s="5"/>
      <c r="N57" s="5"/>
      <c r="O57" s="2">
        <v>1</v>
      </c>
      <c r="P57" s="6"/>
      <c r="Q57" s="6"/>
      <c r="R57" s="6"/>
      <c r="S57" s="6"/>
      <c r="T57" s="6" t="s">
        <v>110</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v>2556</v>
      </c>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v>2557</v>
      </c>
      <c r="B59" s="31"/>
      <c r="C59" s="31" t="s">
        <v>31</v>
      </c>
      <c r="D59" s="31"/>
      <c r="E59" s="31"/>
      <c r="F59" s="31"/>
      <c r="G59" s="32" t="s">
        <v>239</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in Ordinary Time (Year C)}              </v>
      </c>
      <c r="Z59" s="35" t="str">
        <f>CONCATENATE("\chapter{",G59,"}")</f>
        <v>\chapter{28\textsuperscript{th} Sunday in Ordinary Time (Year C)}</v>
      </c>
      <c r="AA59" s="34"/>
      <c r="AB59" s="34"/>
      <c r="AC59" s="34"/>
      <c r="AD59" s="31"/>
      <c r="AE59" s="31"/>
      <c r="AF59" s="34"/>
      <c r="AG59" s="34"/>
      <c r="AH59" s="34"/>
      <c r="AI59" s="34"/>
      <c r="AJ59" s="34"/>
      <c r="AK59" s="34"/>
      <c r="AL59" s="34"/>
    </row>
    <row r="60" spans="1:39" s="7" customFormat="1" ht="15.75" customHeight="1" x14ac:dyDescent="0.15">
      <c r="A60" s="1">
        <v>2558</v>
      </c>
      <c r="B60" s="2"/>
      <c r="C60" s="2"/>
      <c r="F60" s="2"/>
      <c r="G60" s="7" t="s">
        <v>133</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A61" s="7">
        <v>2559</v>
      </c>
      <c r="B61" s="2"/>
      <c r="C61" s="2"/>
      <c r="D61" s="2"/>
      <c r="E61" s="2" t="s">
        <v>34</v>
      </c>
      <c r="F61" s="2"/>
      <c r="G61" s="2" t="s">
        <v>78</v>
      </c>
      <c r="H61" s="2"/>
      <c r="I61" s="2"/>
      <c r="J61" s="6"/>
      <c r="K61" s="6"/>
      <c r="L61" s="5"/>
      <c r="M61" s="5"/>
      <c r="N61" s="2" t="s">
        <v>51</v>
      </c>
      <c r="O61" s="2">
        <v>1</v>
      </c>
      <c r="P61" s="6"/>
      <c r="Q61" s="6"/>
      <c r="R61" s="6" t="s">
        <v>88</v>
      </c>
      <c r="S61" s="6"/>
      <c r="T61" s="6" t="s">
        <v>82</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32</v>
      </c>
      <c r="AJ61" s="6" t="str">
        <f t="shared" ref="AJ61:AJ63" si="93">CONCATENATE("\gregorioscore{chants/",SUBSTITUTE(T61,".gabc",""),"}")</f>
        <v>\gregorioscore{chants/misc.deus_in_adjutorium-T}</v>
      </c>
      <c r="AK61" s="16"/>
      <c r="AL61" s="24" t="s">
        <v>33</v>
      </c>
      <c r="AM61" s="6"/>
    </row>
    <row r="62" spans="1:39" s="7" customFormat="1" ht="15.75" customHeight="1" x14ac:dyDescent="0.15">
      <c r="A62" s="1">
        <v>2560</v>
      </c>
      <c r="B62" s="2"/>
      <c r="C62" s="2"/>
      <c r="D62" s="2"/>
      <c r="E62" s="2" t="s">
        <v>30</v>
      </c>
      <c r="F62" s="2"/>
      <c r="G62" s="2" t="s">
        <v>35</v>
      </c>
      <c r="H62" s="2"/>
      <c r="I62" s="2"/>
      <c r="J62" s="6">
        <v>8</v>
      </c>
      <c r="K62" s="6"/>
      <c r="L62" s="2" t="s">
        <v>134</v>
      </c>
      <c r="M62" s="2" t="s">
        <v>77</v>
      </c>
      <c r="N62" s="2" t="s">
        <v>51</v>
      </c>
      <c r="O62" s="2">
        <v>1</v>
      </c>
      <c r="P62" s="6"/>
      <c r="Q62" s="6" t="s">
        <v>48</v>
      </c>
      <c r="R62" s="2" t="s">
        <v>88</v>
      </c>
      <c r="S62" s="6"/>
      <c r="T62" s="6" t="s">
        <v>74</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50</v>
      </c>
      <c r="AI62" s="6"/>
      <c r="AJ62" s="6" t="str">
        <f t="shared" si="93"/>
        <v>\gregorioscore{chants/hy--lucis-creator-english}</v>
      </c>
      <c r="AK62" s="6"/>
      <c r="AL62" s="6"/>
      <c r="AM62" s="6"/>
    </row>
    <row r="63" spans="1:39" s="7" customFormat="1" ht="15.75" customHeight="1" x14ac:dyDescent="0.15">
      <c r="A63" s="7">
        <v>2561</v>
      </c>
      <c r="B63" s="2"/>
      <c r="C63" s="2"/>
      <c r="D63" s="2"/>
      <c r="E63" s="2" t="s">
        <v>36</v>
      </c>
      <c r="F63" s="2"/>
      <c r="G63" s="2" t="s">
        <v>53</v>
      </c>
      <c r="H63" s="2"/>
      <c r="I63" s="2"/>
      <c r="J63" s="6">
        <v>7</v>
      </c>
      <c r="K63" s="6" t="s">
        <v>57</v>
      </c>
      <c r="L63" s="2" t="s">
        <v>55</v>
      </c>
      <c r="M63" s="2"/>
      <c r="N63" s="2" t="s">
        <v>51</v>
      </c>
      <c r="O63" s="2">
        <v>1</v>
      </c>
      <c r="P63" s="6" t="s">
        <v>54</v>
      </c>
      <c r="Q63" s="6" t="s">
        <v>49</v>
      </c>
      <c r="R63" s="2" t="s">
        <v>88</v>
      </c>
      <c r="S63" s="6"/>
      <c r="T63" s="6" t="s">
        <v>119</v>
      </c>
      <c r="U63" s="6"/>
      <c r="V63" s="6"/>
      <c r="W63" s="6"/>
      <c r="X63" s="6" t="s">
        <v>64</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75</v>
      </c>
      <c r="AI63" s="25" t="s">
        <v>32</v>
      </c>
      <c r="AJ63" s="6" t="str">
        <f t="shared" si="93"/>
        <v>\gregorioscore{chants/an--dixit_dominus_domino_meo--dominican-mss}</v>
      </c>
      <c r="AK63" s="16"/>
      <c r="AL63" s="24" t="s">
        <v>33</v>
      </c>
      <c r="AM63" s="6"/>
    </row>
    <row r="64" spans="1:39" s="7" customFormat="1" ht="15" customHeight="1" x14ac:dyDescent="0.15">
      <c r="A64" s="1">
        <v>2562</v>
      </c>
      <c r="E64" s="1" t="s">
        <v>37</v>
      </c>
      <c r="G64" s="1" t="s">
        <v>38</v>
      </c>
      <c r="H64" s="1" t="s">
        <v>58</v>
      </c>
      <c r="I64" s="1" t="s">
        <v>65</v>
      </c>
      <c r="N64" s="2" t="s">
        <v>51</v>
      </c>
      <c r="Q64" s="7" t="s">
        <v>48</v>
      </c>
      <c r="T64" s="7" t="s">
        <v>66</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7">
        <v>2563</v>
      </c>
      <c r="B65" s="2"/>
      <c r="C65" s="6"/>
      <c r="D65" s="2"/>
      <c r="E65" s="2" t="s">
        <v>36</v>
      </c>
      <c r="F65" s="2"/>
      <c r="G65" s="1" t="s">
        <v>166</v>
      </c>
      <c r="H65" s="2"/>
      <c r="I65" s="2"/>
      <c r="J65" s="2">
        <v>4</v>
      </c>
      <c r="K65" s="2" t="s">
        <v>89</v>
      </c>
      <c r="L65" s="2" t="s">
        <v>141</v>
      </c>
      <c r="M65" s="2"/>
      <c r="N65" s="2" t="s">
        <v>51</v>
      </c>
      <c r="O65" s="2">
        <v>1</v>
      </c>
      <c r="P65" s="2" t="s">
        <v>170</v>
      </c>
      <c r="Q65" s="2" t="s">
        <v>49</v>
      </c>
      <c r="R65" s="2" t="s">
        <v>88</v>
      </c>
      <c r="S65" s="6"/>
      <c r="T65" s="6" t="s">
        <v>167</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75</v>
      </c>
      <c r="AI65" s="25" t="s">
        <v>32</v>
      </c>
      <c r="AJ65" s="6" t="str">
        <f t="shared" ref="AJ65" si="100">CONCATENATE("\gregorioscore{chants/",SUBSTITUTE(T65,".gabc",""),"}")</f>
        <v>\gregorioscore{chants/ab--in_mandatis--dominican}</v>
      </c>
      <c r="AK65" s="6"/>
      <c r="AL65" s="28" t="s">
        <v>33</v>
      </c>
      <c r="AM65" s="6"/>
    </row>
    <row r="66" spans="1:39" s="7" customFormat="1" ht="15.75" customHeight="1" x14ac:dyDescent="0.15">
      <c r="A66" s="1">
        <v>2564</v>
      </c>
      <c r="B66" s="2"/>
      <c r="C66" s="6"/>
      <c r="D66" s="2"/>
      <c r="E66" s="2" t="s">
        <v>37</v>
      </c>
      <c r="F66" s="2"/>
      <c r="G66" s="2" t="s">
        <v>165</v>
      </c>
      <c r="H66" s="2" t="s">
        <v>168</v>
      </c>
      <c r="I66" s="2" t="s">
        <v>169</v>
      </c>
      <c r="J66" s="2"/>
      <c r="K66" s="2"/>
      <c r="L66" s="2"/>
      <c r="M66" s="2"/>
      <c r="N66" s="2" t="s">
        <v>51</v>
      </c>
      <c r="O66" s="2"/>
      <c r="P66" s="2"/>
      <c r="Q66" s="2" t="s">
        <v>48</v>
      </c>
      <c r="R66" s="6"/>
      <c r="S66" s="6"/>
      <c r="T66" s="6" t="s">
        <v>171</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A67" s="7">
        <v>2565</v>
      </c>
      <c r="B67" s="2"/>
      <c r="C67" s="6"/>
      <c r="D67" s="2"/>
      <c r="E67" s="2" t="s">
        <v>42</v>
      </c>
      <c r="F67" s="2"/>
      <c r="G67" s="1" t="s">
        <v>63</v>
      </c>
      <c r="H67" s="1" t="s">
        <v>71</v>
      </c>
      <c r="I67" s="1"/>
      <c r="J67" s="6">
        <v>6</v>
      </c>
      <c r="K67" s="6"/>
      <c r="L67" s="2" t="s">
        <v>81</v>
      </c>
      <c r="M67" s="1"/>
      <c r="N67" s="2" t="s">
        <v>51</v>
      </c>
      <c r="O67" s="1">
        <v>1</v>
      </c>
      <c r="P67" s="2" t="s">
        <v>43</v>
      </c>
      <c r="Q67" s="2" t="s">
        <v>48</v>
      </c>
      <c r="R67" s="2" t="s">
        <v>87</v>
      </c>
      <c r="S67" s="6"/>
      <c r="T67" s="7" t="s">
        <v>52</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50</v>
      </c>
      <c r="AI67" s="6"/>
      <c r="AJ67" s="6" t="str">
        <f>CONCATENATE("\gregorioscore{chants/",SUBSTITUTE(T67,".gabc",""),"}")</f>
        <v>\gregorioscore{chants/canticle--salus-et-honor--dom-1-et-3--english}</v>
      </c>
      <c r="AK67" s="6"/>
      <c r="AL67" s="6"/>
      <c r="AM67" s="6"/>
    </row>
    <row r="68" spans="1:39" s="7" customFormat="1" ht="15.75" customHeight="1" x14ac:dyDescent="0.15">
      <c r="A68" s="1">
        <v>2566</v>
      </c>
      <c r="B68" s="2"/>
      <c r="C68" s="2"/>
      <c r="D68" s="2"/>
      <c r="E68" s="2" t="s">
        <v>44</v>
      </c>
      <c r="F68" s="2"/>
      <c r="G68" s="1" t="s">
        <v>161</v>
      </c>
      <c r="H68" s="2"/>
      <c r="I68" s="2"/>
      <c r="J68" s="6"/>
      <c r="K68" s="6"/>
      <c r="L68" s="2"/>
      <c r="M68" s="2"/>
      <c r="N68" s="2" t="s">
        <v>51</v>
      </c>
      <c r="O68" s="2"/>
      <c r="P68" s="2" t="s">
        <v>164</v>
      </c>
      <c r="Q68" s="6"/>
      <c r="R68" s="6"/>
      <c r="S68" s="6"/>
      <c r="T68" s="6" t="s">
        <v>163</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7">
        <v>2567</v>
      </c>
      <c r="B69" s="2"/>
      <c r="C69" s="2"/>
      <c r="D69" s="2"/>
      <c r="E69" s="2" t="s">
        <v>45</v>
      </c>
      <c r="F69" s="2"/>
      <c r="G69" s="2" t="s">
        <v>148</v>
      </c>
      <c r="H69" s="2"/>
      <c r="I69" s="2"/>
      <c r="J69" s="6">
        <v>6</v>
      </c>
      <c r="K69" s="6"/>
      <c r="L69" s="2" t="s">
        <v>81</v>
      </c>
      <c r="M69" s="2" t="s">
        <v>77</v>
      </c>
      <c r="N69" s="2" t="s">
        <v>51</v>
      </c>
      <c r="O69" s="2">
        <v>1</v>
      </c>
      <c r="P69" s="2" t="s">
        <v>123</v>
      </c>
      <c r="Q69" s="2" t="s">
        <v>49</v>
      </c>
      <c r="R69" s="2" t="s">
        <v>86</v>
      </c>
      <c r="S69" s="6"/>
      <c r="T69" s="6" t="s">
        <v>124</v>
      </c>
      <c r="U69" s="6"/>
      <c r="V69" s="6"/>
      <c r="W69" s="6"/>
      <c r="X69" s="6" t="s">
        <v>125</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75</v>
      </c>
      <c r="AI69" s="6"/>
      <c r="AJ69" s="6" t="str">
        <f t="shared" ref="AJ69:AJ71" si="108">CONCATENATE("\gregorioscore{chants/",SUBSTITUTE(T69,".gabc",""),"}")</f>
        <v>\gregorioscore{chants/rb--magnus_dominus_noster--solesmes}</v>
      </c>
      <c r="AK69" s="6"/>
      <c r="AL69" s="6"/>
      <c r="AM69" s="6"/>
    </row>
    <row r="70" spans="1:39" s="7" customFormat="1" ht="15.75" customHeight="1" x14ac:dyDescent="0.15">
      <c r="A70" s="1">
        <v>2568</v>
      </c>
      <c r="B70" s="2"/>
      <c r="C70" s="6"/>
      <c r="D70" s="2"/>
      <c r="E70" s="2" t="s">
        <v>84</v>
      </c>
      <c r="F70" s="6"/>
      <c r="G70" s="2" t="s">
        <v>178</v>
      </c>
      <c r="H70" s="2"/>
      <c r="I70" s="2"/>
      <c r="J70" s="2">
        <v>8</v>
      </c>
      <c r="K70" s="2" t="s">
        <v>152</v>
      </c>
      <c r="L70" s="2" t="s">
        <v>204</v>
      </c>
      <c r="M70" s="2" t="s">
        <v>77</v>
      </c>
      <c r="N70" s="2" t="s">
        <v>51</v>
      </c>
      <c r="O70" s="2">
        <v>1</v>
      </c>
      <c r="P70" s="2" t="s">
        <v>179</v>
      </c>
      <c r="Q70" s="2" t="s">
        <v>49</v>
      </c>
      <c r="R70" s="2" t="s">
        <v>88</v>
      </c>
      <c r="S70" s="6"/>
      <c r="T70" s="6" t="s">
        <v>180</v>
      </c>
      <c r="U70" s="6"/>
      <c r="V70" s="6"/>
      <c r="W70" s="6"/>
      <c r="X70" s="6" t="s">
        <v>211</v>
      </c>
      <c r="Y70" s="22" t="str">
        <f t="shared" si="92"/>
        <v xml:space="preserve"> \subsection{Antiphona ad Magnificat}  \greannotation{VIII \textsc{g}} \index[Antiphona ad Magnificat]{Nonne decem} \label{Nonne decem (Antiphona ad Magnificat)} \grecommentary[0pt]{Lc 17:17, 18, 19} \gresetinitiallines{1} \gresetlyriccentering{vowel}  \gregorioscore{chants/an--nonne_decem--dominican--id_6328} \vspace{5pt} \emph{Were not ten made clean? And where are the other nine? 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\textsc{g}}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75</v>
      </c>
      <c r="AI70" s="6"/>
      <c r="AJ70" s="6" t="str">
        <f t="shared" si="108"/>
        <v>\gregorioscore{chants/an--nonne_decem--dominican--id_6328}</v>
      </c>
      <c r="AK70" s="6" t="str">
        <f>CONCATENATE("\vspace{5pt} \emph{",X70,"}")</f>
        <v>\vspace{5pt} \emph{Were not ten made clean? And where are the other nine? There is not found among them one who would return and give glory to God, except this foreigner. Go forth, for your faith has saved you, alleluia.}</v>
      </c>
      <c r="AL70" s="6"/>
      <c r="AM70" s="6"/>
    </row>
    <row r="71" spans="1:39" s="7" customFormat="1" ht="15.75" customHeight="1" x14ac:dyDescent="0.15">
      <c r="A71" s="7">
        <v>2569</v>
      </c>
      <c r="B71" s="2"/>
      <c r="C71" s="2"/>
      <c r="D71" s="2"/>
      <c r="E71" s="2" t="s">
        <v>96</v>
      </c>
      <c r="F71" s="2"/>
      <c r="G71" s="2"/>
      <c r="H71" s="2" t="s">
        <v>97</v>
      </c>
      <c r="I71" s="2"/>
      <c r="J71" s="2">
        <v>8</v>
      </c>
      <c r="K71" s="2" t="s">
        <v>152</v>
      </c>
      <c r="L71" s="2" t="s">
        <v>204</v>
      </c>
      <c r="M71" s="2"/>
      <c r="N71" s="2" t="s">
        <v>51</v>
      </c>
      <c r="O71" s="2">
        <v>1</v>
      </c>
      <c r="P71" s="2"/>
      <c r="Q71" s="6"/>
      <c r="R71" s="6"/>
      <c r="S71" s="6"/>
      <c r="T71" s="6" t="s">
        <v>155</v>
      </c>
      <c r="U71" s="6"/>
      <c r="V71" s="6"/>
      <c r="W71" s="6"/>
      <c r="X71" s="6"/>
      <c r="Y71" s="23" t="str">
        <f t="shared" si="92"/>
        <v xml:space="preserve"> \subsection{Canticum Evangelicum} \subsubsection{The soul rejoices in the Lord} \greannotation{VIII \textsc{g}}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\greannotation{VIII \textsc{g}}</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75</v>
      </c>
      <c r="AI71" s="6"/>
      <c r="AJ71" s="6" t="str">
        <f t="shared" si="108"/>
        <v>\gregorioscore{chants/magnificat8G}</v>
      </c>
      <c r="AK71" s="6" t="s">
        <v>98</v>
      </c>
      <c r="AL71" s="6"/>
      <c r="AM71" s="6"/>
    </row>
    <row r="72" spans="1:39" s="7" customFormat="1" ht="15" customHeight="1" x14ac:dyDescent="0.15">
      <c r="A72" s="1">
        <v>2570</v>
      </c>
      <c r="E72" s="1" t="s">
        <v>102</v>
      </c>
      <c r="G72" s="1" t="s">
        <v>161</v>
      </c>
      <c r="T72" s="7" t="s">
        <v>172</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A73" s="7">
        <v>2571</v>
      </c>
      <c r="B73" s="2"/>
      <c r="C73" s="6"/>
      <c r="D73" s="2"/>
      <c r="E73" s="2" t="s">
        <v>104</v>
      </c>
      <c r="F73" s="6"/>
      <c r="G73" s="2" t="s">
        <v>104</v>
      </c>
      <c r="H73" s="2"/>
      <c r="I73" s="2"/>
      <c r="J73" s="2"/>
      <c r="K73" s="2"/>
      <c r="L73" s="2"/>
      <c r="M73" s="2"/>
      <c r="N73" s="2"/>
      <c r="O73" s="2">
        <v>1</v>
      </c>
      <c r="P73" s="2"/>
      <c r="Q73" s="2"/>
      <c r="R73" s="6"/>
      <c r="S73" s="6"/>
      <c r="T73" s="6" t="s">
        <v>112</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v>2572</v>
      </c>
      <c r="B74" s="2"/>
      <c r="C74" s="2"/>
      <c r="D74" s="2"/>
      <c r="E74" s="2" t="s">
        <v>105</v>
      </c>
      <c r="F74" s="2"/>
      <c r="G74" s="2" t="s">
        <v>162</v>
      </c>
      <c r="H74" s="2"/>
      <c r="I74" s="2"/>
      <c r="J74" s="6"/>
      <c r="K74" s="6"/>
      <c r="L74" s="2"/>
      <c r="M74" s="2"/>
      <c r="N74" s="2"/>
      <c r="O74" s="2"/>
      <c r="P74" s="6"/>
      <c r="Q74" s="6"/>
      <c r="R74" s="6"/>
      <c r="S74" s="6"/>
      <c r="T74" s="6" t="s">
        <v>173</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A75" s="7">
        <v>2573</v>
      </c>
      <c r="B75" s="2"/>
      <c r="C75" s="2"/>
      <c r="D75" s="2"/>
      <c r="E75" s="2" t="s">
        <v>106</v>
      </c>
      <c r="F75" s="2"/>
      <c r="G75" s="2"/>
      <c r="H75" s="2"/>
      <c r="I75" s="2"/>
      <c r="J75" s="6"/>
      <c r="K75" s="6"/>
      <c r="L75" s="2"/>
      <c r="M75" s="2"/>
      <c r="N75" s="2"/>
      <c r="O75" s="2"/>
      <c r="P75" s="6"/>
      <c r="Q75" s="6"/>
      <c r="R75" s="6"/>
      <c r="S75" s="6"/>
      <c r="T75" s="6"/>
      <c r="U75" s="6"/>
      <c r="V75" s="6"/>
      <c r="W75" s="6" t="s">
        <v>111</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A76" s="1">
        <v>2574</v>
      </c>
      <c r="B76" s="2"/>
      <c r="C76" s="2"/>
      <c r="D76" s="6"/>
      <c r="E76" s="2" t="s">
        <v>107</v>
      </c>
      <c r="F76" s="6"/>
      <c r="G76" s="2" t="s">
        <v>108</v>
      </c>
      <c r="H76" s="5"/>
      <c r="I76" s="5"/>
      <c r="J76" s="6">
        <v>1</v>
      </c>
      <c r="K76" s="6"/>
      <c r="L76" s="2" t="s">
        <v>109</v>
      </c>
      <c r="M76" s="5"/>
      <c r="N76" s="5"/>
      <c r="O76" s="2">
        <v>1</v>
      </c>
      <c r="P76" s="6"/>
      <c r="Q76" s="6"/>
      <c r="R76" s="6"/>
      <c r="S76" s="6"/>
      <c r="T76" s="6" t="s">
        <v>110</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v>2575</v>
      </c>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v>2576</v>
      </c>
      <c r="B78" s="31"/>
      <c r="C78" s="31" t="s">
        <v>31</v>
      </c>
      <c r="D78" s="31"/>
      <c r="E78" s="31"/>
      <c r="F78" s="31"/>
      <c r="G78" s="32" t="s">
        <v>240</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in Ordinary Time (Year C)}              </v>
      </c>
      <c r="Z78" s="35" t="str">
        <f>CONCATENATE("\chapter{",G78,"}")</f>
        <v>\chapter{29\textsuperscript{th} Sunday in Ordinary Time (Year C)}</v>
      </c>
      <c r="AA78" s="34"/>
      <c r="AB78" s="34"/>
      <c r="AC78" s="34"/>
      <c r="AD78" s="31"/>
      <c r="AE78" s="31"/>
      <c r="AF78" s="34"/>
      <c r="AG78" s="34"/>
      <c r="AH78" s="34"/>
      <c r="AI78" s="34"/>
      <c r="AJ78" s="34"/>
      <c r="AK78" s="34"/>
      <c r="AL78" s="34"/>
    </row>
    <row r="79" spans="1:39" s="7" customFormat="1" ht="15.75" customHeight="1" x14ac:dyDescent="0.15">
      <c r="A79" s="1">
        <v>2577</v>
      </c>
      <c r="B79" s="2"/>
      <c r="C79" s="2"/>
      <c r="F79" s="2"/>
      <c r="G79" s="7" t="s">
        <v>133</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A80" s="7">
        <v>2578</v>
      </c>
      <c r="B80" s="2"/>
      <c r="C80" s="2"/>
      <c r="D80" s="2"/>
      <c r="E80" s="2" t="s">
        <v>34</v>
      </c>
      <c r="F80" s="2"/>
      <c r="G80" s="2" t="s">
        <v>78</v>
      </c>
      <c r="H80" s="2"/>
      <c r="I80" s="2"/>
      <c r="J80" s="6"/>
      <c r="K80" s="6"/>
      <c r="L80" s="5"/>
      <c r="M80" s="5"/>
      <c r="N80" s="2" t="s">
        <v>51</v>
      </c>
      <c r="O80" s="2">
        <v>1</v>
      </c>
      <c r="P80" s="6"/>
      <c r="Q80" s="6"/>
      <c r="R80" s="6" t="s">
        <v>88</v>
      </c>
      <c r="S80" s="6"/>
      <c r="T80" s="6" t="s">
        <v>82</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32</v>
      </c>
      <c r="AJ80" s="6" t="str">
        <f t="shared" ref="AJ80:AJ82" si="116">CONCATENATE("\gregorioscore{chants/",SUBSTITUTE(T80,".gabc",""),"}")</f>
        <v>\gregorioscore{chants/misc.deus_in_adjutorium-T}</v>
      </c>
      <c r="AK80" s="16"/>
      <c r="AL80" s="24" t="s">
        <v>33</v>
      </c>
      <c r="AM80" s="6"/>
    </row>
    <row r="81" spans="1:39" s="7" customFormat="1" ht="15.75" customHeight="1" x14ac:dyDescent="0.15">
      <c r="A81" s="1">
        <v>2579</v>
      </c>
      <c r="B81" s="2"/>
      <c r="C81" s="2"/>
      <c r="D81" s="2"/>
      <c r="E81" s="2" t="s">
        <v>30</v>
      </c>
      <c r="F81" s="2"/>
      <c r="G81" s="2" t="s">
        <v>35</v>
      </c>
      <c r="H81" s="2"/>
      <c r="I81" s="2"/>
      <c r="J81" s="6">
        <v>8</v>
      </c>
      <c r="K81" s="6"/>
      <c r="L81" s="2" t="s">
        <v>134</v>
      </c>
      <c r="M81" s="2" t="s">
        <v>77</v>
      </c>
      <c r="N81" s="2" t="s">
        <v>51</v>
      </c>
      <c r="O81" s="2">
        <v>1</v>
      </c>
      <c r="P81" s="6"/>
      <c r="Q81" s="6" t="s">
        <v>48</v>
      </c>
      <c r="R81" s="2" t="s">
        <v>88</v>
      </c>
      <c r="S81" s="6"/>
      <c r="T81" s="6" t="s">
        <v>74</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50</v>
      </c>
      <c r="AI81" s="6"/>
      <c r="AJ81" s="6" t="str">
        <f t="shared" si="116"/>
        <v>\gregorioscore{chants/hy--lucis-creator-english}</v>
      </c>
      <c r="AK81" s="6"/>
      <c r="AL81" s="6"/>
      <c r="AM81" s="6"/>
    </row>
    <row r="82" spans="1:39" s="7" customFormat="1" ht="15.75" customHeight="1" x14ac:dyDescent="0.15">
      <c r="A82" s="7">
        <v>2580</v>
      </c>
      <c r="B82" s="2"/>
      <c r="C82" s="2"/>
      <c r="D82" s="2"/>
      <c r="E82" s="2" t="s">
        <v>36</v>
      </c>
      <c r="F82" s="2"/>
      <c r="G82" s="2" t="s">
        <v>53</v>
      </c>
      <c r="H82" s="2"/>
      <c r="I82" s="2"/>
      <c r="J82" s="6">
        <v>7</v>
      </c>
      <c r="K82" s="6" t="s">
        <v>57</v>
      </c>
      <c r="L82" s="2" t="s">
        <v>55</v>
      </c>
      <c r="M82" s="2"/>
      <c r="N82" s="2" t="s">
        <v>51</v>
      </c>
      <c r="O82" s="2">
        <v>1</v>
      </c>
      <c r="P82" s="6" t="s">
        <v>54</v>
      </c>
      <c r="Q82" s="6" t="s">
        <v>49</v>
      </c>
      <c r="R82" s="2" t="s">
        <v>88</v>
      </c>
      <c r="S82" s="6"/>
      <c r="T82" s="6" t="s">
        <v>119</v>
      </c>
      <c r="U82" s="6"/>
      <c r="V82" s="6"/>
      <c r="W82" s="6"/>
      <c r="X82" s="6" t="s">
        <v>64</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75</v>
      </c>
      <c r="AI82" s="25" t="s">
        <v>32</v>
      </c>
      <c r="AJ82" s="6" t="str">
        <f t="shared" si="116"/>
        <v>\gregorioscore{chants/an--dixit_dominus_domino_meo--dominican-mss}</v>
      </c>
      <c r="AK82" s="6"/>
      <c r="AL82" s="24" t="s">
        <v>33</v>
      </c>
      <c r="AM82" s="6"/>
    </row>
    <row r="83" spans="1:39" s="7" customFormat="1" ht="15" customHeight="1" x14ac:dyDescent="0.15">
      <c r="A83" s="1">
        <v>2581</v>
      </c>
      <c r="E83" s="1" t="s">
        <v>37</v>
      </c>
      <c r="G83" s="1" t="s">
        <v>38</v>
      </c>
      <c r="H83" s="1" t="s">
        <v>58</v>
      </c>
      <c r="I83" s="1" t="s">
        <v>65</v>
      </c>
      <c r="N83" s="2" t="s">
        <v>51</v>
      </c>
      <c r="Q83" s="7" t="s">
        <v>48</v>
      </c>
      <c r="T83" s="7" t="s">
        <v>66</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7">
        <v>2582</v>
      </c>
      <c r="B84" s="2"/>
      <c r="C84" s="6"/>
      <c r="D84" s="2"/>
      <c r="E84" s="2" t="s">
        <v>36</v>
      </c>
      <c r="F84" s="2"/>
      <c r="G84" s="2" t="s">
        <v>39</v>
      </c>
      <c r="H84" s="2"/>
      <c r="I84" s="2"/>
      <c r="J84" s="2" t="s">
        <v>69</v>
      </c>
      <c r="K84" s="2"/>
      <c r="L84" s="2" t="s">
        <v>69</v>
      </c>
      <c r="M84" s="2"/>
      <c r="N84" s="2" t="s">
        <v>51</v>
      </c>
      <c r="O84" s="2">
        <v>1</v>
      </c>
      <c r="P84" s="2" t="s">
        <v>40</v>
      </c>
      <c r="Q84" s="2" t="s">
        <v>49</v>
      </c>
      <c r="R84" s="2" t="s">
        <v>86</v>
      </c>
      <c r="S84" s="6"/>
      <c r="T84" s="6" t="s">
        <v>67</v>
      </c>
      <c r="U84" s="6"/>
      <c r="V84" s="6"/>
      <c r="W84" s="6"/>
      <c r="X84" s="6" t="s">
        <v>68</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75</v>
      </c>
      <c r="AI84" s="25" t="s">
        <v>32</v>
      </c>
      <c r="AJ84" s="6" t="str">
        <f t="shared" ref="AJ84" si="125">CONCATENATE("\gregorioscore{chants/",SUBSTITUTE(T84,".gabc",""),"}")</f>
        <v>\gregorioscore{chants/an--ex_aegypto_--solesmes--tonus-peregrinus}</v>
      </c>
      <c r="AK84" s="6"/>
      <c r="AL84" s="24" t="s">
        <v>33</v>
      </c>
      <c r="AM84" s="6"/>
    </row>
    <row r="85" spans="1:39" s="7" customFormat="1" ht="15.75" customHeight="1" x14ac:dyDescent="0.15">
      <c r="A85" s="1">
        <v>2583</v>
      </c>
      <c r="B85" s="2"/>
      <c r="C85" s="6"/>
      <c r="D85" s="2"/>
      <c r="E85" s="2" t="s">
        <v>37</v>
      </c>
      <c r="F85" s="2"/>
      <c r="G85" s="2" t="s">
        <v>41</v>
      </c>
      <c r="H85" s="2" t="s">
        <v>61</v>
      </c>
      <c r="I85" s="2" t="s">
        <v>62</v>
      </c>
      <c r="J85" s="2"/>
      <c r="K85" s="2"/>
      <c r="L85" s="2"/>
      <c r="M85" s="2"/>
      <c r="N85" s="2" t="s">
        <v>51</v>
      </c>
      <c r="O85" s="2"/>
      <c r="P85" s="2"/>
      <c r="Q85" s="2" t="s">
        <v>48</v>
      </c>
      <c r="R85" s="6"/>
      <c r="S85" s="6"/>
      <c r="T85" s="6" t="s">
        <v>70</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A86" s="7">
        <v>2584</v>
      </c>
      <c r="B86" s="2"/>
      <c r="C86" s="6"/>
      <c r="D86" s="2"/>
      <c r="E86" s="2" t="s">
        <v>42</v>
      </c>
      <c r="F86" s="2"/>
      <c r="G86" s="1" t="s">
        <v>63</v>
      </c>
      <c r="H86" s="1" t="s">
        <v>71</v>
      </c>
      <c r="I86" s="1"/>
      <c r="J86" s="6">
        <v>6</v>
      </c>
      <c r="K86" s="6"/>
      <c r="L86" s="2" t="s">
        <v>81</v>
      </c>
      <c r="M86" s="1"/>
      <c r="N86" s="2" t="s">
        <v>51</v>
      </c>
      <c r="O86" s="1">
        <v>1</v>
      </c>
      <c r="P86" s="2" t="s">
        <v>43</v>
      </c>
      <c r="Q86" s="2" t="s">
        <v>48</v>
      </c>
      <c r="R86" s="2" t="s">
        <v>87</v>
      </c>
      <c r="S86" s="6"/>
      <c r="T86" s="7" t="s">
        <v>52</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50</v>
      </c>
      <c r="AI86" s="6"/>
      <c r="AJ86" s="6" t="str">
        <f>CONCATENATE("\gregorioscore{chants/",SUBSTITUTE(T86,".gabc",""),"}")</f>
        <v>\gregorioscore{chants/canticle--salus-et-honor--dom-1-et-3--english}</v>
      </c>
      <c r="AK86" s="6" t="s">
        <v>135</v>
      </c>
      <c r="AL86" s="6"/>
      <c r="AM86" s="6"/>
    </row>
    <row r="87" spans="1:39" s="7" customFormat="1" ht="15.75" customHeight="1" x14ac:dyDescent="0.15">
      <c r="A87" s="1">
        <v>2585</v>
      </c>
      <c r="B87" s="2"/>
      <c r="C87" s="2"/>
      <c r="D87" s="2"/>
      <c r="E87" s="2" t="s">
        <v>44</v>
      </c>
      <c r="F87" s="2"/>
      <c r="G87" s="1" t="s">
        <v>103</v>
      </c>
      <c r="H87" s="2"/>
      <c r="I87" s="2"/>
      <c r="J87" s="6"/>
      <c r="K87" s="6"/>
      <c r="L87" s="2"/>
      <c r="M87" s="2"/>
      <c r="N87" s="2" t="s">
        <v>51</v>
      </c>
      <c r="O87" s="2"/>
      <c r="P87" s="2" t="s">
        <v>72</v>
      </c>
      <c r="Q87" s="6"/>
      <c r="R87" s="6"/>
      <c r="S87" s="6"/>
      <c r="T87" s="6" t="s">
        <v>73</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7">
        <v>2586</v>
      </c>
      <c r="B88" s="2"/>
      <c r="C88" s="2"/>
      <c r="D88" s="2"/>
      <c r="E88" s="2" t="s">
        <v>45</v>
      </c>
      <c r="F88" s="2"/>
      <c r="G88" s="2" t="s">
        <v>46</v>
      </c>
      <c r="H88" s="2"/>
      <c r="I88" s="2"/>
      <c r="J88" s="6">
        <v>6</v>
      </c>
      <c r="K88" s="6"/>
      <c r="L88" s="2" t="s">
        <v>81</v>
      </c>
      <c r="M88" s="2" t="s">
        <v>77</v>
      </c>
      <c r="N88" s="2" t="s">
        <v>51</v>
      </c>
      <c r="O88" s="2">
        <v>1</v>
      </c>
      <c r="P88" s="2" t="s">
        <v>80</v>
      </c>
      <c r="Q88" s="2" t="s">
        <v>49</v>
      </c>
      <c r="R88" s="2" t="s">
        <v>86</v>
      </c>
      <c r="S88" s="6"/>
      <c r="T88" s="6" t="s">
        <v>79</v>
      </c>
      <c r="U88" s="6"/>
      <c r="V88" s="6"/>
      <c r="W88" s="6"/>
      <c r="X88" s="6" t="s">
        <v>83</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75</v>
      </c>
      <c r="AI88" s="6"/>
      <c r="AJ88" s="6" t="str">
        <f t="shared" ref="AJ88:AJ90" si="133">CONCATENATE("\gregorioscore{chants/",SUBSTITUTE(T88,".gabc",""),"}")</f>
        <v>\gregorioscore{chants/rb--benedictus_es_domine--solesmes}</v>
      </c>
      <c r="AK88" s="6"/>
      <c r="AL88" s="6"/>
      <c r="AM88" s="6"/>
    </row>
    <row r="89" spans="1:39" s="7" customFormat="1" ht="15.75" customHeight="1" x14ac:dyDescent="0.15">
      <c r="A89" s="1">
        <v>2587</v>
      </c>
      <c r="B89" s="2"/>
      <c r="C89" s="6"/>
      <c r="D89" s="2"/>
      <c r="E89" s="2" t="s">
        <v>84</v>
      </c>
      <c r="F89" s="6"/>
      <c r="G89" s="2" t="s">
        <v>181</v>
      </c>
      <c r="H89" s="2"/>
      <c r="I89" s="2"/>
      <c r="J89" s="2">
        <v>8</v>
      </c>
      <c r="K89" s="2" t="s">
        <v>183</v>
      </c>
      <c r="L89" s="2" t="s">
        <v>205</v>
      </c>
      <c r="M89" s="2" t="s">
        <v>209</v>
      </c>
      <c r="N89" s="2" t="s">
        <v>51</v>
      </c>
      <c r="O89" s="2">
        <v>1</v>
      </c>
      <c r="P89" s="2" t="s">
        <v>184</v>
      </c>
      <c r="Q89" s="2" t="s">
        <v>49</v>
      </c>
      <c r="R89" s="2" t="s">
        <v>88</v>
      </c>
      <c r="S89" s="6"/>
      <c r="T89" s="6" t="s">
        <v>208</v>
      </c>
      <c r="U89" s="6"/>
      <c r="V89" s="6"/>
      <c r="W89" s="6"/>
      <c r="X89" s="6" t="s">
        <v>210</v>
      </c>
      <c r="Y89" s="22" t="str">
        <f t="shared" si="115"/>
        <v xml:space="preserve"> \subsection{Antiphona ad Magnificat}  \greannotation{VIII c} \index[Antiphona ad Magnificat]{Dum venerit} \label{Dum venerit (Antiphona ad Magnificat)} \grecommentary[0pt]{Lc 18:8} \gresetinitiallines{1} \gresetlyriccentering{vowel}  \gregorioscore{chants/an--dum_venerit} \vspace{5pt} \emph{When the son of man comes, do you think he will find faith upon the earth?}   </v>
      </c>
      <c r="Z89" s="6"/>
      <c r="AA89" s="13" t="str">
        <f>CONCATENATE("\subsection{",E89,"}")</f>
        <v>\subsection{Antiphona ad Magnificat}</v>
      </c>
      <c r="AB89" s="6"/>
      <c r="AC89" s="13" t="str">
        <f t="shared" si="130"/>
        <v>\greannotation{VIII c}</v>
      </c>
      <c r="AD89" s="12" t="str">
        <f t="shared" ref="AD89:AD93" si="134">CONCATENATE("\index[",E89,"]{",G89,"}")</f>
        <v>\index[Antiphona ad Magnificat]{Dum venerit}</v>
      </c>
      <c r="AE89" s="12" t="str">
        <f t="shared" ref="AE89:AE93" si="135">CONCATENATE("\label{",G89," (",E89,")}")</f>
        <v>\label{Dum venerit (Antiphona ad Magnificat)}</v>
      </c>
      <c r="AF89" s="12" t="str">
        <f t="shared" si="131"/>
        <v>\grecommentary[0pt]{Lc 18:8}</v>
      </c>
      <c r="AG89" s="12" t="str">
        <f t="shared" si="132"/>
        <v>\gresetinitiallines{1}</v>
      </c>
      <c r="AH89" s="27" t="s">
        <v>75</v>
      </c>
      <c r="AI89" s="6"/>
      <c r="AJ89" s="6" t="str">
        <f t="shared" si="133"/>
        <v>\gregorioscore{chants/an--dum_venerit}</v>
      </c>
      <c r="AK89" s="6" t="str">
        <f>CONCATENATE("\vspace{5pt} \emph{",X89,"}")</f>
        <v>\vspace{5pt} \emph{When the son of man comes, do you think he will find faith upon the earth?}</v>
      </c>
      <c r="AL89" s="6"/>
      <c r="AM89" s="6"/>
    </row>
    <row r="90" spans="1:39" s="7" customFormat="1" ht="15.75" customHeight="1" x14ac:dyDescent="0.15">
      <c r="A90" s="7">
        <v>2588</v>
      </c>
      <c r="B90" s="2"/>
      <c r="C90" s="2"/>
      <c r="D90" s="2"/>
      <c r="E90" s="2" t="s">
        <v>96</v>
      </c>
      <c r="F90" s="2"/>
      <c r="G90" s="2" t="s">
        <v>182</v>
      </c>
      <c r="H90" s="2" t="s">
        <v>97</v>
      </c>
      <c r="I90" s="2"/>
      <c r="J90" s="2">
        <v>8</v>
      </c>
      <c r="K90" s="2" t="s">
        <v>183</v>
      </c>
      <c r="L90" s="2" t="s">
        <v>205</v>
      </c>
      <c r="M90" s="2"/>
      <c r="N90" s="2" t="s">
        <v>51</v>
      </c>
      <c r="O90" s="2">
        <v>1</v>
      </c>
      <c r="P90" s="2" t="s">
        <v>94</v>
      </c>
      <c r="Q90" s="6"/>
      <c r="R90" s="6"/>
      <c r="S90" s="6"/>
      <c r="T90" s="6" t="s">
        <v>185</v>
      </c>
      <c r="U90" s="6"/>
      <c r="V90" s="6"/>
      <c r="W90" s="6"/>
      <c r="X90" s="6"/>
      <c r="Y90" s="23" t="str">
        <f t="shared" si="11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\greannotation{VIII c}</v>
      </c>
      <c r="AD90" s="12" t="str">
        <f t="shared" si="134"/>
        <v>\index[Canticum Evangelicum]{Magnificat 8c}</v>
      </c>
      <c r="AE90" s="12" t="str">
        <f t="shared" si="135"/>
        <v>\label{Magnificat 8c (Canticum Evangelicum)}</v>
      </c>
      <c r="AF90" s="12" t="str">
        <f t="shared" si="131"/>
        <v>\grecommentary[0pt]{Lc 1:46-55}</v>
      </c>
      <c r="AG90" s="12" t="str">
        <f t="shared" si="132"/>
        <v>\gresetinitiallines{1}</v>
      </c>
      <c r="AH90" s="27" t="s">
        <v>75</v>
      </c>
      <c r="AI90" s="6"/>
      <c r="AJ90" s="6" t="str">
        <f t="shared" si="133"/>
        <v>\gregorioscore{chants/magnificat8c}</v>
      </c>
      <c r="AK90" s="6" t="s">
        <v>98</v>
      </c>
      <c r="AL90" s="6"/>
      <c r="AM90" s="6"/>
    </row>
    <row r="91" spans="1:39" s="7" customFormat="1" ht="15" customHeight="1" x14ac:dyDescent="0.15">
      <c r="A91" s="1">
        <v>2589</v>
      </c>
      <c r="E91" s="1" t="s">
        <v>102</v>
      </c>
      <c r="G91" s="1" t="s">
        <v>103</v>
      </c>
      <c r="T91" s="7" t="s">
        <v>101</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A92" s="7">
        <v>2590</v>
      </c>
      <c r="B92" s="2"/>
      <c r="C92" s="6"/>
      <c r="D92" s="2"/>
      <c r="E92" s="2" t="s">
        <v>104</v>
      </c>
      <c r="F92" s="6"/>
      <c r="G92" s="2" t="s">
        <v>104</v>
      </c>
      <c r="H92" s="2"/>
      <c r="I92" s="2"/>
      <c r="J92" s="2"/>
      <c r="K92" s="2"/>
      <c r="L92" s="2"/>
      <c r="M92" s="2"/>
      <c r="N92" s="2"/>
      <c r="O92" s="2">
        <v>1</v>
      </c>
      <c r="P92" s="2"/>
      <c r="Q92" s="2"/>
      <c r="R92" s="6"/>
      <c r="S92" s="6"/>
      <c r="T92" s="6" t="s">
        <v>112</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v>2591</v>
      </c>
      <c r="B93" s="2"/>
      <c r="C93" s="2"/>
      <c r="D93" s="2"/>
      <c r="E93" s="2" t="s">
        <v>105</v>
      </c>
      <c r="F93" s="2"/>
      <c r="G93" s="2" t="s">
        <v>186</v>
      </c>
      <c r="H93" s="2"/>
      <c r="I93" s="2"/>
      <c r="J93" s="6"/>
      <c r="K93" s="6"/>
      <c r="L93" s="2"/>
      <c r="M93" s="2"/>
      <c r="N93" s="2"/>
      <c r="O93" s="2"/>
      <c r="P93" s="6"/>
      <c r="Q93" s="6"/>
      <c r="R93" s="6"/>
      <c r="S93" s="6"/>
      <c r="T93" s="6" t="s">
        <v>187</v>
      </c>
      <c r="U93" s="6"/>
      <c r="V93" s="6"/>
      <c r="W93" s="6"/>
      <c r="X93" s="6"/>
      <c r="Y93" s="23" t="str">
        <f t="shared" si="115"/>
        <v xml:space="preserve"> \subsection{Oratio conclusiva}   \index[Oratio conclusiva]{29th Sunday in OT} \label{29th Sunday in OT (Oratio conclusiva)}     \input{prayers/or-ordinary-time.29}    </v>
      </c>
      <c r="Z93" s="6"/>
      <c r="AA93" s="13" t="str">
        <f t="shared" si="136"/>
        <v>\subsection{Oratio conclusiva}</v>
      </c>
      <c r="AB93" s="6"/>
      <c r="AC93" s="6"/>
      <c r="AD93" s="2" t="str">
        <f t="shared" si="134"/>
        <v>\index[Oratio conclusiva]{29th Sunday in OT}</v>
      </c>
      <c r="AE93" s="2" t="str">
        <f t="shared" si="135"/>
        <v>\label{29th Sunday in OT (Oratio conclusiva)}</v>
      </c>
      <c r="AF93" s="6"/>
      <c r="AG93" s="6"/>
      <c r="AH93" s="6"/>
      <c r="AI93" s="6"/>
      <c r="AJ93" s="6" t="str">
        <f>CONCATENATE("\input{prayers/",SUBSTITUTE(T93,".tex",""),"}")</f>
        <v>\input{prayers/or-ordinary-time.29}</v>
      </c>
      <c r="AK93" s="6"/>
      <c r="AL93" s="6"/>
    </row>
    <row r="94" spans="1:39" s="7" customFormat="1" ht="15.75" customHeight="1" x14ac:dyDescent="0.15">
      <c r="A94" s="7">
        <v>2592</v>
      </c>
      <c r="B94" s="2"/>
      <c r="C94" s="2"/>
      <c r="D94" s="2"/>
      <c r="E94" s="2" t="s">
        <v>106</v>
      </c>
      <c r="F94" s="2"/>
      <c r="G94" s="2"/>
      <c r="H94" s="2"/>
      <c r="I94" s="2"/>
      <c r="J94" s="6"/>
      <c r="K94" s="6"/>
      <c r="L94" s="2"/>
      <c r="M94" s="2"/>
      <c r="N94" s="2"/>
      <c r="O94" s="2"/>
      <c r="P94" s="6"/>
      <c r="Q94" s="6"/>
      <c r="R94" s="6"/>
      <c r="S94" s="6"/>
      <c r="T94" s="6"/>
      <c r="U94" s="6"/>
      <c r="V94" s="6"/>
      <c r="W94" s="6" t="s">
        <v>111</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A95" s="1">
        <v>2593</v>
      </c>
      <c r="B95" s="2"/>
      <c r="C95" s="2"/>
      <c r="D95" s="6"/>
      <c r="E95" s="2" t="s">
        <v>107</v>
      </c>
      <c r="F95" s="6"/>
      <c r="G95" s="2" t="s">
        <v>108</v>
      </c>
      <c r="H95" s="5"/>
      <c r="I95" s="5"/>
      <c r="J95" s="6">
        <v>1</v>
      </c>
      <c r="K95" s="6"/>
      <c r="L95" s="2" t="s">
        <v>109</v>
      </c>
      <c r="M95" s="5"/>
      <c r="N95" s="5"/>
      <c r="O95" s="2">
        <v>1</v>
      </c>
      <c r="P95" s="6"/>
      <c r="Q95" s="6"/>
      <c r="R95" s="6"/>
      <c r="S95" s="6"/>
      <c r="T95" s="6" t="s">
        <v>110</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A96" s="7">
        <v>2594</v>
      </c>
      <c r="Y96" s="15"/>
      <c r="AD96" s="1"/>
      <c r="AE96" s="1"/>
    </row>
    <row r="97" spans="1:39" s="33" customFormat="1" ht="15.75" customHeight="1" x14ac:dyDescent="0.15">
      <c r="A97" s="30">
        <v>2595</v>
      </c>
      <c r="B97" s="31"/>
      <c r="C97" s="31" t="s">
        <v>31</v>
      </c>
      <c r="D97" s="31"/>
      <c r="E97" s="31"/>
      <c r="F97" s="31"/>
      <c r="G97" s="32" t="s">
        <v>241</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in Ordinary Time (Year C)}              </v>
      </c>
      <c r="Z97" s="35" t="str">
        <f>CONCATENATE("\chapter{",G97,"}")</f>
        <v>\chapter{30\textsuperscript{th} Sunday in Ordinary Time (Year C)}</v>
      </c>
      <c r="AA97" s="34"/>
      <c r="AB97" s="34"/>
      <c r="AC97" s="34"/>
      <c r="AD97" s="31"/>
      <c r="AE97" s="31"/>
      <c r="AF97" s="34"/>
      <c r="AG97" s="34"/>
      <c r="AH97" s="34"/>
      <c r="AI97" s="34"/>
      <c r="AJ97" s="34"/>
      <c r="AK97" s="34"/>
      <c r="AL97" s="34"/>
    </row>
    <row r="98" spans="1:39" s="7" customFormat="1" ht="15.75" customHeight="1" x14ac:dyDescent="0.15">
      <c r="A98" s="1">
        <v>2596</v>
      </c>
      <c r="B98" s="2"/>
      <c r="C98" s="2"/>
      <c r="F98" s="2"/>
      <c r="G98" s="7" t="s">
        <v>133</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A99" s="7">
        <v>2597</v>
      </c>
      <c r="B99" s="2"/>
      <c r="C99" s="2"/>
      <c r="D99" s="2"/>
      <c r="E99" s="2" t="s">
        <v>34</v>
      </c>
      <c r="F99" s="2"/>
      <c r="G99" s="2" t="s">
        <v>78</v>
      </c>
      <c r="H99" s="2"/>
      <c r="I99" s="2"/>
      <c r="J99" s="6"/>
      <c r="K99" s="6"/>
      <c r="L99" s="5"/>
      <c r="M99" s="5"/>
      <c r="N99" s="2" t="s">
        <v>51</v>
      </c>
      <c r="O99" s="2">
        <v>1</v>
      </c>
      <c r="P99" s="6"/>
      <c r="Q99" s="6"/>
      <c r="R99" s="6" t="s">
        <v>88</v>
      </c>
      <c r="S99" s="6"/>
      <c r="T99" s="6" t="s">
        <v>82</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32</v>
      </c>
      <c r="AJ99" s="6" t="str">
        <f t="shared" ref="AJ99:AJ101" si="141">CONCATENATE("\gregorioscore{chants/",SUBSTITUTE(T99,".gabc",""),"}")</f>
        <v>\gregorioscore{chants/misc.deus_in_adjutorium-T}</v>
      </c>
      <c r="AK99" s="16"/>
      <c r="AL99" s="24" t="s">
        <v>33</v>
      </c>
      <c r="AM99" s="6"/>
    </row>
    <row r="100" spans="1:39" s="7" customFormat="1" ht="15.75" customHeight="1" x14ac:dyDescent="0.15">
      <c r="A100" s="1">
        <v>2598</v>
      </c>
      <c r="B100" s="2"/>
      <c r="C100" s="2"/>
      <c r="D100" s="2"/>
      <c r="E100" s="2" t="s">
        <v>30</v>
      </c>
      <c r="F100" s="2"/>
      <c r="G100" s="2" t="s">
        <v>35</v>
      </c>
      <c r="H100" s="2"/>
      <c r="I100" s="2"/>
      <c r="J100" s="6">
        <v>8</v>
      </c>
      <c r="K100" s="6"/>
      <c r="L100" s="2" t="s">
        <v>134</v>
      </c>
      <c r="M100" s="2" t="s">
        <v>77</v>
      </c>
      <c r="N100" s="2" t="s">
        <v>51</v>
      </c>
      <c r="O100" s="2">
        <v>1</v>
      </c>
      <c r="P100" s="6"/>
      <c r="Q100" s="6" t="s">
        <v>48</v>
      </c>
      <c r="R100" s="2" t="s">
        <v>88</v>
      </c>
      <c r="S100" s="6"/>
      <c r="T100" s="6" t="s">
        <v>74</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50</v>
      </c>
      <c r="AI100" s="6"/>
      <c r="AJ100" s="6" t="str">
        <f t="shared" si="141"/>
        <v>\gregorioscore{chants/hy--lucis-creator-english}</v>
      </c>
      <c r="AK100" s="6"/>
      <c r="AL100" s="6"/>
      <c r="AM100" s="6"/>
    </row>
    <row r="101" spans="1:39" s="7" customFormat="1" ht="15.75" customHeight="1" x14ac:dyDescent="0.15">
      <c r="A101" s="7">
        <v>2599</v>
      </c>
      <c r="B101" s="2"/>
      <c r="C101" s="2"/>
      <c r="D101" s="2"/>
      <c r="E101" s="2" t="s">
        <v>36</v>
      </c>
      <c r="F101" s="2"/>
      <c r="G101" s="2" t="s">
        <v>53</v>
      </c>
      <c r="H101" s="2"/>
      <c r="I101" s="2"/>
      <c r="J101" s="6">
        <v>7</v>
      </c>
      <c r="K101" s="6" t="s">
        <v>57</v>
      </c>
      <c r="L101" s="2" t="s">
        <v>55</v>
      </c>
      <c r="M101" s="2"/>
      <c r="N101" s="2" t="s">
        <v>51</v>
      </c>
      <c r="O101" s="2">
        <v>1</v>
      </c>
      <c r="P101" s="6" t="s">
        <v>54</v>
      </c>
      <c r="Q101" s="6" t="s">
        <v>49</v>
      </c>
      <c r="R101" s="2" t="s">
        <v>88</v>
      </c>
      <c r="S101" s="6"/>
      <c r="T101" s="6" t="s">
        <v>119</v>
      </c>
      <c r="U101" s="6"/>
      <c r="V101" s="6"/>
      <c r="W101" s="6"/>
      <c r="X101" s="6" t="s">
        <v>64</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75</v>
      </c>
      <c r="AI101" s="25" t="s">
        <v>32</v>
      </c>
      <c r="AJ101" s="6" t="str">
        <f t="shared" si="141"/>
        <v>\gregorioscore{chants/an--dixit_dominus_domino_meo--dominican-mss}</v>
      </c>
      <c r="AK101" s="16"/>
      <c r="AL101" s="24" t="s">
        <v>33</v>
      </c>
      <c r="AM101" s="6"/>
    </row>
    <row r="102" spans="1:39" s="7" customFormat="1" ht="15" customHeight="1" x14ac:dyDescent="0.15">
      <c r="A102" s="1">
        <v>2600</v>
      </c>
      <c r="E102" s="1" t="s">
        <v>37</v>
      </c>
      <c r="G102" s="1" t="s">
        <v>38</v>
      </c>
      <c r="H102" s="1" t="s">
        <v>58</v>
      </c>
      <c r="I102" s="1" t="s">
        <v>65</v>
      </c>
      <c r="N102" s="2" t="s">
        <v>51</v>
      </c>
      <c r="Q102" s="7" t="s">
        <v>48</v>
      </c>
      <c r="T102" s="7" t="s">
        <v>66</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7">
        <v>2601</v>
      </c>
      <c r="B103" s="2"/>
      <c r="C103" s="6"/>
      <c r="D103" s="2"/>
      <c r="E103" s="2" t="s">
        <v>36</v>
      </c>
      <c r="F103" s="2"/>
      <c r="G103" s="2" t="s">
        <v>113</v>
      </c>
      <c r="H103" s="2"/>
      <c r="I103" s="2"/>
      <c r="J103" s="2" t="s">
        <v>69</v>
      </c>
      <c r="K103" s="2"/>
      <c r="L103" s="2" t="s">
        <v>69</v>
      </c>
      <c r="M103" s="2"/>
      <c r="N103" s="2" t="s">
        <v>51</v>
      </c>
      <c r="O103" s="2">
        <v>1</v>
      </c>
      <c r="P103" s="2" t="s">
        <v>117</v>
      </c>
      <c r="Q103" s="2" t="s">
        <v>49</v>
      </c>
      <c r="R103" s="2" t="s">
        <v>88</v>
      </c>
      <c r="S103" s="6"/>
      <c r="T103" s="6" t="s">
        <v>118</v>
      </c>
      <c r="U103" s="6"/>
      <c r="V103" s="6"/>
      <c r="W103" s="6"/>
      <c r="X103" s="6" t="s">
        <v>68</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75</v>
      </c>
      <c r="AI103" s="25" t="s">
        <v>32</v>
      </c>
      <c r="AJ103" s="6" t="str">
        <f t="shared" ref="AJ103" si="150">CONCATENATE("\gregorioscore{chants/",SUBSTITUTE(T103,".gabc",""),"}")</f>
        <v>\gregorioscore{chants/an--nos_qui_vivimus_dominican_peregrinus}</v>
      </c>
      <c r="AK103" s="6"/>
      <c r="AL103" s="28" t="s">
        <v>33</v>
      </c>
      <c r="AM103" s="6"/>
    </row>
    <row r="104" spans="1:39" s="7" customFormat="1" ht="15.75" customHeight="1" x14ac:dyDescent="0.15">
      <c r="A104" s="1">
        <v>2602</v>
      </c>
      <c r="B104" s="2"/>
      <c r="C104" s="6"/>
      <c r="D104" s="2"/>
      <c r="E104" s="2" t="s">
        <v>37</v>
      </c>
      <c r="F104" s="2"/>
      <c r="G104" s="2" t="s">
        <v>114</v>
      </c>
      <c r="H104" s="2" t="s">
        <v>115</v>
      </c>
      <c r="I104" s="2" t="s">
        <v>116</v>
      </c>
      <c r="J104" s="2"/>
      <c r="K104" s="2"/>
      <c r="L104" s="2"/>
      <c r="M104" s="2"/>
      <c r="N104" s="2" t="s">
        <v>51</v>
      </c>
      <c r="O104" s="2"/>
      <c r="P104" s="2"/>
      <c r="Q104" s="2" t="s">
        <v>48</v>
      </c>
      <c r="R104" s="6"/>
      <c r="S104" s="6"/>
      <c r="T104" s="6" t="s">
        <v>120</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A105" s="7">
        <v>2603</v>
      </c>
      <c r="B105" s="2"/>
      <c r="C105" s="6"/>
      <c r="D105" s="2"/>
      <c r="E105" s="2" t="s">
        <v>42</v>
      </c>
      <c r="F105" s="2"/>
      <c r="G105" s="1" t="s">
        <v>63</v>
      </c>
      <c r="H105" s="1" t="s">
        <v>71</v>
      </c>
      <c r="I105" s="1"/>
      <c r="J105" s="6">
        <v>6</v>
      </c>
      <c r="K105" s="6"/>
      <c r="L105" s="2" t="s">
        <v>81</v>
      </c>
      <c r="M105" s="1"/>
      <c r="N105" s="2" t="s">
        <v>51</v>
      </c>
      <c r="O105" s="1">
        <v>1</v>
      </c>
      <c r="P105" s="2" t="s">
        <v>43</v>
      </c>
      <c r="Q105" s="2" t="s">
        <v>48</v>
      </c>
      <c r="R105" s="2" t="s">
        <v>87</v>
      </c>
      <c r="S105" s="6"/>
      <c r="T105" s="7" t="s">
        <v>52</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50</v>
      </c>
      <c r="AI105" s="6"/>
      <c r="AJ105" s="6" t="str">
        <f>CONCATENATE("\gregorioscore{chants/",SUBSTITUTE(T105,".gabc",""),"}")</f>
        <v>\gregorioscore{chants/canticle--salus-et-honor--dom-1-et-3--english}</v>
      </c>
      <c r="AK105" s="6"/>
      <c r="AL105" s="6"/>
      <c r="AM105" s="6"/>
    </row>
    <row r="106" spans="1:39" s="7" customFormat="1" ht="15.75" customHeight="1" x14ac:dyDescent="0.15">
      <c r="A106" s="1">
        <v>2604</v>
      </c>
      <c r="B106" s="2"/>
      <c r="C106" s="2"/>
      <c r="D106" s="2"/>
      <c r="E106" s="2" t="s">
        <v>44</v>
      </c>
      <c r="F106" s="2"/>
      <c r="G106" s="1" t="s">
        <v>132</v>
      </c>
      <c r="H106" s="2"/>
      <c r="I106" s="2"/>
      <c r="J106" s="6"/>
      <c r="K106" s="6"/>
      <c r="L106" s="2"/>
      <c r="M106" s="2"/>
      <c r="N106" s="2" t="s">
        <v>51</v>
      </c>
      <c r="O106" s="2"/>
      <c r="P106" s="2" t="s">
        <v>121</v>
      </c>
      <c r="Q106" s="6"/>
      <c r="R106" s="6"/>
      <c r="S106" s="6"/>
      <c r="T106" s="6" t="s">
        <v>122</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7">
        <v>2605</v>
      </c>
      <c r="B107" s="2"/>
      <c r="C107" s="2"/>
      <c r="D107" s="2"/>
      <c r="E107" s="2" t="s">
        <v>45</v>
      </c>
      <c r="F107" s="2"/>
      <c r="G107" s="2" t="s">
        <v>148</v>
      </c>
      <c r="H107" s="2"/>
      <c r="I107" s="2"/>
      <c r="J107" s="6">
        <v>6</v>
      </c>
      <c r="K107" s="6"/>
      <c r="L107" s="2" t="s">
        <v>81</v>
      </c>
      <c r="M107" s="2" t="s">
        <v>77</v>
      </c>
      <c r="N107" s="2" t="s">
        <v>51</v>
      </c>
      <c r="O107" s="2">
        <v>1</v>
      </c>
      <c r="P107" s="2" t="s">
        <v>123</v>
      </c>
      <c r="Q107" s="2" t="s">
        <v>49</v>
      </c>
      <c r="R107" s="2" t="s">
        <v>86</v>
      </c>
      <c r="S107" s="6"/>
      <c r="T107" s="6" t="s">
        <v>124</v>
      </c>
      <c r="U107" s="6"/>
      <c r="V107" s="6"/>
      <c r="W107" s="6"/>
      <c r="X107" s="6" t="s">
        <v>125</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75</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A108" s="1">
        <v>2606</v>
      </c>
      <c r="B108" s="2"/>
      <c r="C108" s="6"/>
      <c r="D108" s="2"/>
      <c r="E108" s="2" t="s">
        <v>84</v>
      </c>
      <c r="F108" s="6"/>
      <c r="G108" s="2" t="s">
        <v>196</v>
      </c>
      <c r="H108" s="2"/>
      <c r="I108" s="2"/>
      <c r="J108" s="2">
        <v>8</v>
      </c>
      <c r="K108" s="2" t="s">
        <v>152</v>
      </c>
      <c r="L108" s="2" t="s">
        <v>204</v>
      </c>
      <c r="M108" s="2"/>
      <c r="N108" s="2" t="s">
        <v>51</v>
      </c>
      <c r="O108" s="2">
        <v>1</v>
      </c>
      <c r="P108" s="2" t="s">
        <v>197</v>
      </c>
      <c r="Q108" s="2" t="s">
        <v>49</v>
      </c>
      <c r="R108" s="2" t="s">
        <v>86</v>
      </c>
      <c r="S108" s="6"/>
      <c r="T108" s="6" t="s">
        <v>212</v>
      </c>
      <c r="U108" s="6"/>
      <c r="V108" s="6"/>
      <c r="W108" s="6"/>
      <c r="X108" s="6" t="s">
        <v>229</v>
      </c>
      <c r="Y108" s="22" t="str">
        <f t="shared" si="140"/>
        <v xml:space="preserve"> \subsection{Antiphona ad Magnificat}  \greannotation{VIII \textsc{g}} \index[Antiphona ad Magnificat]{Descendit hic} \label{Descendit hic (Antiphona ad Magnificat)} \grecommentary[0pt]{Lc 18:14} \gresetinitiallines{1} \gresetlyriccentering{vowel}  \gregorioscore{chants/an--descendit_hic--solesmes} \vspace{5pt} \emph{This man, justified, descended from there to his own home; because everyone who exalts himself will be humbled, and the one who humbles himself will be exalted.}   </v>
      </c>
      <c r="Z108" s="6"/>
      <c r="AA108" s="13" t="str">
        <f>CONCATENATE("\subsection{",E108,"}")</f>
        <v>\subsection{Antiphona ad Magnificat}</v>
      </c>
      <c r="AB108" s="6"/>
      <c r="AC108" s="13" t="str">
        <f t="shared" si="155"/>
        <v>\greannotation{VIII \textsc{g}}</v>
      </c>
      <c r="AD108" s="12" t="str">
        <f>CONCATENATE("\index[",E108,"]{",G108,"}")</f>
        <v>\index[Antiphona ad Magnificat]{Descendit hic}</v>
      </c>
      <c r="AE108" s="12" t="str">
        <f>CONCATENATE("\label{",G108," (",E108,")}")</f>
        <v>\label{Descendit hic (Antiphona ad Magnificat)}</v>
      </c>
      <c r="AF108" s="12" t="str">
        <f t="shared" si="156"/>
        <v>\grecommentary[0pt]{Lc 18:14}</v>
      </c>
      <c r="AG108" s="12" t="str">
        <f t="shared" si="157"/>
        <v>\gresetinitiallines{1}</v>
      </c>
      <c r="AH108" s="27" t="s">
        <v>75</v>
      </c>
      <c r="AI108" s="6"/>
      <c r="AJ108" s="6" t="str">
        <f t="shared" si="158"/>
        <v>\gregorioscore{chants/an--descendit_hic--solesmes}</v>
      </c>
      <c r="AK108" s="6" t="str">
        <f>CONCATENATE("\vspace{5pt} \emph{",X108,"}")</f>
        <v>\vspace{5pt} \emph{This man, justified, descended from there to his own home; because everyone who exalts himself will be humbled, and the one who humbles himself will be exalted.}</v>
      </c>
      <c r="AL108" s="6"/>
      <c r="AM108" s="6"/>
    </row>
    <row r="109" spans="1:39" s="7" customFormat="1" ht="15.75" customHeight="1" x14ac:dyDescent="0.15">
      <c r="A109" s="7">
        <v>2607</v>
      </c>
      <c r="B109" s="2"/>
      <c r="C109" s="2"/>
      <c r="D109" s="2"/>
      <c r="E109" s="2" t="s">
        <v>96</v>
      </c>
      <c r="F109" s="2"/>
      <c r="G109" s="2" t="s">
        <v>154</v>
      </c>
      <c r="H109" s="2" t="s">
        <v>97</v>
      </c>
      <c r="I109" s="2"/>
      <c r="J109" s="2">
        <v>8</v>
      </c>
      <c r="K109" s="2" t="s">
        <v>152</v>
      </c>
      <c r="L109" s="2" t="s">
        <v>204</v>
      </c>
      <c r="M109" s="2"/>
      <c r="N109" s="2" t="s">
        <v>51</v>
      </c>
      <c r="O109" s="2">
        <v>1</v>
      </c>
      <c r="P109" s="2" t="s">
        <v>94</v>
      </c>
      <c r="Q109" s="6"/>
      <c r="R109" s="6"/>
      <c r="S109" s="6"/>
      <c r="T109" s="6" t="s">
        <v>155</v>
      </c>
      <c r="U109" s="6"/>
      <c r="V109" s="6"/>
      <c r="W109" s="6"/>
      <c r="X109" s="6"/>
      <c r="Y109" s="23" t="str">
        <f t="shared" si="140"/>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\greannotation{VIII \textsc{g}}</v>
      </c>
      <c r="AD109" s="12" t="str">
        <f t="shared" ref="AD109:AD112" si="160">CONCATENATE("\index[",E109,"]{",G109,"}")</f>
        <v>\index[Canticum Evangelicum]{Magnificat 8G}</v>
      </c>
      <c r="AE109" s="12" t="str">
        <f t="shared" ref="AE109:AE112" si="161">CONCATENATE("\label{",G109," (",E109,")}")</f>
        <v>\label{Magnificat 8G (Canticum Evangelicum)}</v>
      </c>
      <c r="AF109" s="12" t="str">
        <f t="shared" si="156"/>
        <v>\grecommentary[0pt]{Lc 1:46-55}</v>
      </c>
      <c r="AG109" s="12" t="str">
        <f t="shared" si="157"/>
        <v>\gresetinitiallines{1}</v>
      </c>
      <c r="AH109" s="27" t="s">
        <v>75</v>
      </c>
      <c r="AI109" s="6"/>
      <c r="AJ109" s="6" t="str">
        <f t="shared" si="158"/>
        <v>\gregorioscore{chants/magnificat8G}</v>
      </c>
      <c r="AK109" s="6" t="s">
        <v>98</v>
      </c>
      <c r="AL109" s="6"/>
      <c r="AM109" s="6"/>
    </row>
    <row r="110" spans="1:39" s="7" customFormat="1" ht="15" customHeight="1" x14ac:dyDescent="0.15">
      <c r="A110" s="1">
        <v>2608</v>
      </c>
      <c r="E110" s="1" t="s">
        <v>102</v>
      </c>
      <c r="G110" s="1" t="s">
        <v>132</v>
      </c>
      <c r="T110" s="7" t="s">
        <v>230</v>
      </c>
      <c r="Y110" s="23" t="str">
        <f t="shared" si="140"/>
        <v xml:space="preserve"> \subsection{Preces}   \index[Preces]{Week II, Sunday, Second Vespers} \label{Week II, Sunday, Second Vespers (Preces)}     \input{intercessions/intercessions-ot-sunday-week-2-2nd-vespers}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\input{intercessions/intercessions-ot-sunday-week-2-2nd-vespers}</v>
      </c>
    </row>
    <row r="111" spans="1:39" s="7" customFormat="1" ht="15.75" customHeight="1" x14ac:dyDescent="0.15">
      <c r="A111" s="7">
        <v>2609</v>
      </c>
      <c r="B111" s="2"/>
      <c r="C111" s="6"/>
      <c r="D111" s="2"/>
      <c r="E111" s="2" t="s">
        <v>104</v>
      </c>
      <c r="F111" s="6"/>
      <c r="G111" s="2" t="s">
        <v>104</v>
      </c>
      <c r="H111" s="2"/>
      <c r="I111" s="2"/>
      <c r="J111" s="2"/>
      <c r="K111" s="2"/>
      <c r="L111" s="2"/>
      <c r="M111" s="2"/>
      <c r="N111" s="2"/>
      <c r="O111" s="2">
        <v>1</v>
      </c>
      <c r="P111" s="2"/>
      <c r="Q111" s="2"/>
      <c r="R111" s="6"/>
      <c r="S111" s="6"/>
      <c r="T111" s="6" t="s">
        <v>112</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v>2610</v>
      </c>
      <c r="B112" s="2"/>
      <c r="C112" s="2"/>
      <c r="D112" s="2"/>
      <c r="E112" s="2" t="s">
        <v>105</v>
      </c>
      <c r="F112" s="2"/>
      <c r="G112" s="2" t="s">
        <v>195</v>
      </c>
      <c r="H112" s="2"/>
      <c r="I112" s="2"/>
      <c r="J112" s="6"/>
      <c r="K112" s="6"/>
      <c r="L112" s="2"/>
      <c r="M112" s="2"/>
      <c r="N112" s="2"/>
      <c r="O112" s="2"/>
      <c r="P112" s="6"/>
      <c r="Q112" s="6"/>
      <c r="R112" s="6"/>
      <c r="S112" s="6"/>
      <c r="T112" s="6" t="s">
        <v>188</v>
      </c>
      <c r="U112" s="6"/>
      <c r="V112" s="6"/>
      <c r="W112" s="6"/>
      <c r="X112" s="6"/>
      <c r="Y112" s="23" t="str">
        <f t="shared" si="140"/>
        <v xml:space="preserve"> \subsection{Oratio conclusiva}   \index[Oratio conclusiva]{30th Sunday in OT} \label{30th Sunday in OT (Oratio conclusiva)}     \input{prayers/or-ordinary-time.30}    </v>
      </c>
      <c r="Z112" s="6"/>
      <c r="AA112" s="13" t="str">
        <f t="shared" si="159"/>
        <v>\subsection{Oratio conclusiva}</v>
      </c>
      <c r="AB112" s="6"/>
      <c r="AC112" s="6"/>
      <c r="AD112" s="2" t="str">
        <f t="shared" si="160"/>
        <v>\index[Oratio conclusiva]{30th Sunday in OT}</v>
      </c>
      <c r="AE112" s="2" t="str">
        <f t="shared" si="161"/>
        <v>\label{30th Sunday in OT (Oratio conclusiva)}</v>
      </c>
      <c r="AF112" s="6"/>
      <c r="AG112" s="6"/>
      <c r="AH112" s="6"/>
      <c r="AI112" s="6"/>
      <c r="AJ112" s="6" t="str">
        <f>CONCATENATE("\input{prayers/",SUBSTITUTE(T112,".tex",""),"}")</f>
        <v>\input{prayers/or-ordinary-time.30}</v>
      </c>
      <c r="AK112" s="6"/>
      <c r="AL112" s="6"/>
    </row>
    <row r="113" spans="1:39" s="7" customFormat="1" ht="15.75" customHeight="1" x14ac:dyDescent="0.15">
      <c r="A113" s="7">
        <v>2611</v>
      </c>
      <c r="B113" s="2"/>
      <c r="C113" s="2"/>
      <c r="D113" s="2"/>
      <c r="E113" s="2" t="s">
        <v>106</v>
      </c>
      <c r="F113" s="2"/>
      <c r="G113" s="2"/>
      <c r="H113" s="2"/>
      <c r="I113" s="2"/>
      <c r="J113" s="6"/>
      <c r="K113" s="6"/>
      <c r="L113" s="2"/>
      <c r="M113" s="2"/>
      <c r="N113" s="2"/>
      <c r="O113" s="2"/>
      <c r="P113" s="6"/>
      <c r="Q113" s="6"/>
      <c r="R113" s="6"/>
      <c r="S113" s="6"/>
      <c r="T113" s="6"/>
      <c r="U113" s="6"/>
      <c r="V113" s="6"/>
      <c r="W113" s="6" t="s">
        <v>111</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A114" s="1">
        <v>2612</v>
      </c>
      <c r="B114" s="2"/>
      <c r="C114" s="2"/>
      <c r="D114" s="6"/>
      <c r="E114" s="2" t="s">
        <v>107</v>
      </c>
      <c r="F114" s="6"/>
      <c r="G114" s="2" t="s">
        <v>108</v>
      </c>
      <c r="H114" s="5"/>
      <c r="I114" s="5"/>
      <c r="J114" s="6">
        <v>1</v>
      </c>
      <c r="K114" s="6"/>
      <c r="L114" s="2" t="s">
        <v>109</v>
      </c>
      <c r="M114" s="5"/>
      <c r="N114" s="5"/>
      <c r="O114" s="2">
        <v>1</v>
      </c>
      <c r="P114" s="6"/>
      <c r="Q114" s="6"/>
      <c r="R114" s="6"/>
      <c r="S114" s="6"/>
      <c r="T114" s="6" t="s">
        <v>110</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A115" s="7">
        <v>2613</v>
      </c>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v>2614</v>
      </c>
      <c r="B116" s="31"/>
      <c r="C116" s="31" t="s">
        <v>31</v>
      </c>
      <c r="D116" s="31"/>
      <c r="E116" s="31"/>
      <c r="F116" s="31"/>
      <c r="G116" s="32" t="s">
        <v>242</v>
      </c>
      <c r="H116" s="31"/>
      <c r="I116" s="31"/>
      <c r="J116" s="31"/>
      <c r="K116" s="31"/>
      <c r="L116" s="31"/>
      <c r="M116" s="31"/>
      <c r="N116" s="31"/>
      <c r="O116" s="31"/>
      <c r="P116" s="31"/>
      <c r="Q116" s="31"/>
      <c r="R116" s="31"/>
      <c r="Y116" s="34" t="str">
        <f t="shared" ref="Y116:Y125" si="165">CONCATENATE(Z116," ",AA116," ",AB116," ",AC116," ",AD116," ",AE116," ",AF116," ",AG116," ",AH116," ",AI116," ",AJ116," ",AK116," ",AL116," ",AM116," ",AN116)</f>
        <v xml:space="preserve">\chapter{31\textsuperscript{st} Sunday in Ordinary Time (Year C)}              </v>
      </c>
      <c r="Z116" s="35" t="str">
        <f>CONCATENATE("\chapter{",G116,"}")</f>
        <v>\chapter{31\textsuperscript{st} Sunday in Ordinary Time (Year C)}</v>
      </c>
      <c r="AA116" s="34"/>
      <c r="AB116" s="34"/>
      <c r="AC116" s="34"/>
      <c r="AD116" s="31"/>
      <c r="AE116" s="31"/>
      <c r="AF116" s="34"/>
      <c r="AG116" s="34"/>
      <c r="AH116" s="34"/>
      <c r="AI116" s="34"/>
      <c r="AJ116" s="34"/>
      <c r="AK116" s="34"/>
      <c r="AL116" s="34"/>
    </row>
    <row r="117" spans="1:39" s="7" customFormat="1" ht="15.75" customHeight="1" x14ac:dyDescent="0.15">
      <c r="A117" s="1">
        <v>2615</v>
      </c>
      <c r="B117" s="2"/>
      <c r="C117" s="2"/>
      <c r="F117" s="2"/>
      <c r="G117" s="7" t="s">
        <v>133</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A118" s="7">
        <v>2616</v>
      </c>
      <c r="B118" s="2"/>
      <c r="C118" s="2"/>
      <c r="D118" s="2"/>
      <c r="E118" s="2" t="s">
        <v>34</v>
      </c>
      <c r="F118" s="2"/>
      <c r="G118" s="2" t="s">
        <v>78</v>
      </c>
      <c r="H118" s="2"/>
      <c r="I118" s="2"/>
      <c r="J118" s="6"/>
      <c r="K118" s="6"/>
      <c r="L118" s="5"/>
      <c r="M118" s="5"/>
      <c r="N118" s="2" t="s">
        <v>51</v>
      </c>
      <c r="O118" s="2">
        <v>1</v>
      </c>
      <c r="P118" s="6"/>
      <c r="Q118" s="6"/>
      <c r="R118" s="6" t="s">
        <v>88</v>
      </c>
      <c r="S118" s="6"/>
      <c r="T118" s="6" t="s">
        <v>82</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32</v>
      </c>
      <c r="AJ118" s="6" t="str">
        <f t="shared" ref="AJ118:AJ120" si="166">CONCATENATE("\gregorioscore{chants/",SUBSTITUTE(T118,".gabc",""),"}")</f>
        <v>\gregorioscore{chants/misc.deus_in_adjutorium-T}</v>
      </c>
      <c r="AK118" s="16"/>
      <c r="AL118" s="24" t="s">
        <v>33</v>
      </c>
      <c r="AM118" s="6"/>
    </row>
    <row r="119" spans="1:39" s="7" customFormat="1" ht="15.75" customHeight="1" x14ac:dyDescent="0.15">
      <c r="A119" s="1">
        <v>2617</v>
      </c>
      <c r="B119" s="2"/>
      <c r="C119" s="2"/>
      <c r="D119" s="2"/>
      <c r="E119" s="2" t="s">
        <v>30</v>
      </c>
      <c r="F119" s="2"/>
      <c r="G119" s="2" t="s">
        <v>35</v>
      </c>
      <c r="H119" s="2"/>
      <c r="I119" s="2"/>
      <c r="J119" s="6">
        <v>8</v>
      </c>
      <c r="K119" s="6"/>
      <c r="L119" s="2" t="s">
        <v>134</v>
      </c>
      <c r="M119" s="2" t="s">
        <v>77</v>
      </c>
      <c r="N119" s="2" t="s">
        <v>51</v>
      </c>
      <c r="O119" s="2">
        <v>1</v>
      </c>
      <c r="P119" s="6"/>
      <c r="Q119" s="6" t="s">
        <v>48</v>
      </c>
      <c r="R119" s="2" t="s">
        <v>88</v>
      </c>
      <c r="S119" s="6"/>
      <c r="T119" s="6" t="s">
        <v>74</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50</v>
      </c>
      <c r="AI119" s="6"/>
      <c r="AJ119" s="6" t="str">
        <f t="shared" si="166"/>
        <v>\gregorioscore{chants/hy--lucis-creator-english}</v>
      </c>
      <c r="AK119" s="6"/>
      <c r="AL119" s="6"/>
      <c r="AM119" s="6"/>
    </row>
    <row r="120" spans="1:39" s="7" customFormat="1" ht="15.75" customHeight="1" x14ac:dyDescent="0.15">
      <c r="A120" s="7">
        <v>2618</v>
      </c>
      <c r="B120" s="2"/>
      <c r="C120" s="2"/>
      <c r="D120" s="2"/>
      <c r="E120" s="2" t="s">
        <v>36</v>
      </c>
      <c r="F120" s="2"/>
      <c r="G120" s="2" t="s">
        <v>53</v>
      </c>
      <c r="H120" s="2"/>
      <c r="I120" s="2"/>
      <c r="J120" s="6">
        <v>7</v>
      </c>
      <c r="K120" s="6" t="s">
        <v>57</v>
      </c>
      <c r="L120" s="2" t="s">
        <v>55</v>
      </c>
      <c r="M120" s="2"/>
      <c r="N120" s="2" t="s">
        <v>51</v>
      </c>
      <c r="O120" s="2">
        <v>1</v>
      </c>
      <c r="P120" s="6" t="s">
        <v>54</v>
      </c>
      <c r="Q120" s="6" t="s">
        <v>49</v>
      </c>
      <c r="R120" s="2" t="s">
        <v>88</v>
      </c>
      <c r="S120" s="6"/>
      <c r="T120" s="6" t="s">
        <v>119</v>
      </c>
      <c r="U120" s="6"/>
      <c r="V120" s="6"/>
      <c r="W120" s="6"/>
      <c r="X120" s="6" t="s">
        <v>64</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75</v>
      </c>
      <c r="AI120" s="25" t="s">
        <v>32</v>
      </c>
      <c r="AJ120" s="6" t="str">
        <f t="shared" si="166"/>
        <v>\gregorioscore{chants/an--dixit_dominus_domino_meo--dominican-mss}</v>
      </c>
      <c r="AK120" s="16"/>
      <c r="AL120" s="24" t="s">
        <v>33</v>
      </c>
      <c r="AM120" s="6"/>
    </row>
    <row r="121" spans="1:39" s="7" customFormat="1" ht="15" customHeight="1" x14ac:dyDescent="0.15">
      <c r="A121" s="1">
        <v>2619</v>
      </c>
      <c r="E121" s="1" t="s">
        <v>37</v>
      </c>
      <c r="G121" s="1" t="s">
        <v>38</v>
      </c>
      <c r="H121" s="1" t="s">
        <v>58</v>
      </c>
      <c r="I121" s="1" t="s">
        <v>65</v>
      </c>
      <c r="N121" s="2" t="s">
        <v>51</v>
      </c>
      <c r="Q121" s="7" t="s">
        <v>48</v>
      </c>
      <c r="T121" s="7" t="s">
        <v>66</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7">
        <v>2620</v>
      </c>
      <c r="B122" s="2"/>
      <c r="C122" s="6"/>
      <c r="D122" s="2"/>
      <c r="E122" s="2" t="s">
        <v>36</v>
      </c>
      <c r="F122" s="2"/>
      <c r="G122" s="2" t="s">
        <v>139</v>
      </c>
      <c r="H122" s="2"/>
      <c r="I122" s="2"/>
      <c r="J122" s="2">
        <v>4</v>
      </c>
      <c r="K122" s="2" t="s">
        <v>89</v>
      </c>
      <c r="L122" s="2" t="s">
        <v>141</v>
      </c>
      <c r="M122" s="2"/>
      <c r="N122" s="2" t="s">
        <v>51</v>
      </c>
      <c r="O122" s="2">
        <v>1</v>
      </c>
      <c r="P122" s="2" t="s">
        <v>140</v>
      </c>
      <c r="Q122" s="2" t="s">
        <v>49</v>
      </c>
      <c r="R122" s="2" t="s">
        <v>88</v>
      </c>
      <c r="S122" s="6"/>
      <c r="T122" s="6" t="s">
        <v>144</v>
      </c>
      <c r="U122" s="6"/>
      <c r="V122" s="6"/>
      <c r="W122" s="6"/>
      <c r="X122" s="6" t="s">
        <v>68</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75</v>
      </c>
      <c r="AI122" s="25" t="s">
        <v>32</v>
      </c>
      <c r="AJ122" s="6" t="str">
        <f t="shared" ref="AJ122" si="175">CONCATENATE("\gregorioscore{chants/",SUBSTITUTE(T122,".gabc",""),"}")</f>
        <v>\gregorioscore{chants/an--fidelia_omnia--dominican}</v>
      </c>
      <c r="AK122" s="6"/>
      <c r="AL122" s="24" t="s">
        <v>33</v>
      </c>
      <c r="AM122" s="6"/>
    </row>
    <row r="123" spans="1:39" s="7" customFormat="1" ht="15.75" customHeight="1" x14ac:dyDescent="0.15">
      <c r="A123" s="1">
        <v>2621</v>
      </c>
      <c r="B123" s="2"/>
      <c r="C123" s="6"/>
      <c r="D123" s="2"/>
      <c r="E123" s="2" t="s">
        <v>37</v>
      </c>
      <c r="F123" s="2"/>
      <c r="G123" s="2" t="s">
        <v>136</v>
      </c>
      <c r="H123" s="2" t="s">
        <v>137</v>
      </c>
      <c r="I123" s="2" t="s">
        <v>138</v>
      </c>
      <c r="J123" s="2"/>
      <c r="K123" s="2"/>
      <c r="L123" s="2"/>
      <c r="M123" s="2"/>
      <c r="N123" s="2" t="s">
        <v>51</v>
      </c>
      <c r="O123" s="2"/>
      <c r="P123" s="2"/>
      <c r="Q123" s="2" t="s">
        <v>48</v>
      </c>
      <c r="R123" s="6"/>
      <c r="S123" s="6"/>
      <c r="T123" s="6" t="s">
        <v>145</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A124" s="7">
        <v>2622</v>
      </c>
      <c r="B124" s="2"/>
      <c r="C124" s="6"/>
      <c r="D124" s="2"/>
      <c r="E124" s="2" t="s">
        <v>42</v>
      </c>
      <c r="F124" s="2"/>
      <c r="G124" s="1" t="s">
        <v>63</v>
      </c>
      <c r="H124" s="1" t="s">
        <v>71</v>
      </c>
      <c r="I124" s="1"/>
      <c r="J124" s="6">
        <v>6</v>
      </c>
      <c r="K124" s="6"/>
      <c r="L124" s="2" t="s">
        <v>81</v>
      </c>
      <c r="M124" s="1"/>
      <c r="N124" s="2" t="s">
        <v>51</v>
      </c>
      <c r="O124" s="1">
        <v>1</v>
      </c>
      <c r="P124" s="2" t="s">
        <v>43</v>
      </c>
      <c r="Q124" s="2" t="s">
        <v>48</v>
      </c>
      <c r="R124" s="2" t="s">
        <v>87</v>
      </c>
      <c r="S124" s="6"/>
      <c r="T124" s="7" t="s">
        <v>52</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50</v>
      </c>
      <c r="AI124" s="6"/>
      <c r="AJ124" s="6" t="str">
        <f>CONCATENATE("\gregorioscore{chants/",SUBSTITUTE(T124,".gabc",""),"}")</f>
        <v>\gregorioscore{chants/canticle--salus-et-honor--dom-1-et-3--english}</v>
      </c>
      <c r="AK124" s="6"/>
      <c r="AL124" s="6"/>
      <c r="AM124" s="6"/>
    </row>
    <row r="125" spans="1:39" s="7" customFormat="1" ht="15.75" customHeight="1" x14ac:dyDescent="0.15">
      <c r="A125" s="1">
        <v>2623</v>
      </c>
      <c r="B125" s="2"/>
      <c r="C125" s="2"/>
      <c r="D125" s="2"/>
      <c r="E125" s="2" t="s">
        <v>44</v>
      </c>
      <c r="F125" s="2"/>
      <c r="G125" s="1" t="s">
        <v>149</v>
      </c>
      <c r="H125" s="2"/>
      <c r="I125" s="2"/>
      <c r="J125" s="6"/>
      <c r="K125" s="6"/>
      <c r="L125" s="2"/>
      <c r="M125" s="2"/>
      <c r="N125" s="2" t="s">
        <v>51</v>
      </c>
      <c r="O125" s="2"/>
      <c r="P125" s="2" t="s">
        <v>146</v>
      </c>
      <c r="Q125" s="6"/>
      <c r="R125" s="6"/>
      <c r="S125" s="6"/>
      <c r="T125" s="6" t="s">
        <v>147</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7">
        <v>2624</v>
      </c>
      <c r="B126" s="2"/>
      <c r="C126" s="2"/>
      <c r="D126" s="2"/>
      <c r="E126" s="2" t="s">
        <v>45</v>
      </c>
      <c r="F126" s="2"/>
      <c r="G126" s="2" t="s">
        <v>46</v>
      </c>
      <c r="H126" s="2"/>
      <c r="I126" s="2"/>
      <c r="J126" s="6">
        <v>6</v>
      </c>
      <c r="K126" s="6"/>
      <c r="L126" s="2" t="s">
        <v>81</v>
      </c>
      <c r="M126" s="2" t="s">
        <v>77</v>
      </c>
      <c r="N126" s="2" t="s">
        <v>51</v>
      </c>
      <c r="O126" s="2">
        <v>1</v>
      </c>
      <c r="P126" s="2" t="s">
        <v>80</v>
      </c>
      <c r="Q126" s="2" t="s">
        <v>49</v>
      </c>
      <c r="R126" s="2" t="s">
        <v>86</v>
      </c>
      <c r="S126" s="6"/>
      <c r="T126" s="6" t="s">
        <v>79</v>
      </c>
      <c r="U126" s="6"/>
      <c r="V126" s="6"/>
      <c r="W126" s="6"/>
      <c r="X126" s="6" t="s">
        <v>83</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75</v>
      </c>
      <c r="AI126" s="6"/>
      <c r="AJ126" s="6" t="str">
        <f t="shared" ref="AJ126:AJ128" si="183">CONCATENATE("\gregorioscore{chants/",SUBSTITUTE(T126,".gabc",""),"}")</f>
        <v>\gregorioscore{chants/rb--benedictus_es_domine--solesmes}</v>
      </c>
      <c r="AK126" s="6"/>
      <c r="AM126" s="29" t="s">
        <v>159</v>
      </c>
    </row>
    <row r="127" spans="1:39" s="7" customFormat="1" ht="15.75" customHeight="1" x14ac:dyDescent="0.15">
      <c r="A127" s="1">
        <v>2625</v>
      </c>
      <c r="B127" s="2"/>
      <c r="C127" s="6"/>
      <c r="D127" s="2"/>
      <c r="E127" s="2" t="s">
        <v>84</v>
      </c>
      <c r="F127" s="6"/>
      <c r="G127" s="2" t="s">
        <v>198</v>
      </c>
      <c r="H127" s="2"/>
      <c r="I127" s="2"/>
      <c r="J127" s="2">
        <v>8</v>
      </c>
      <c r="K127" s="2" t="s">
        <v>183</v>
      </c>
      <c r="L127" s="2" t="s">
        <v>205</v>
      </c>
      <c r="M127" s="2" t="s">
        <v>209</v>
      </c>
      <c r="N127" s="2" t="s">
        <v>51</v>
      </c>
      <c r="O127" s="2">
        <v>1</v>
      </c>
      <c r="P127" s="2" t="s">
        <v>153</v>
      </c>
      <c r="Q127" s="2" t="s">
        <v>49</v>
      </c>
      <c r="R127" s="2" t="s">
        <v>86</v>
      </c>
      <c r="T127" s="6" t="s">
        <v>213</v>
      </c>
      <c r="U127" s="6"/>
      <c r="V127" s="6"/>
      <c r="W127" s="6"/>
      <c r="X127" s="6" t="s">
        <v>214</v>
      </c>
      <c r="Y127" s="22" t="str">
        <f t="shared" ref="Y127:Y133" si="184">CONCATENATE(Z127," ",AA127," ",AB127," ",AC127," ",AD127," ",AE127," ",AF127," ",AG127," ",AH127," ",AI127," ",AJ127," ",AK127," ",AL127," ",AM127," ",AN127)</f>
        <v xml:space="preserve"> \subsection{Antiphona ad Magnificat}  \greannotation{VIII c} \index[Antiphona ad Magnificat]{Venit Filius} \label{Venit Filius (Antiphona ad Magnificat)} \grecommentary[0pt]{Lc 17:10} \gresetinitiallines{1} \gresetlyriccentering{vowel}  \gregorioscore{chants/an--venit_filius--solesmes} \vspace{5pt} \emph{The son of man came to seek and save those who were lost.}   </v>
      </c>
      <c r="Z127" s="6"/>
      <c r="AA127" s="13" t="str">
        <f>CONCATENATE("\subsection{",E127,"}")</f>
        <v>\subsection{Antiphona ad Magnificat}</v>
      </c>
      <c r="AB127" s="6"/>
      <c r="AC127" s="13" t="str">
        <f t="shared" si="180"/>
        <v>\greannotation{VIII c}</v>
      </c>
      <c r="AD127" s="12" t="str">
        <f>CONCATENATE("\index[",E127,"]{",G127,"}")</f>
        <v>\index[Antiphona ad Magnificat]{Venit Filius}</v>
      </c>
      <c r="AE127" s="12" t="str">
        <f>CONCATENATE("\label{",G127," (",E127,")}")</f>
        <v>\label{Venit Filius (Antiphona ad Magnificat)}</v>
      </c>
      <c r="AF127" s="12" t="str">
        <f t="shared" si="181"/>
        <v>\grecommentary[0pt]{Lc 17:10}</v>
      </c>
      <c r="AG127" s="12" t="str">
        <f t="shared" si="182"/>
        <v>\gresetinitiallines{1}</v>
      </c>
      <c r="AH127" s="27" t="s">
        <v>75</v>
      </c>
      <c r="AI127" s="6"/>
      <c r="AJ127" s="6" t="str">
        <f>CONCATENATE("\gregorioscore{chants/",SUBSTITUTE(T127,".gabc",""),"}")</f>
        <v>\gregorioscore{chants/an--venit_filius--solesmes}</v>
      </c>
      <c r="AK127" s="6" t="str">
        <f>CONCATENATE("\vspace{5pt} \emph{",X127,"}")</f>
        <v>\vspace{5pt} \emph{The son of man came to seek and save those who were lost.}</v>
      </c>
      <c r="AL127" s="6"/>
      <c r="AM127" s="6"/>
    </row>
    <row r="128" spans="1:39" s="7" customFormat="1" ht="15.75" customHeight="1" x14ac:dyDescent="0.15">
      <c r="A128" s="7">
        <v>2626</v>
      </c>
      <c r="B128" s="2"/>
      <c r="C128" s="2"/>
      <c r="D128" s="2"/>
      <c r="E128" s="2" t="s">
        <v>96</v>
      </c>
      <c r="F128" s="2"/>
      <c r="G128" s="2" t="s">
        <v>182</v>
      </c>
      <c r="H128" s="2" t="s">
        <v>97</v>
      </c>
      <c r="I128" s="2"/>
      <c r="J128" s="2">
        <v>8</v>
      </c>
      <c r="K128" s="2" t="s">
        <v>183</v>
      </c>
      <c r="L128" s="2" t="s">
        <v>205</v>
      </c>
      <c r="M128" s="2" t="s">
        <v>209</v>
      </c>
      <c r="N128" s="2" t="s">
        <v>51</v>
      </c>
      <c r="O128" s="2">
        <v>1</v>
      </c>
      <c r="P128" s="2" t="s">
        <v>94</v>
      </c>
      <c r="Q128" s="6"/>
      <c r="R128" s="6"/>
      <c r="S128" s="6"/>
      <c r="T128" s="6" t="s">
        <v>185</v>
      </c>
      <c r="U128" s="6"/>
      <c r="V128" s="6"/>
      <c r="W128" s="6"/>
      <c r="X128" s="6"/>
      <c r="Y128" s="23" t="str">
        <f t="shared" si="184"/>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c}</v>
      </c>
      <c r="AD128" s="12" t="str">
        <f t="shared" ref="AD128:AD131" si="186">CONCATENATE("\index[",E128,"]{",G128,"}")</f>
        <v>\index[Canticum Evangelicum]{Magnificat 8c}</v>
      </c>
      <c r="AE128" s="12" t="str">
        <f t="shared" ref="AE128:AE131" si="187">CONCATENATE("\label{",G128," (",E128,")}")</f>
        <v>\label{Magnificat 8c (Canticum Evangelicum)}</v>
      </c>
      <c r="AF128" s="12" t="str">
        <f t="shared" si="181"/>
        <v>\grecommentary[0pt]{Lc 1:46-55}</v>
      </c>
      <c r="AG128" s="12" t="str">
        <f t="shared" si="182"/>
        <v>\gresetinitiallines{1}</v>
      </c>
      <c r="AH128" s="27" t="s">
        <v>75</v>
      </c>
      <c r="AI128" s="6"/>
      <c r="AJ128" s="6" t="str">
        <f t="shared" si="183"/>
        <v>\gregorioscore{chants/magnificat8c}</v>
      </c>
      <c r="AK128" s="6" t="s">
        <v>98</v>
      </c>
      <c r="AL128" s="6"/>
      <c r="AM128" s="6"/>
    </row>
    <row r="129" spans="1:39" s="7" customFormat="1" ht="15" customHeight="1" x14ac:dyDescent="0.15">
      <c r="A129" s="1">
        <v>2627</v>
      </c>
      <c r="E129" s="1" t="s">
        <v>102</v>
      </c>
      <c r="G129" s="1" t="s">
        <v>149</v>
      </c>
      <c r="T129" s="7" t="s">
        <v>157</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A130" s="7">
        <v>2628</v>
      </c>
      <c r="B130" s="2"/>
      <c r="C130" s="6"/>
      <c r="D130" s="2"/>
      <c r="E130" s="2" t="s">
        <v>104</v>
      </c>
      <c r="F130" s="6"/>
      <c r="G130" s="2" t="s">
        <v>104</v>
      </c>
      <c r="H130" s="2"/>
      <c r="I130" s="2"/>
      <c r="J130" s="2"/>
      <c r="K130" s="2"/>
      <c r="L130" s="2"/>
      <c r="M130" s="2"/>
      <c r="N130" s="2"/>
      <c r="O130" s="2">
        <v>1</v>
      </c>
      <c r="P130" s="2"/>
      <c r="Q130" s="2"/>
      <c r="R130" s="6"/>
      <c r="S130" s="6"/>
      <c r="T130" s="6" t="s">
        <v>112</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v>2629</v>
      </c>
      <c r="B131" s="2"/>
      <c r="C131" s="2"/>
      <c r="D131" s="2"/>
      <c r="E131" s="2" t="s">
        <v>105</v>
      </c>
      <c r="F131" s="2"/>
      <c r="G131" s="2" t="s">
        <v>194</v>
      </c>
      <c r="H131" s="2"/>
      <c r="I131" s="2"/>
      <c r="J131" s="6"/>
      <c r="K131" s="6"/>
      <c r="L131" s="2"/>
      <c r="M131" s="2"/>
      <c r="N131" s="2"/>
      <c r="O131" s="2"/>
      <c r="P131" s="6"/>
      <c r="Q131" s="6"/>
      <c r="R131" s="6"/>
      <c r="S131" s="6"/>
      <c r="T131" s="6" t="s">
        <v>189</v>
      </c>
      <c r="U131" s="6"/>
      <c r="V131" s="6"/>
      <c r="W131" s="6"/>
      <c r="X131" s="6"/>
      <c r="Y131" s="23" t="str">
        <f t="shared" si="184"/>
        <v xml:space="preserve"> \subsection{Oratio conclusiva}   \index[Oratio conclusiva]{31st Sunday in OT} \label{31st Sunday in OT (Oratio conclusiva)}     \input{prayers/or-ordinary-time.31}    </v>
      </c>
      <c r="Z131" s="6"/>
      <c r="AA131" s="13" t="str">
        <f t="shared" si="185"/>
        <v>\subsection{Oratio conclusiva}</v>
      </c>
      <c r="AB131" s="6"/>
      <c r="AC131" s="6"/>
      <c r="AD131" s="2" t="str">
        <f t="shared" si="186"/>
        <v>\index[Oratio conclusiva]{31st Sunday in OT}</v>
      </c>
      <c r="AE131" s="2" t="str">
        <f t="shared" si="187"/>
        <v>\label{31st Sunday in OT (Oratio conclusiva)}</v>
      </c>
      <c r="AF131" s="6"/>
      <c r="AG131" s="6"/>
      <c r="AH131" s="6"/>
      <c r="AI131" s="6"/>
      <c r="AJ131" s="6" t="str">
        <f>CONCATENATE("\input{prayers/",SUBSTITUTE(T131,".tex",""),"}")</f>
        <v>\input{prayers/or-ordinary-time.31}</v>
      </c>
      <c r="AK131" s="6"/>
      <c r="AL131" s="6"/>
    </row>
    <row r="132" spans="1:39" s="7" customFormat="1" ht="15.75" customHeight="1" x14ac:dyDescent="0.15">
      <c r="A132" s="7">
        <v>2630</v>
      </c>
      <c r="B132" s="2"/>
      <c r="C132" s="2"/>
      <c r="D132" s="2"/>
      <c r="E132" s="2" t="s">
        <v>106</v>
      </c>
      <c r="F132" s="2"/>
      <c r="G132" s="2"/>
      <c r="H132" s="2"/>
      <c r="I132" s="2"/>
      <c r="J132" s="6"/>
      <c r="K132" s="6"/>
      <c r="L132" s="2"/>
      <c r="M132" s="2"/>
      <c r="N132" s="2"/>
      <c r="O132" s="2"/>
      <c r="P132" s="6"/>
      <c r="Q132" s="6"/>
      <c r="R132" s="6"/>
      <c r="S132" s="6"/>
      <c r="T132" s="6"/>
      <c r="U132" s="6"/>
      <c r="V132" s="6"/>
      <c r="W132" s="6" t="s">
        <v>111</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A133" s="1">
        <v>2631</v>
      </c>
      <c r="B133" s="2"/>
      <c r="C133" s="2"/>
      <c r="D133" s="6"/>
      <c r="E133" s="2" t="s">
        <v>107</v>
      </c>
      <c r="F133" s="6"/>
      <c r="G133" s="2" t="s">
        <v>108</v>
      </c>
      <c r="H133" s="5"/>
      <c r="I133" s="5"/>
      <c r="J133" s="6">
        <v>1</v>
      </c>
      <c r="K133" s="6"/>
      <c r="L133" s="2" t="s">
        <v>109</v>
      </c>
      <c r="M133" s="5"/>
      <c r="N133" s="5"/>
      <c r="O133" s="2">
        <v>1</v>
      </c>
      <c r="P133" s="6"/>
      <c r="Q133" s="6"/>
      <c r="R133" s="6"/>
      <c r="S133" s="6"/>
      <c r="T133" s="6" t="s">
        <v>110</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A134" s="7">
        <v>2632</v>
      </c>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v>2633</v>
      </c>
      <c r="B135" s="31"/>
      <c r="C135" s="31" t="s">
        <v>31</v>
      </c>
      <c r="D135" s="31"/>
      <c r="E135" s="31"/>
      <c r="F135" s="31"/>
      <c r="G135" s="32" t="s">
        <v>243</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in Ordinary Time (Year C)}              </v>
      </c>
      <c r="Z135" s="35" t="str">
        <f>CONCATENATE("\chapter{",G135,"}")</f>
        <v>\chapter{32\textsuperscript{nd} Sunday in Ordinary Time (Year C)}</v>
      </c>
      <c r="AA135" s="34"/>
      <c r="AB135" s="34"/>
      <c r="AC135" s="34"/>
      <c r="AD135" s="31"/>
      <c r="AE135" s="31"/>
      <c r="AF135" s="34"/>
      <c r="AG135" s="34"/>
      <c r="AH135" s="34"/>
      <c r="AI135" s="34"/>
      <c r="AJ135" s="34"/>
      <c r="AK135" s="34"/>
      <c r="AL135" s="34"/>
    </row>
    <row r="136" spans="1:39" s="7" customFormat="1" ht="15.75" customHeight="1" x14ac:dyDescent="0.15">
      <c r="A136" s="1">
        <v>2634</v>
      </c>
      <c r="B136" s="2"/>
      <c r="C136" s="2"/>
      <c r="F136" s="2"/>
      <c r="G136" s="7" t="s">
        <v>133</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A137" s="7">
        <v>2635</v>
      </c>
      <c r="B137" s="2"/>
      <c r="C137" s="2"/>
      <c r="D137" s="2"/>
      <c r="E137" s="2" t="s">
        <v>34</v>
      </c>
      <c r="F137" s="2"/>
      <c r="G137" s="2" t="s">
        <v>78</v>
      </c>
      <c r="H137" s="2"/>
      <c r="I137" s="2"/>
      <c r="J137" s="6"/>
      <c r="K137" s="6"/>
      <c r="L137" s="5"/>
      <c r="M137" s="5"/>
      <c r="N137" s="2" t="s">
        <v>51</v>
      </c>
      <c r="O137" s="2">
        <v>1</v>
      </c>
      <c r="P137" s="6"/>
      <c r="Q137" s="6"/>
      <c r="R137" s="6" t="s">
        <v>88</v>
      </c>
      <c r="S137" s="6"/>
      <c r="T137" s="6" t="s">
        <v>82</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32</v>
      </c>
      <c r="AJ137" s="6" t="str">
        <f t="shared" ref="AJ137:AJ139" si="192">CONCATENATE("\gregorioscore{chants/",SUBSTITUTE(T137,".gabc",""),"}")</f>
        <v>\gregorioscore{chants/misc.deus_in_adjutorium-T}</v>
      </c>
      <c r="AK137" s="16"/>
      <c r="AL137" s="24" t="s">
        <v>33</v>
      </c>
      <c r="AM137" s="6"/>
    </row>
    <row r="138" spans="1:39" s="7" customFormat="1" ht="15.75" customHeight="1" x14ac:dyDescent="0.15">
      <c r="A138" s="1">
        <v>2636</v>
      </c>
      <c r="B138" s="2"/>
      <c r="C138" s="2"/>
      <c r="D138" s="2"/>
      <c r="E138" s="2" t="s">
        <v>30</v>
      </c>
      <c r="F138" s="2"/>
      <c r="G138" s="2" t="s">
        <v>35</v>
      </c>
      <c r="H138" s="2"/>
      <c r="I138" s="2"/>
      <c r="J138" s="6">
        <v>8</v>
      </c>
      <c r="K138" s="6"/>
      <c r="L138" s="2" t="s">
        <v>134</v>
      </c>
      <c r="M138" s="2" t="s">
        <v>77</v>
      </c>
      <c r="N138" s="2" t="s">
        <v>51</v>
      </c>
      <c r="O138" s="2">
        <v>1</v>
      </c>
      <c r="P138" s="6"/>
      <c r="Q138" s="6" t="s">
        <v>48</v>
      </c>
      <c r="R138" s="2" t="s">
        <v>88</v>
      </c>
      <c r="S138" s="6"/>
      <c r="T138" s="6" t="s">
        <v>74</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50</v>
      </c>
      <c r="AI138" s="6"/>
      <c r="AJ138" s="6" t="str">
        <f t="shared" si="192"/>
        <v>\gregorioscore{chants/hy--lucis-creator-english}</v>
      </c>
      <c r="AK138" s="6"/>
      <c r="AL138" s="6"/>
      <c r="AM138" s="6"/>
    </row>
    <row r="139" spans="1:39" s="7" customFormat="1" ht="15.75" customHeight="1" x14ac:dyDescent="0.15">
      <c r="A139" s="7">
        <v>2637</v>
      </c>
      <c r="B139" s="2"/>
      <c r="C139" s="2"/>
      <c r="D139" s="2"/>
      <c r="E139" s="2" t="s">
        <v>36</v>
      </c>
      <c r="F139" s="2"/>
      <c r="G139" s="2" t="s">
        <v>53</v>
      </c>
      <c r="H139" s="2"/>
      <c r="I139" s="2"/>
      <c r="J139" s="6">
        <v>7</v>
      </c>
      <c r="K139" s="6" t="s">
        <v>57</v>
      </c>
      <c r="L139" s="2" t="s">
        <v>55</v>
      </c>
      <c r="M139" s="2"/>
      <c r="N139" s="2" t="s">
        <v>51</v>
      </c>
      <c r="O139" s="2">
        <v>1</v>
      </c>
      <c r="P139" s="6" t="s">
        <v>54</v>
      </c>
      <c r="Q139" s="6" t="s">
        <v>49</v>
      </c>
      <c r="R139" s="2" t="s">
        <v>88</v>
      </c>
      <c r="S139" s="6"/>
      <c r="T139" s="6" t="s">
        <v>119</v>
      </c>
      <c r="U139" s="6"/>
      <c r="V139" s="6"/>
      <c r="W139" s="6"/>
      <c r="X139" s="6" t="s">
        <v>64</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75</v>
      </c>
      <c r="AI139" s="25" t="s">
        <v>32</v>
      </c>
      <c r="AJ139" s="6" t="str">
        <f t="shared" si="192"/>
        <v>\gregorioscore{chants/an--dixit_dominus_domino_meo--dominican-mss}</v>
      </c>
      <c r="AK139" s="16"/>
      <c r="AL139" s="24" t="s">
        <v>33</v>
      </c>
      <c r="AM139" s="6"/>
    </row>
    <row r="140" spans="1:39" s="7" customFormat="1" ht="15" customHeight="1" x14ac:dyDescent="0.15">
      <c r="A140" s="1">
        <v>2638</v>
      </c>
      <c r="E140" s="1" t="s">
        <v>37</v>
      </c>
      <c r="G140" s="1" t="s">
        <v>38</v>
      </c>
      <c r="H140" s="1" t="s">
        <v>58</v>
      </c>
      <c r="I140" s="1" t="s">
        <v>65</v>
      </c>
      <c r="N140" s="2" t="s">
        <v>51</v>
      </c>
      <c r="Q140" s="7" t="s">
        <v>48</v>
      </c>
      <c r="T140" s="7" t="s">
        <v>66</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7">
        <v>2639</v>
      </c>
      <c r="B141" s="2"/>
      <c r="C141" s="6"/>
      <c r="D141" s="2"/>
      <c r="E141" s="2" t="s">
        <v>36</v>
      </c>
      <c r="F141" s="2"/>
      <c r="G141" s="1" t="s">
        <v>166</v>
      </c>
      <c r="H141" s="2"/>
      <c r="I141" s="2"/>
      <c r="J141" s="2">
        <v>4</v>
      </c>
      <c r="K141" s="2" t="s">
        <v>89</v>
      </c>
      <c r="L141" s="2" t="s">
        <v>141</v>
      </c>
      <c r="M141" s="2"/>
      <c r="N141" s="2" t="s">
        <v>51</v>
      </c>
      <c r="O141" s="2">
        <v>1</v>
      </c>
      <c r="P141" s="2" t="s">
        <v>170</v>
      </c>
      <c r="Q141" s="2" t="s">
        <v>49</v>
      </c>
      <c r="R141" s="2" t="s">
        <v>88</v>
      </c>
      <c r="S141" s="6"/>
      <c r="T141" s="6" t="s">
        <v>167</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75</v>
      </c>
      <c r="AI141" s="25" t="s">
        <v>32</v>
      </c>
      <c r="AJ141" s="6" t="str">
        <f t="shared" ref="AJ141" si="199">CONCATENATE("\gregorioscore{chants/",SUBSTITUTE(T141,".gabc",""),"}")</f>
        <v>\gregorioscore{chants/ab--in_mandatis--dominican}</v>
      </c>
      <c r="AK141" s="6"/>
      <c r="AL141" s="28" t="s">
        <v>33</v>
      </c>
      <c r="AM141" s="6"/>
    </row>
    <row r="142" spans="1:39" s="7" customFormat="1" ht="15.75" customHeight="1" x14ac:dyDescent="0.15">
      <c r="A142" s="1">
        <v>2640</v>
      </c>
      <c r="B142" s="2"/>
      <c r="C142" s="6"/>
      <c r="D142" s="2"/>
      <c r="E142" s="2" t="s">
        <v>37</v>
      </c>
      <c r="F142" s="2"/>
      <c r="G142" s="2" t="s">
        <v>165</v>
      </c>
      <c r="H142" s="2" t="s">
        <v>168</v>
      </c>
      <c r="I142" s="2" t="s">
        <v>169</v>
      </c>
      <c r="J142" s="2"/>
      <c r="K142" s="2"/>
      <c r="L142" s="2"/>
      <c r="M142" s="2"/>
      <c r="N142" s="2" t="s">
        <v>51</v>
      </c>
      <c r="O142" s="2"/>
      <c r="P142" s="2"/>
      <c r="Q142" s="2" t="s">
        <v>48</v>
      </c>
      <c r="R142" s="6"/>
      <c r="S142" s="6"/>
      <c r="T142" s="6" t="s">
        <v>171</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A143" s="7">
        <v>2641</v>
      </c>
      <c r="B143" s="2"/>
      <c r="C143" s="6"/>
      <c r="D143" s="2"/>
      <c r="E143" s="2" t="s">
        <v>42</v>
      </c>
      <c r="F143" s="2"/>
      <c r="G143" s="1" t="s">
        <v>63</v>
      </c>
      <c r="H143" s="1" t="s">
        <v>71</v>
      </c>
      <c r="I143" s="1"/>
      <c r="J143" s="6">
        <v>6</v>
      </c>
      <c r="K143" s="6"/>
      <c r="L143" s="2" t="s">
        <v>81</v>
      </c>
      <c r="M143" s="1"/>
      <c r="N143" s="2" t="s">
        <v>51</v>
      </c>
      <c r="O143" s="1">
        <v>1</v>
      </c>
      <c r="P143" s="2" t="s">
        <v>43</v>
      </c>
      <c r="Q143" s="2" t="s">
        <v>48</v>
      </c>
      <c r="R143" s="2" t="s">
        <v>87</v>
      </c>
      <c r="S143" s="6"/>
      <c r="T143" s="7" t="s">
        <v>52</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50</v>
      </c>
      <c r="AI143" s="6"/>
      <c r="AJ143" s="6" t="str">
        <f>CONCATENATE("\gregorioscore{chants/",SUBSTITUTE(T143,".gabc",""),"}")</f>
        <v>\gregorioscore{chants/canticle--salus-et-honor--dom-1-et-3--english}</v>
      </c>
      <c r="AK143" s="6"/>
      <c r="AL143" s="6"/>
      <c r="AM143" s="29" t="s">
        <v>159</v>
      </c>
    </row>
    <row r="144" spans="1:39" s="7" customFormat="1" ht="15.75" customHeight="1" x14ac:dyDescent="0.15">
      <c r="A144" s="1">
        <v>2642</v>
      </c>
      <c r="B144" s="2"/>
      <c r="C144" s="2"/>
      <c r="D144" s="2"/>
      <c r="E144" s="2" t="s">
        <v>44</v>
      </c>
      <c r="F144" s="2"/>
      <c r="G144" s="1" t="s">
        <v>161</v>
      </c>
      <c r="H144" s="2"/>
      <c r="I144" s="2"/>
      <c r="J144" s="6"/>
      <c r="K144" s="6"/>
      <c r="L144" s="2"/>
      <c r="M144" s="2"/>
      <c r="N144" s="2" t="s">
        <v>51</v>
      </c>
      <c r="O144" s="2"/>
      <c r="P144" s="2" t="s">
        <v>164</v>
      </c>
      <c r="Q144" s="6"/>
      <c r="R144" s="6"/>
      <c r="S144" s="6"/>
      <c r="T144" s="6" t="s">
        <v>163</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7">
        <v>2643</v>
      </c>
      <c r="B145" s="2"/>
      <c r="C145" s="2"/>
      <c r="D145" s="2"/>
      <c r="E145" s="2" t="s">
        <v>45</v>
      </c>
      <c r="F145" s="2"/>
      <c r="G145" s="2" t="s">
        <v>148</v>
      </c>
      <c r="H145" s="2"/>
      <c r="I145" s="2"/>
      <c r="J145" s="6">
        <v>6</v>
      </c>
      <c r="K145" s="6"/>
      <c r="L145" s="2" t="s">
        <v>81</v>
      </c>
      <c r="M145" s="2" t="s">
        <v>77</v>
      </c>
      <c r="N145" s="2" t="s">
        <v>51</v>
      </c>
      <c r="O145" s="2">
        <v>1</v>
      </c>
      <c r="P145" s="2" t="s">
        <v>123</v>
      </c>
      <c r="Q145" s="2" t="s">
        <v>49</v>
      </c>
      <c r="R145" s="2" t="s">
        <v>86</v>
      </c>
      <c r="S145" s="6"/>
      <c r="T145" s="6" t="s">
        <v>124</v>
      </c>
      <c r="U145" s="6"/>
      <c r="V145" s="6"/>
      <c r="W145" s="6"/>
      <c r="X145" s="6" t="s">
        <v>125</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75</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A146" s="1">
        <v>2644</v>
      </c>
      <c r="B146" s="2"/>
      <c r="C146" s="6"/>
      <c r="D146" s="2"/>
      <c r="E146" s="2" t="s">
        <v>84</v>
      </c>
      <c r="F146" s="6"/>
      <c r="G146" s="2" t="s">
        <v>199</v>
      </c>
      <c r="H146" s="2"/>
      <c r="I146" s="2"/>
      <c r="J146" s="2">
        <v>8</v>
      </c>
      <c r="K146" s="2" t="s">
        <v>152</v>
      </c>
      <c r="L146" s="2" t="s">
        <v>204</v>
      </c>
      <c r="M146" s="2" t="s">
        <v>209</v>
      </c>
      <c r="N146" s="2" t="s">
        <v>51</v>
      </c>
      <c r="O146" s="2">
        <v>1</v>
      </c>
      <c r="P146" s="2" t="s">
        <v>200</v>
      </c>
      <c r="Q146" s="2" t="s">
        <v>49</v>
      </c>
      <c r="R146" s="2" t="s">
        <v>86</v>
      </c>
      <c r="S146" s="6"/>
      <c r="T146" s="6" t="s">
        <v>216</v>
      </c>
      <c r="U146" s="6"/>
      <c r="V146" s="6"/>
      <c r="W146" s="6"/>
      <c r="X146" s="6" t="s">
        <v>215</v>
      </c>
      <c r="Y146" s="22" t="str">
        <f t="shared" si="191"/>
        <v xml:space="preserve"> \subsection{Antiphona ad Magnificat}  \greannotation{VIII \textsc{g}} \index[Antiphona ad Magnificat]{Ego sum Deus} \label{Ego sum Deus (Antiphona ad Magnificat)} \grecommentary[0pt]{Mt 22:32} \gresetinitiallines{1} \gresetlyriccentering{vowel}  \gregorioscore{chants/an--ego_sum_deus_abraham--solesmes} \vspace{5pt} \emph{I am the God of Abraham and the God of Isaac and the God of Jacob. I am not the God of the dead but of the living, says the Lord.}   </v>
      </c>
      <c r="Z146" s="6"/>
      <c r="AA146" s="13" t="str">
        <f>CONCATENATE("\subsection{",E146,"}")</f>
        <v>\subsection{Antiphona ad Magnificat}</v>
      </c>
      <c r="AB146" s="6"/>
      <c r="AC146" s="13" t="str">
        <f t="shared" si="204"/>
        <v>\greannotation{VIII \textsc{g}}</v>
      </c>
      <c r="AD146" s="12" t="str">
        <f>CONCATENATE("\index[",E146,"]{",G146,"}")</f>
        <v>\index[Antiphona ad Magnificat]{Ego sum Deus}</v>
      </c>
      <c r="AE146" s="12" t="str">
        <f>CONCATENATE("\label{",G146," (",E146,")}")</f>
        <v>\label{Ego sum Deus (Antiphona ad Magnificat)}</v>
      </c>
      <c r="AF146" s="12" t="str">
        <f t="shared" si="205"/>
        <v>\grecommentary[0pt]{Mt 22:32}</v>
      </c>
      <c r="AG146" s="12" t="str">
        <f t="shared" si="206"/>
        <v>\gresetinitiallines{1}</v>
      </c>
      <c r="AH146" s="27" t="s">
        <v>75</v>
      </c>
      <c r="AI146" s="6"/>
      <c r="AJ146" s="6" t="str">
        <f t="shared" si="207"/>
        <v>\gregorioscore{chants/an--ego_sum_deus_abraham--solesmes}</v>
      </c>
      <c r="AK146" s="6" t="str">
        <f>CONCATENATE("\vspace{5pt} \emph{",X146,"}")</f>
        <v>\vspace{5pt} \emph{I am the God of Abraham and the God of Isaac and the God of Jacob. I am not the God of the dead but of the living, says the Lord.}</v>
      </c>
      <c r="AL146" s="6"/>
      <c r="AM146" s="6"/>
    </row>
    <row r="147" spans="1:39" s="7" customFormat="1" ht="15.75" customHeight="1" x14ac:dyDescent="0.15">
      <c r="A147" s="7">
        <v>2645</v>
      </c>
      <c r="B147" s="2"/>
      <c r="C147" s="2"/>
      <c r="D147" s="2"/>
      <c r="E147" s="2" t="s">
        <v>96</v>
      </c>
      <c r="F147" s="2"/>
      <c r="G147" s="2" t="s">
        <v>154</v>
      </c>
      <c r="H147" s="2" t="s">
        <v>97</v>
      </c>
      <c r="I147" s="2"/>
      <c r="J147" s="2">
        <v>8</v>
      </c>
      <c r="K147" s="2" t="s">
        <v>152</v>
      </c>
      <c r="L147" s="2" t="s">
        <v>204</v>
      </c>
      <c r="M147" s="2" t="s">
        <v>209</v>
      </c>
      <c r="N147" s="2" t="s">
        <v>51</v>
      </c>
      <c r="O147" s="2">
        <v>1</v>
      </c>
      <c r="P147" s="2"/>
      <c r="Q147" s="6"/>
      <c r="R147" s="6"/>
      <c r="S147" s="6"/>
      <c r="T147" s="6" t="s">
        <v>155</v>
      </c>
      <c r="U147" s="6"/>
      <c r="V147" s="6"/>
      <c r="W147" s="6"/>
      <c r="X147" s="6"/>
      <c r="Y147" s="23" t="str">
        <f t="shared" si="191"/>
        <v xml:space="preserve"> \subsection{Canticum Evangelicum} \subsubsection{The soul rejoices in the Lord} \greannotation{VIII \textsc{g}} \index[Canticum Evangelicum]{Magnificat 8G} \label{Magnificat 8G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\greannotation{VIII \textsc{g}}</v>
      </c>
      <c r="AD147" s="12" t="str">
        <f t="shared" ref="AD147:AD150" si="209">CONCATENATE("\index[",E147,"]{",G147,"}")</f>
        <v>\index[Canticum Evangelicum]{Magnificat 8G}</v>
      </c>
      <c r="AE147" s="12" t="str">
        <f t="shared" ref="AE147:AE150" si="210">CONCATENATE("\label{",G147," (",E147,")}")</f>
        <v>\label{Magnificat 8G (Canticum Evangelicum)}</v>
      </c>
      <c r="AF147" s="12" t="str">
        <f t="shared" si="205"/>
        <v>\grecommentary[0pt]{}</v>
      </c>
      <c r="AG147" s="12" t="str">
        <f t="shared" si="206"/>
        <v>\gresetinitiallines{1}</v>
      </c>
      <c r="AH147" s="27" t="s">
        <v>75</v>
      </c>
      <c r="AI147" s="6"/>
      <c r="AJ147" s="6" t="str">
        <f t="shared" si="207"/>
        <v>\gregorioscore{chants/magnificat8G}</v>
      </c>
      <c r="AK147" s="6" t="s">
        <v>98</v>
      </c>
      <c r="AL147" s="6"/>
      <c r="AM147" s="6"/>
    </row>
    <row r="148" spans="1:39" s="7" customFormat="1" ht="15" customHeight="1" x14ac:dyDescent="0.15">
      <c r="A148" s="1">
        <v>2646</v>
      </c>
      <c r="E148" s="1" t="s">
        <v>102</v>
      </c>
      <c r="G148" s="1" t="s">
        <v>161</v>
      </c>
      <c r="T148" s="7" t="s">
        <v>172</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A149" s="7">
        <v>2647</v>
      </c>
      <c r="B149" s="2"/>
      <c r="C149" s="6"/>
      <c r="D149" s="2"/>
      <c r="E149" s="2" t="s">
        <v>104</v>
      </c>
      <c r="F149" s="6"/>
      <c r="G149" s="2" t="s">
        <v>104</v>
      </c>
      <c r="H149" s="2"/>
      <c r="I149" s="2"/>
      <c r="J149" s="2"/>
      <c r="K149" s="2"/>
      <c r="L149" s="2"/>
      <c r="M149" s="2"/>
      <c r="N149" s="2"/>
      <c r="O149" s="2">
        <v>1</v>
      </c>
      <c r="P149" s="2"/>
      <c r="Q149" s="2"/>
      <c r="R149" s="6"/>
      <c r="S149" s="6"/>
      <c r="T149" s="6" t="s">
        <v>112</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v>2648</v>
      </c>
      <c r="B150" s="2"/>
      <c r="C150" s="2"/>
      <c r="D150" s="2"/>
      <c r="E150" s="2" t="s">
        <v>105</v>
      </c>
      <c r="F150" s="2"/>
      <c r="G150" s="2" t="s">
        <v>193</v>
      </c>
      <c r="H150" s="2"/>
      <c r="I150" s="2"/>
      <c r="J150" s="6"/>
      <c r="K150" s="6"/>
      <c r="L150" s="2"/>
      <c r="M150" s="2"/>
      <c r="N150" s="2"/>
      <c r="O150" s="2"/>
      <c r="P150" s="6"/>
      <c r="Q150" s="6"/>
      <c r="R150" s="6"/>
      <c r="S150" s="6"/>
      <c r="T150" s="6" t="s">
        <v>190</v>
      </c>
      <c r="U150" s="6"/>
      <c r="V150" s="6"/>
      <c r="W150" s="6"/>
      <c r="X150" s="6"/>
      <c r="Y150" s="23" t="str">
        <f t="shared" si="191"/>
        <v xml:space="preserve"> \subsection{Oratio conclusiva}   \index[Oratio conclusiva]{32nd Sunday in OT} \label{32nd Sunday in OT (Oratio conclusiva)}     \input{prayers/or-ordinary-time.32}    </v>
      </c>
      <c r="Z150" s="6"/>
      <c r="AA150" s="13" t="str">
        <f t="shared" si="208"/>
        <v>\subsection{Oratio conclusiva}</v>
      </c>
      <c r="AB150" s="6"/>
      <c r="AC150" s="6"/>
      <c r="AD150" s="2" t="str">
        <f t="shared" si="209"/>
        <v>\index[Oratio conclusiva]{32nd Sunday in OT}</v>
      </c>
      <c r="AE150" s="2" t="str">
        <f t="shared" si="210"/>
        <v>\label{32nd Sunday in OT (Oratio conclusiva)}</v>
      </c>
      <c r="AF150" s="6"/>
      <c r="AG150" s="6"/>
      <c r="AH150" s="6"/>
      <c r="AI150" s="6"/>
      <c r="AJ150" s="6" t="str">
        <f>CONCATENATE("\input{prayers/",SUBSTITUTE(T150,".tex",""),"}")</f>
        <v>\input{prayers/or-ordinary-time.32}</v>
      </c>
      <c r="AK150" s="6"/>
      <c r="AL150" s="6"/>
    </row>
    <row r="151" spans="1:39" s="7" customFormat="1" ht="15.75" customHeight="1" x14ac:dyDescent="0.15">
      <c r="A151" s="7">
        <v>2649</v>
      </c>
      <c r="B151" s="2"/>
      <c r="C151" s="2"/>
      <c r="D151" s="2"/>
      <c r="E151" s="2" t="s">
        <v>106</v>
      </c>
      <c r="F151" s="2"/>
      <c r="G151" s="2"/>
      <c r="H151" s="2"/>
      <c r="I151" s="2"/>
      <c r="J151" s="6"/>
      <c r="K151" s="6"/>
      <c r="L151" s="2"/>
      <c r="M151" s="2"/>
      <c r="N151" s="2"/>
      <c r="O151" s="2"/>
      <c r="P151" s="6"/>
      <c r="Q151" s="6"/>
      <c r="R151" s="6"/>
      <c r="S151" s="6"/>
      <c r="T151" s="6"/>
      <c r="U151" s="6"/>
      <c r="V151" s="6"/>
      <c r="W151" s="6" t="s">
        <v>111</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A152" s="1">
        <v>2650</v>
      </c>
      <c r="B152" s="2"/>
      <c r="C152" s="2"/>
      <c r="D152" s="6"/>
      <c r="E152" s="2" t="s">
        <v>107</v>
      </c>
      <c r="F152" s="6"/>
      <c r="G152" s="2" t="s">
        <v>108</v>
      </c>
      <c r="H152" s="5"/>
      <c r="I152" s="5"/>
      <c r="J152" s="6">
        <v>1</v>
      </c>
      <c r="K152" s="6"/>
      <c r="L152" s="2" t="s">
        <v>109</v>
      </c>
      <c r="M152" s="5"/>
      <c r="N152" s="5"/>
      <c r="O152" s="2">
        <v>1</v>
      </c>
      <c r="P152" s="6"/>
      <c r="Q152" s="6"/>
      <c r="R152" s="6"/>
      <c r="S152" s="6"/>
      <c r="T152" s="6" t="s">
        <v>110</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v>2651</v>
      </c>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v>2652</v>
      </c>
      <c r="B154" s="31"/>
      <c r="C154" s="31" t="s">
        <v>31</v>
      </c>
      <c r="D154" s="31"/>
      <c r="E154" s="31"/>
      <c r="F154" s="31"/>
      <c r="G154" s="32" t="s">
        <v>244</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in Ordinary Time (Year C)}              </v>
      </c>
      <c r="Z154" s="35" t="str">
        <f>CONCATENATE("\chapter{",G154,"}")</f>
        <v>\chapter{33\textsuperscript{rd} Sunday in Ordinary Time (Year C)}</v>
      </c>
      <c r="AA154" s="34"/>
      <c r="AB154" s="34"/>
      <c r="AC154" s="34"/>
      <c r="AD154" s="31"/>
      <c r="AE154" s="31"/>
      <c r="AF154" s="34"/>
      <c r="AG154" s="34"/>
      <c r="AH154" s="34"/>
      <c r="AI154" s="34"/>
      <c r="AJ154" s="34"/>
      <c r="AK154" s="34"/>
      <c r="AL154" s="34"/>
    </row>
    <row r="155" spans="1:39" s="7" customFormat="1" ht="15.75" customHeight="1" x14ac:dyDescent="0.15">
      <c r="A155" s="1">
        <v>2653</v>
      </c>
      <c r="B155" s="2"/>
      <c r="C155" s="2"/>
      <c r="F155" s="2"/>
      <c r="G155" s="7" t="s">
        <v>133</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A156" s="7">
        <v>2654</v>
      </c>
      <c r="B156" s="2"/>
      <c r="C156" s="2"/>
      <c r="D156" s="2"/>
      <c r="E156" s="2" t="s">
        <v>34</v>
      </c>
      <c r="F156" s="2"/>
      <c r="G156" s="2" t="s">
        <v>78</v>
      </c>
      <c r="H156" s="2"/>
      <c r="I156" s="2"/>
      <c r="J156" s="6"/>
      <c r="K156" s="6"/>
      <c r="L156" s="5"/>
      <c r="M156" s="5"/>
      <c r="N156" s="2" t="s">
        <v>51</v>
      </c>
      <c r="O156" s="2">
        <v>1</v>
      </c>
      <c r="P156" s="6"/>
      <c r="Q156" s="6"/>
      <c r="R156" s="6" t="s">
        <v>88</v>
      </c>
      <c r="S156" s="6"/>
      <c r="T156" s="6" t="s">
        <v>82</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32</v>
      </c>
      <c r="AJ156" s="6" t="str">
        <f t="shared" ref="AJ156:AJ158" si="215">CONCATENATE("\gregorioscore{chants/",SUBSTITUTE(T156,".gabc",""),"}")</f>
        <v>\gregorioscore{chants/misc.deus_in_adjutorium-T}</v>
      </c>
      <c r="AK156" s="16"/>
      <c r="AL156" s="24" t="s">
        <v>33</v>
      </c>
      <c r="AM156" s="6"/>
    </row>
    <row r="157" spans="1:39" s="7" customFormat="1" ht="15.75" customHeight="1" x14ac:dyDescent="0.15">
      <c r="A157" s="1">
        <v>2655</v>
      </c>
      <c r="B157" s="2"/>
      <c r="C157" s="2"/>
      <c r="D157" s="2"/>
      <c r="E157" s="2" t="s">
        <v>30</v>
      </c>
      <c r="F157" s="2"/>
      <c r="G157" s="2" t="s">
        <v>35</v>
      </c>
      <c r="H157" s="2"/>
      <c r="I157" s="2"/>
      <c r="J157" s="6">
        <v>8</v>
      </c>
      <c r="K157" s="6"/>
      <c r="L157" s="2" t="s">
        <v>134</v>
      </c>
      <c r="M157" s="2" t="s">
        <v>77</v>
      </c>
      <c r="N157" s="2" t="s">
        <v>51</v>
      </c>
      <c r="O157" s="2">
        <v>1</v>
      </c>
      <c r="P157" s="6"/>
      <c r="Q157" s="6" t="s">
        <v>48</v>
      </c>
      <c r="R157" s="2" t="s">
        <v>88</v>
      </c>
      <c r="S157" s="6"/>
      <c r="T157" s="6" t="s">
        <v>74</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50</v>
      </c>
      <c r="AI157" s="6"/>
      <c r="AJ157" s="6" t="str">
        <f t="shared" si="215"/>
        <v>\gregorioscore{chants/hy--lucis-creator-english}</v>
      </c>
      <c r="AK157" s="6"/>
      <c r="AL157" s="6"/>
      <c r="AM157" s="6"/>
    </row>
    <row r="158" spans="1:39" s="7" customFormat="1" ht="15.75" customHeight="1" x14ac:dyDescent="0.15">
      <c r="A158" s="7">
        <v>2656</v>
      </c>
      <c r="B158" s="2"/>
      <c r="C158" s="2"/>
      <c r="D158" s="2"/>
      <c r="E158" s="2" t="s">
        <v>36</v>
      </c>
      <c r="F158" s="2"/>
      <c r="G158" s="2" t="s">
        <v>53</v>
      </c>
      <c r="H158" s="2"/>
      <c r="I158" s="2"/>
      <c r="J158" s="6">
        <v>7</v>
      </c>
      <c r="K158" s="6" t="s">
        <v>57</v>
      </c>
      <c r="L158" s="2" t="s">
        <v>55</v>
      </c>
      <c r="M158" s="2"/>
      <c r="N158" s="2" t="s">
        <v>51</v>
      </c>
      <c r="O158" s="2">
        <v>1</v>
      </c>
      <c r="P158" s="6" t="s">
        <v>54</v>
      </c>
      <c r="Q158" s="6" t="s">
        <v>49</v>
      </c>
      <c r="R158" s="2" t="s">
        <v>88</v>
      </c>
      <c r="S158" s="6"/>
      <c r="T158" s="6" t="s">
        <v>119</v>
      </c>
      <c r="U158" s="6"/>
      <c r="V158" s="6"/>
      <c r="W158" s="6"/>
      <c r="X158" s="6" t="s">
        <v>64</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75</v>
      </c>
      <c r="AI158" s="25" t="s">
        <v>32</v>
      </c>
      <c r="AJ158" s="6" t="str">
        <f t="shared" si="215"/>
        <v>\gregorioscore{chants/an--dixit_dominus_domino_meo--dominican-mss}</v>
      </c>
      <c r="AK158" s="6"/>
      <c r="AL158" s="24" t="s">
        <v>33</v>
      </c>
      <c r="AM158" s="6"/>
    </row>
    <row r="159" spans="1:39" s="7" customFormat="1" ht="15" customHeight="1" x14ac:dyDescent="0.15">
      <c r="A159" s="1">
        <v>2657</v>
      </c>
      <c r="E159" s="1" t="s">
        <v>37</v>
      </c>
      <c r="G159" s="1" t="s">
        <v>38</v>
      </c>
      <c r="H159" s="1" t="s">
        <v>58</v>
      </c>
      <c r="I159" s="1" t="s">
        <v>65</v>
      </c>
      <c r="N159" s="2" t="s">
        <v>51</v>
      </c>
      <c r="Q159" s="7" t="s">
        <v>48</v>
      </c>
      <c r="T159" s="7" t="s">
        <v>66</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7">
        <v>2658</v>
      </c>
      <c r="B160" s="2"/>
      <c r="C160" s="6"/>
      <c r="D160" s="2"/>
      <c r="E160" s="2" t="s">
        <v>36</v>
      </c>
      <c r="F160" s="2"/>
      <c r="G160" s="2" t="s">
        <v>39</v>
      </c>
      <c r="H160" s="2"/>
      <c r="I160" s="2"/>
      <c r="J160" s="2" t="s">
        <v>69</v>
      </c>
      <c r="K160" s="2"/>
      <c r="L160" s="2" t="s">
        <v>69</v>
      </c>
      <c r="M160" s="2"/>
      <c r="N160" s="2" t="s">
        <v>51</v>
      </c>
      <c r="O160" s="2">
        <v>1</v>
      </c>
      <c r="P160" s="2" t="s">
        <v>40</v>
      </c>
      <c r="Q160" s="2" t="s">
        <v>49</v>
      </c>
      <c r="R160" s="2" t="s">
        <v>86</v>
      </c>
      <c r="S160" s="6"/>
      <c r="T160" s="6" t="s">
        <v>67</v>
      </c>
      <c r="U160" s="6"/>
      <c r="V160" s="6"/>
      <c r="W160" s="6"/>
      <c r="X160" s="6" t="s">
        <v>68</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75</v>
      </c>
      <c r="AI160" s="25" t="s">
        <v>32</v>
      </c>
      <c r="AJ160" s="6" t="str">
        <f t="shared" ref="AJ160" si="224">CONCATENATE("\gregorioscore{chants/",SUBSTITUTE(T160,".gabc",""),"}")</f>
        <v>\gregorioscore{chants/an--ex_aegypto_--solesmes--tonus-peregrinus}</v>
      </c>
      <c r="AK160" s="6"/>
      <c r="AL160" s="24" t="s">
        <v>33</v>
      </c>
      <c r="AM160" s="6"/>
    </row>
    <row r="161" spans="1:39" s="7" customFormat="1" ht="15.75" customHeight="1" x14ac:dyDescent="0.15">
      <c r="A161" s="1">
        <v>2659</v>
      </c>
      <c r="B161" s="2"/>
      <c r="C161" s="6"/>
      <c r="D161" s="2"/>
      <c r="E161" s="2" t="s">
        <v>37</v>
      </c>
      <c r="F161" s="2"/>
      <c r="G161" s="2" t="s">
        <v>41</v>
      </c>
      <c r="H161" s="2" t="s">
        <v>61</v>
      </c>
      <c r="I161" s="2" t="s">
        <v>62</v>
      </c>
      <c r="J161" s="2"/>
      <c r="K161" s="2"/>
      <c r="L161" s="2"/>
      <c r="M161" s="2"/>
      <c r="N161" s="2" t="s">
        <v>51</v>
      </c>
      <c r="O161" s="2"/>
      <c r="P161" s="2"/>
      <c r="Q161" s="2" t="s">
        <v>48</v>
      </c>
      <c r="R161" s="6"/>
      <c r="S161" s="6"/>
      <c r="T161" s="6" t="s">
        <v>70</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A162" s="7">
        <v>2660</v>
      </c>
      <c r="B162" s="2"/>
      <c r="C162" s="6"/>
      <c r="D162" s="2"/>
      <c r="E162" s="2" t="s">
        <v>42</v>
      </c>
      <c r="F162" s="2"/>
      <c r="G162" s="1" t="s">
        <v>63</v>
      </c>
      <c r="H162" s="1" t="s">
        <v>71</v>
      </c>
      <c r="I162" s="1"/>
      <c r="J162" s="6">
        <v>6</v>
      </c>
      <c r="K162" s="6"/>
      <c r="L162" s="2" t="s">
        <v>81</v>
      </c>
      <c r="M162" s="1"/>
      <c r="N162" s="2" t="s">
        <v>51</v>
      </c>
      <c r="O162" s="1">
        <v>1</v>
      </c>
      <c r="P162" s="2" t="s">
        <v>43</v>
      </c>
      <c r="Q162" s="2" t="s">
        <v>48</v>
      </c>
      <c r="R162" s="2" t="s">
        <v>87</v>
      </c>
      <c r="S162" s="6"/>
      <c r="T162" s="7" t="s">
        <v>52</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50</v>
      </c>
      <c r="AI162" s="6"/>
      <c r="AJ162" s="6" t="str">
        <f>CONCATENATE("\gregorioscore{chants/",SUBSTITUTE(T162,".gabc",""),"}")</f>
        <v>\gregorioscore{chants/canticle--salus-et-honor--dom-1-et-3--english}</v>
      </c>
      <c r="AK162" s="6"/>
      <c r="AL162" s="6"/>
      <c r="AM162" s="29" t="s">
        <v>159</v>
      </c>
    </row>
    <row r="163" spans="1:39" s="7" customFormat="1" ht="15.75" customHeight="1" x14ac:dyDescent="0.15">
      <c r="A163" s="1">
        <v>2661</v>
      </c>
      <c r="B163" s="2"/>
      <c r="C163" s="2"/>
      <c r="D163" s="2"/>
      <c r="E163" s="2" t="s">
        <v>44</v>
      </c>
      <c r="F163" s="2"/>
      <c r="G163" s="1" t="s">
        <v>103</v>
      </c>
      <c r="H163" s="2"/>
      <c r="I163" s="2"/>
      <c r="J163" s="6"/>
      <c r="K163" s="6"/>
      <c r="L163" s="2"/>
      <c r="M163" s="2"/>
      <c r="N163" s="2" t="s">
        <v>51</v>
      </c>
      <c r="O163" s="2"/>
      <c r="P163" s="2" t="s">
        <v>72</v>
      </c>
      <c r="Q163" s="6"/>
      <c r="R163" s="6"/>
      <c r="S163" s="6"/>
      <c r="T163" s="6" t="s">
        <v>73</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7">
        <v>2662</v>
      </c>
      <c r="B164" s="2"/>
      <c r="C164" s="2"/>
      <c r="D164" s="2"/>
      <c r="E164" s="2" t="s">
        <v>45</v>
      </c>
      <c r="F164" s="2"/>
      <c r="G164" s="2" t="s">
        <v>46</v>
      </c>
      <c r="H164" s="2"/>
      <c r="I164" s="2"/>
      <c r="J164" s="6">
        <v>6</v>
      </c>
      <c r="K164" s="6"/>
      <c r="L164" s="2" t="s">
        <v>81</v>
      </c>
      <c r="M164" s="2" t="s">
        <v>77</v>
      </c>
      <c r="N164" s="2" t="s">
        <v>51</v>
      </c>
      <c r="O164" s="2">
        <v>1</v>
      </c>
      <c r="P164" s="2" t="s">
        <v>80</v>
      </c>
      <c r="Q164" s="2" t="s">
        <v>49</v>
      </c>
      <c r="R164" s="2" t="s">
        <v>86</v>
      </c>
      <c r="S164" s="6"/>
      <c r="T164" s="6" t="s">
        <v>79</v>
      </c>
      <c r="U164" s="6"/>
      <c r="V164" s="6"/>
      <c r="W164" s="6"/>
      <c r="X164" s="6" t="s">
        <v>83</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75</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A165" s="1">
        <v>2663</v>
      </c>
      <c r="B165" s="2"/>
      <c r="C165" s="6"/>
      <c r="D165" s="2"/>
      <c r="E165" s="2" t="s">
        <v>84</v>
      </c>
      <c r="F165" s="6"/>
      <c r="G165" s="2" t="s">
        <v>202</v>
      </c>
      <c r="H165" s="2"/>
      <c r="I165" s="2"/>
      <c r="J165" s="2">
        <v>7</v>
      </c>
      <c r="K165" s="2" t="s">
        <v>206</v>
      </c>
      <c r="L165" s="2" t="s">
        <v>207</v>
      </c>
      <c r="M165" s="2"/>
      <c r="N165" s="2" t="s">
        <v>51</v>
      </c>
      <c r="O165" s="2">
        <v>1</v>
      </c>
      <c r="P165" s="2" t="s">
        <v>201</v>
      </c>
      <c r="Q165" s="2" t="s">
        <v>49</v>
      </c>
      <c r="R165" s="2" t="s">
        <v>86</v>
      </c>
      <c r="S165" s="6"/>
      <c r="T165" s="6" t="s">
        <v>217</v>
      </c>
      <c r="U165" s="6"/>
      <c r="V165" s="6"/>
      <c r="W165" s="6"/>
      <c r="X165" s="6" t="s">
        <v>218</v>
      </c>
      <c r="Y165" s="22" t="str">
        <f t="shared" si="21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65" s="6"/>
      <c r="AA165" s="13" t="str">
        <f>CONCATENATE("\subsection{",E165,"}")</f>
        <v>\subsection{Antiphona ad Magnificat}</v>
      </c>
      <c r="AB165" s="6"/>
      <c r="AC165" s="13" t="str">
        <f t="shared" si="229"/>
        <v>\greannotation{VII a}</v>
      </c>
      <c r="AD165" s="12" t="str">
        <f t="shared" ref="AD165:AD169" si="233">CONCATENATE("\index[",E165,"]{",G165,"}")</f>
        <v>\index[Antiphona ad Magnificat]{Trademini autem}</v>
      </c>
      <c r="AE165" s="12" t="str">
        <f t="shared" ref="AE165:AE169" si="234">CONCATENATE("\label{",G165," (",E165,")}")</f>
        <v>\label{Trademini autem (Antiphona ad Magnificat)}</v>
      </c>
      <c r="AF165" s="12" t="str">
        <f t="shared" si="230"/>
        <v>\grecommentary[0pt]{Lc 21:16, 18}</v>
      </c>
      <c r="AG165" s="12" t="str">
        <f t="shared" si="231"/>
        <v>\gresetinitiallines{1}</v>
      </c>
      <c r="AH165" s="27" t="s">
        <v>75</v>
      </c>
      <c r="AI165" s="6"/>
      <c r="AJ165" s="6" t="str">
        <f t="shared" si="232"/>
        <v>\gregorioscore{chants/an--trademini_autem--solesmes}</v>
      </c>
      <c r="AK165" s="6" t="str">
        <f>CONCATENATE("\vspace{5pt} \emph{",X165,"}")</f>
        <v>\vspace{5pt} \emph{You will be handed over by parents, and some of you will be put to death; but not a hair of your head will be destroyed, says the Lord.}</v>
      </c>
      <c r="AL165" s="6"/>
      <c r="AM165" s="6"/>
    </row>
    <row r="166" spans="1:39" s="7" customFormat="1" ht="15.75" customHeight="1" x14ac:dyDescent="0.15">
      <c r="A166" s="7">
        <v>2664</v>
      </c>
      <c r="B166" s="2"/>
      <c r="C166" s="2"/>
      <c r="D166" s="2"/>
      <c r="E166" s="2" t="s">
        <v>96</v>
      </c>
      <c r="F166" s="2"/>
      <c r="G166" s="2" t="s">
        <v>203</v>
      </c>
      <c r="H166" s="2" t="s">
        <v>97</v>
      </c>
      <c r="I166" s="2"/>
      <c r="J166" s="2">
        <v>7</v>
      </c>
      <c r="K166" s="2" t="s">
        <v>206</v>
      </c>
      <c r="L166" s="2" t="s">
        <v>207</v>
      </c>
      <c r="M166" s="2"/>
      <c r="N166" s="2" t="s">
        <v>51</v>
      </c>
      <c r="O166" s="2">
        <v>1</v>
      </c>
      <c r="P166" s="2" t="s">
        <v>94</v>
      </c>
      <c r="Q166" s="6"/>
      <c r="R166" s="6"/>
      <c r="S166" s="6"/>
      <c r="T166" s="6" t="s">
        <v>93</v>
      </c>
      <c r="U166" s="6"/>
      <c r="V166" s="6"/>
      <c r="W166" s="6"/>
      <c r="X166" s="6"/>
      <c r="Y166" s="23" t="str">
        <f t="shared" si="21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\greannotation{VII a}</v>
      </c>
      <c r="AD166" s="12" t="str">
        <f t="shared" si="233"/>
        <v>\index[Canticum Evangelicum]{Magnificat 7a}</v>
      </c>
      <c r="AE166" s="12" t="str">
        <f t="shared" si="234"/>
        <v>\label{Magnificat 7a (Canticum Evangelicum)}</v>
      </c>
      <c r="AF166" s="12" t="str">
        <f t="shared" si="230"/>
        <v>\grecommentary[0pt]{Lc 1:46-55}</v>
      </c>
      <c r="AG166" s="12" t="str">
        <f t="shared" si="231"/>
        <v>\gresetinitiallines{1}</v>
      </c>
      <c r="AH166" s="27" t="s">
        <v>75</v>
      </c>
      <c r="AI166" s="6"/>
      <c r="AJ166" s="6" t="str">
        <f t="shared" si="232"/>
        <v>\gregorioscore{chants/magnificat4E}</v>
      </c>
      <c r="AK166" s="6" t="s">
        <v>98</v>
      </c>
      <c r="AL166" s="6"/>
      <c r="AM166" s="6"/>
    </row>
    <row r="167" spans="1:39" s="7" customFormat="1" ht="15" customHeight="1" x14ac:dyDescent="0.15">
      <c r="A167" s="1">
        <v>2665</v>
      </c>
      <c r="E167" s="1" t="s">
        <v>102</v>
      </c>
      <c r="G167" s="1" t="s">
        <v>103</v>
      </c>
      <c r="T167" s="7" t="s">
        <v>101</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A168" s="7">
        <v>2666</v>
      </c>
      <c r="B168" s="2"/>
      <c r="C168" s="6"/>
      <c r="D168" s="2"/>
      <c r="E168" s="2" t="s">
        <v>104</v>
      </c>
      <c r="F168" s="6"/>
      <c r="G168" s="2" t="s">
        <v>104</v>
      </c>
      <c r="H168" s="2"/>
      <c r="I168" s="2"/>
      <c r="J168" s="2"/>
      <c r="K168" s="2"/>
      <c r="L168" s="2"/>
      <c r="M168" s="2"/>
      <c r="N168" s="2"/>
      <c r="O168" s="2">
        <v>1</v>
      </c>
      <c r="P168" s="2"/>
      <c r="Q168" s="2"/>
      <c r="R168" s="6"/>
      <c r="S168" s="6"/>
      <c r="T168" s="6" t="s">
        <v>112</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v>2667</v>
      </c>
      <c r="B169" s="2"/>
      <c r="C169" s="2"/>
      <c r="D169" s="2"/>
      <c r="E169" s="2" t="s">
        <v>105</v>
      </c>
      <c r="F169" s="2"/>
      <c r="G169" s="2" t="s">
        <v>192</v>
      </c>
      <c r="H169" s="2"/>
      <c r="I169" s="2"/>
      <c r="J169" s="6"/>
      <c r="K169" s="6"/>
      <c r="L169" s="2"/>
      <c r="M169" s="2"/>
      <c r="N169" s="2"/>
      <c r="O169" s="2"/>
      <c r="P169" s="6"/>
      <c r="Q169" s="6"/>
      <c r="R169" s="6"/>
      <c r="S169" s="6"/>
      <c r="T169" s="6" t="s">
        <v>191</v>
      </c>
      <c r="U169" s="6"/>
      <c r="V169" s="6"/>
      <c r="W169" s="6"/>
      <c r="X169" s="6"/>
      <c r="Y169" s="23" t="str">
        <f t="shared" si="214"/>
        <v xml:space="preserve"> \subsection{Oratio conclusiva}   \index[Oratio conclusiva]{33rd Sunday in OT} \label{33rd Sunday in OT (Oratio conclusiva)}     \input{prayers/or-ordinary-time.33}    </v>
      </c>
      <c r="Z169" s="6"/>
      <c r="AA169" s="13" t="str">
        <f t="shared" si="235"/>
        <v>\subsection{Oratio conclusiva}</v>
      </c>
      <c r="AB169" s="6"/>
      <c r="AC169" s="6"/>
      <c r="AD169" s="2" t="str">
        <f t="shared" si="233"/>
        <v>\index[Oratio conclusiva]{33rd Sunday in OT}</v>
      </c>
      <c r="AE169" s="2" t="str">
        <f t="shared" si="234"/>
        <v>\label{33rd Sunday in OT (Oratio conclusiva)}</v>
      </c>
      <c r="AF169" s="6"/>
      <c r="AG169" s="6"/>
      <c r="AH169" s="6"/>
      <c r="AI169" s="6"/>
      <c r="AJ169" s="6" t="str">
        <f>CONCATENATE("\input{prayers/",SUBSTITUTE(T169,".tex",""),"}")</f>
        <v>\input{prayers/or-ordinary-time.33}</v>
      </c>
      <c r="AK169" s="6"/>
      <c r="AL169" s="6"/>
    </row>
    <row r="170" spans="1:39" s="7" customFormat="1" ht="15.75" customHeight="1" x14ac:dyDescent="0.15">
      <c r="A170" s="7">
        <v>2668</v>
      </c>
      <c r="B170" s="2"/>
      <c r="C170" s="2"/>
      <c r="D170" s="2"/>
      <c r="E170" s="2" t="s">
        <v>106</v>
      </c>
      <c r="F170" s="2"/>
      <c r="G170" s="2"/>
      <c r="H170" s="2"/>
      <c r="I170" s="2"/>
      <c r="J170" s="6"/>
      <c r="K170" s="6"/>
      <c r="L170" s="2"/>
      <c r="M170" s="2"/>
      <c r="N170" s="2"/>
      <c r="O170" s="2"/>
      <c r="P170" s="6"/>
      <c r="Q170" s="6"/>
      <c r="R170" s="6"/>
      <c r="S170" s="6"/>
      <c r="T170" s="6"/>
      <c r="U170" s="6"/>
      <c r="V170" s="6"/>
      <c r="W170" s="6" t="s">
        <v>111</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A171" s="1">
        <v>2669</v>
      </c>
      <c r="B171" s="2"/>
      <c r="C171" s="2"/>
      <c r="D171" s="6"/>
      <c r="E171" s="2" t="s">
        <v>107</v>
      </c>
      <c r="F171" s="6"/>
      <c r="G171" s="2" t="s">
        <v>108</v>
      </c>
      <c r="H171" s="5"/>
      <c r="I171" s="5"/>
      <c r="J171" s="6">
        <v>1</v>
      </c>
      <c r="K171" s="6"/>
      <c r="L171" s="2" t="s">
        <v>109</v>
      </c>
      <c r="M171" s="5"/>
      <c r="N171" s="5"/>
      <c r="O171" s="2">
        <v>1</v>
      </c>
      <c r="P171" s="6"/>
      <c r="Q171" s="6"/>
      <c r="R171" s="6"/>
      <c r="S171" s="6"/>
      <c r="T171" s="6" t="s">
        <v>110</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A172" s="7">
        <v>2670</v>
      </c>
      <c r="Y172" s="15"/>
      <c r="AD172" s="1"/>
      <c r="AE172" s="1"/>
    </row>
    <row r="173" spans="1:39" s="33" customFormat="1" ht="15.75" customHeight="1" x14ac:dyDescent="0.15">
      <c r="A173" s="30">
        <v>2652</v>
      </c>
      <c r="B173" s="31"/>
      <c r="C173" s="31" t="s">
        <v>31</v>
      </c>
      <c r="D173" s="31"/>
      <c r="E173" s="31"/>
      <c r="F173" s="31"/>
      <c r="G173" s="32" t="s">
        <v>226</v>
      </c>
      <c r="H173" s="31"/>
      <c r="I173" s="31"/>
      <c r="J173" s="31"/>
      <c r="K173" s="31"/>
      <c r="L173" s="31"/>
      <c r="M173" s="31"/>
      <c r="N173" s="31"/>
      <c r="O173" s="31"/>
      <c r="P173" s="31"/>
      <c r="Q173" s="31"/>
      <c r="R173" s="31"/>
      <c r="Y173" s="34" t="str">
        <f>CONCATENATE(Z173," ",AA173," ",AB173," ",AC173," ",AD173," ",AE173," ",AF173," ",AG173," ",AH173," ",AI173," ",AJ173," ",AK173," ",AL173," ",AM173," ",AN173)</f>
        <v xml:space="preserve">\chapter[Our Lord Jesus Christ, King of the Universe]{Our Lord Jesus Christ,\\King of the Universe}              </v>
      </c>
      <c r="Z173" s="35" t="s">
        <v>228</v>
      </c>
      <c r="AA173" s="34"/>
      <c r="AB173" s="34"/>
      <c r="AC173" s="34"/>
      <c r="AD173" s="31"/>
      <c r="AE173" s="31"/>
      <c r="AF173" s="34"/>
      <c r="AG173" s="34"/>
      <c r="AH173" s="34"/>
      <c r="AI173" s="34"/>
      <c r="AJ173" s="34"/>
      <c r="AK173" s="34"/>
      <c r="AL173" s="34"/>
    </row>
    <row r="174" spans="1:39" s="7" customFormat="1" ht="15.75" customHeight="1" x14ac:dyDescent="0.15">
      <c r="A174" s="1">
        <v>2653</v>
      </c>
      <c r="B174" s="2"/>
      <c r="C174" s="2"/>
      <c r="F174" s="2"/>
      <c r="G174" s="7" t="s">
        <v>133</v>
      </c>
      <c r="H174" s="2"/>
      <c r="I174" s="2"/>
      <c r="J174" s="6"/>
      <c r="K174" s="6"/>
      <c r="L174" s="5"/>
      <c r="M174" s="5"/>
      <c r="N174" s="5"/>
      <c r="O174" s="5"/>
      <c r="P174" s="6"/>
      <c r="Q174" s="6"/>
      <c r="R174" s="6"/>
      <c r="S174" s="6"/>
      <c r="T174" s="6"/>
      <c r="U174" s="6"/>
      <c r="V174" s="6"/>
      <c r="W174" s="6"/>
      <c r="X174" s="6"/>
      <c r="Y174" s="14" t="str">
        <f t="shared" ref="Y174:Y190" si="239">CONCATENATE(Z174," ",AA174," ",AB174," ",AC174," ",AD174," ",AE174," ",AF174," ",AG174," ",AH174," ",AI174," ",AJ174," ",AK174," ",AL174," ",AM174," ",AN174)</f>
        <v xml:space="preserve">\section{Second Vespers}              </v>
      </c>
      <c r="Z174" s="13" t="str">
        <f>CONCATENATE("\section{",G174,"}")</f>
        <v>\section{Second Vespers}</v>
      </c>
      <c r="AA174" s="6"/>
      <c r="AB174" s="6"/>
      <c r="AC174" s="6"/>
      <c r="AD174" s="2"/>
      <c r="AE174" s="2"/>
      <c r="AF174" s="6"/>
      <c r="AG174" s="6"/>
      <c r="AH174" s="6"/>
      <c r="AI174" s="6"/>
      <c r="AJ174" s="6"/>
      <c r="AK174" s="6"/>
      <c r="AL174" s="6"/>
    </row>
    <row r="175" spans="1:39" s="7" customFormat="1" ht="15.75" customHeight="1" x14ac:dyDescent="0.15">
      <c r="A175" s="7">
        <v>2654</v>
      </c>
      <c r="B175" s="2"/>
      <c r="C175" s="2"/>
      <c r="D175" s="2"/>
      <c r="E175" s="2" t="s">
        <v>34</v>
      </c>
      <c r="F175" s="2"/>
      <c r="G175" s="2" t="s">
        <v>78</v>
      </c>
      <c r="H175" s="2"/>
      <c r="I175" s="2"/>
      <c r="J175" s="6"/>
      <c r="K175" s="6"/>
      <c r="L175" s="5"/>
      <c r="M175" s="5"/>
      <c r="N175" s="2" t="s">
        <v>51</v>
      </c>
      <c r="O175" s="2">
        <v>1</v>
      </c>
      <c r="P175" s="6"/>
      <c r="Q175" s="6"/>
      <c r="R175" s="6" t="s">
        <v>88</v>
      </c>
      <c r="S175" s="6"/>
      <c r="T175" s="6" t="s">
        <v>82</v>
      </c>
      <c r="U175" s="6"/>
      <c r="V175" s="6"/>
      <c r="W175" s="6"/>
      <c r="X175" s="6"/>
      <c r="Y175" s="14" t="str">
        <f t="shared" si="239"/>
        <v xml:space="preserve">    \index[Varia]{Deus in adiutorium} \label{Deus in adiutorium (Varia)} \grecommentary[0pt]{} \gresetinitiallines{1}  \grechangedim{maxbaroffsettextleft}{0 cm}{scalable} \gregorioscore{chants/misc.deus_in_adjutorium-T}  \grechangedim{maxbaroffsettextleft}{0.6 cm}{scalable}  </v>
      </c>
      <c r="Z175" s="6"/>
      <c r="AA175" s="13"/>
      <c r="AB175" s="6"/>
      <c r="AC175" s="13"/>
      <c r="AD175" s="12" t="str">
        <f>CONCATENATE("\index[",E175,"]{",G175,"}")</f>
        <v>\index[Varia]{Deus in adiutorium}</v>
      </c>
      <c r="AE175" s="12" t="str">
        <f>CONCATENATE("\label{",G175," (",E175,")}")</f>
        <v>\label{Deus in adiutorium (Varia)}</v>
      </c>
      <c r="AF175" s="12" t="str">
        <f>CONCATENATE("\grecommentary[",N175,"]{",P175,"}")</f>
        <v>\grecommentary[0pt]{}</v>
      </c>
      <c r="AG175" s="12" t="str">
        <f>CONCATENATE("\gresetinitiallines{",O175,"}")</f>
        <v>\gresetinitiallines{1}</v>
      </c>
      <c r="AH175" s="12"/>
      <c r="AI175" s="25" t="s">
        <v>32</v>
      </c>
      <c r="AJ175" s="6" t="str">
        <f t="shared" ref="AJ175:AJ177" si="240">CONCATENATE("\gregorioscore{chants/",SUBSTITUTE(T175,".gabc",""),"}")</f>
        <v>\gregorioscore{chants/misc.deus_in_adjutorium-T}</v>
      </c>
      <c r="AK175" s="16"/>
      <c r="AL175" s="24" t="s">
        <v>33</v>
      </c>
      <c r="AM175" s="6"/>
    </row>
    <row r="176" spans="1:39" s="7" customFormat="1" ht="15.75" customHeight="1" x14ac:dyDescent="0.15">
      <c r="A176" s="1">
        <v>2655</v>
      </c>
      <c r="B176" s="2"/>
      <c r="C176" s="2"/>
      <c r="D176" s="2"/>
      <c r="E176" s="2" t="s">
        <v>30</v>
      </c>
      <c r="F176" s="2"/>
      <c r="G176" s="2" t="s">
        <v>221</v>
      </c>
      <c r="H176" s="2"/>
      <c r="I176" s="2"/>
      <c r="J176" s="6">
        <v>1</v>
      </c>
      <c r="K176" s="6"/>
      <c r="L176" s="2" t="s">
        <v>109</v>
      </c>
      <c r="M176" s="2" t="s">
        <v>77</v>
      </c>
      <c r="N176" s="2" t="s">
        <v>51</v>
      </c>
      <c r="O176" s="2">
        <v>1</v>
      </c>
      <c r="P176" s="6"/>
      <c r="Q176" s="6" t="s">
        <v>48</v>
      </c>
      <c r="R176" s="2" t="s">
        <v>88</v>
      </c>
      <c r="S176" s="6"/>
      <c r="T176" s="6" t="s">
        <v>222</v>
      </c>
      <c r="U176" s="6"/>
      <c r="V176" s="6"/>
      <c r="W176" s="6"/>
      <c r="X176" s="6"/>
      <c r="Y176" s="14" t="str">
        <f t="shared" si="239"/>
        <v xml:space="preserve"> \subsection{Hymnus}  \greannotation{I} \index[Hymnus]{Te sæculorum principem} \label{Te sæculorum principem (Hymnus)} \grecommentary[0pt]{} \gresetinitiallines{1} \gresetlyriccentering{syllable}  \gregorioscore{chants/hy--te_saeculorum-english}    </v>
      </c>
      <c r="Z176" s="6"/>
      <c r="AA176" s="13" t="str">
        <f>CONCATENATE("\subsection{",E176,"}")</f>
        <v>\subsection{Hymnus}</v>
      </c>
      <c r="AB176" s="6"/>
      <c r="AC176" s="13" t="str">
        <f>CONCATENATE("\greannotation{",L176,"}")</f>
        <v>\greannotation{I}</v>
      </c>
      <c r="AD176" s="12" t="str">
        <f>CONCATENATE("\index[",E176,"]{",G176,"}")</f>
        <v>\index[Hymnus]{Te sæculorum principem}</v>
      </c>
      <c r="AE176" s="12" t="str">
        <f>CONCATENATE("\label{",G176," (",E176,")}")</f>
        <v>\label{Te sæculorum principem (Hymnus)}</v>
      </c>
      <c r="AF176" s="12" t="str">
        <f t="shared" ref="AF176:AF177" si="241">CONCATENATE("\grecommentary[",N176,"]{",P176,"}")</f>
        <v>\grecommentary[0pt]{}</v>
      </c>
      <c r="AG176" s="12" t="str">
        <f t="shared" ref="AG176:AG177" si="242">CONCATENATE("\gresetinitiallines{",O176,"}")</f>
        <v>\gresetinitiallines{1}</v>
      </c>
      <c r="AH176" s="26" t="s">
        <v>50</v>
      </c>
      <c r="AI176" s="6"/>
      <c r="AJ176" s="6" t="str">
        <f t="shared" si="240"/>
        <v>\gregorioscore{chants/hy--te_saeculorum-english}</v>
      </c>
      <c r="AK176" s="6"/>
      <c r="AL176" s="6"/>
      <c r="AM176" s="6"/>
    </row>
    <row r="177" spans="1:39" s="7" customFormat="1" ht="15.75" customHeight="1" x14ac:dyDescent="0.15">
      <c r="A177" s="7">
        <v>2656</v>
      </c>
      <c r="B177" s="2"/>
      <c r="C177" s="2"/>
      <c r="D177" s="2"/>
      <c r="E177" s="2" t="s">
        <v>36</v>
      </c>
      <c r="F177" s="2"/>
      <c r="G177" s="2" t="s">
        <v>223</v>
      </c>
      <c r="H177" s="2"/>
      <c r="I177" s="2"/>
      <c r="J177" s="6">
        <v>8</v>
      </c>
      <c r="K177" s="6" t="s">
        <v>152</v>
      </c>
      <c r="L177" s="2" t="s">
        <v>204</v>
      </c>
      <c r="M177" s="2" t="s">
        <v>77</v>
      </c>
      <c r="N177" s="2" t="s">
        <v>51</v>
      </c>
      <c r="O177" s="2">
        <v>1</v>
      </c>
      <c r="P177" s="6" t="s">
        <v>224</v>
      </c>
      <c r="Q177" s="6" t="s">
        <v>49</v>
      </c>
      <c r="R177" s="2" t="s">
        <v>88</v>
      </c>
      <c r="S177" s="6"/>
      <c r="T177" s="6" t="s">
        <v>225</v>
      </c>
      <c r="U177" s="6"/>
      <c r="V177" s="6"/>
      <c r="W177" s="6"/>
      <c r="X177" s="6"/>
      <c r="Y177" s="14" t="str">
        <f t="shared" si="239"/>
        <v xml:space="preserve"> \subsection{Antiphona}  \greannotation{VIII \textsc{g}} \index[Antiphona]{Super solium} \label{Super solium (Antiphona)} \grecommentary[0pt]{Is 9:7} \gresetinitiallines{1} \gresetlyriccentering{vowel} \grechangedim{maxbaroffsettextleft}{0 cm}{scalable} \gregorioscore{chants/an--super_solium_david--dominican--id_6202}  \grechangedim{maxbaroffsettextleft}{0.6 cm}{scalable}  </v>
      </c>
      <c r="Z177" s="6"/>
      <c r="AA177" s="13" t="str">
        <f>CONCATENATE("\subsection{",E177,"}")</f>
        <v>\subsection{Antiphona}</v>
      </c>
      <c r="AB177" s="6"/>
      <c r="AC177" s="13" t="str">
        <f>CONCATENATE("\greannotation{",L177,"}")</f>
        <v>\greannotation{VIII \textsc{g}}</v>
      </c>
      <c r="AD177" s="12" t="str">
        <f>CONCATENATE("\index[",E177,"]{",G177,"}")</f>
        <v>\index[Antiphona]{Super solium}</v>
      </c>
      <c r="AE177" s="12" t="str">
        <f>CONCATENATE("\label{",G177," (",E177,")}")</f>
        <v>\label{Super solium (Antiphona)}</v>
      </c>
      <c r="AF177" s="12" t="str">
        <f t="shared" si="241"/>
        <v>\grecommentary[0pt]{Is 9:7}</v>
      </c>
      <c r="AG177" s="12" t="str">
        <f t="shared" si="242"/>
        <v>\gresetinitiallines{1}</v>
      </c>
      <c r="AH177" s="27" t="s">
        <v>75</v>
      </c>
      <c r="AI177" s="25" t="s">
        <v>32</v>
      </c>
      <c r="AJ177" s="6" t="str">
        <f t="shared" si="240"/>
        <v>\gregorioscore{chants/an--super_solium_david--dominican--id_6202}</v>
      </c>
      <c r="AK177" s="6"/>
      <c r="AL177" s="24" t="s">
        <v>33</v>
      </c>
      <c r="AM177" s="6"/>
    </row>
    <row r="178" spans="1:39" s="7" customFormat="1" ht="15" customHeight="1" x14ac:dyDescent="0.15">
      <c r="A178" s="1">
        <v>2657</v>
      </c>
      <c r="E178" s="1" t="s">
        <v>37</v>
      </c>
      <c r="G178" s="1" t="s">
        <v>38</v>
      </c>
      <c r="H178" s="1" t="s">
        <v>58</v>
      </c>
      <c r="I178" s="1" t="s">
        <v>65</v>
      </c>
      <c r="N178" s="2" t="s">
        <v>51</v>
      </c>
      <c r="Q178" s="7" t="s">
        <v>48</v>
      </c>
      <c r="T178" s="7" t="s">
        <v>227</v>
      </c>
      <c r="Y178" s="19" t="str">
        <f t="shared" si="239"/>
        <v xml:space="preserve"> \subsection{Psalm 109} \subsubsection{The Messiah, king and priest}  \index[Psalmus]{Psalm 109} \label{Psalm 109 (Psalmus)} \emph{Christ’s reign will last until all his enemies are made subject to him (1~Cor 15:25).}    \vspace{5pt} \par \input{psalms/psalm109english2-2}    </v>
      </c>
      <c r="Z178" s="6"/>
      <c r="AA178" s="13" t="str">
        <f>CONCATENATE("\subsection{",G178,"}")</f>
        <v>\subsection{Psalm 109}</v>
      </c>
      <c r="AB178" s="13" t="str">
        <f>CONCATENATE("\subsubsection{",H178,"}")</f>
        <v>\subsubsection{The Messiah, king and priest}</v>
      </c>
      <c r="AC178" s="13"/>
      <c r="AD178" s="12" t="str">
        <f>CONCATENATE("\index[",E178,"]{",G178,"}")</f>
        <v>\index[Psalmus]{Psalm 109}</v>
      </c>
      <c r="AE178" s="12" t="str">
        <f>CONCATENATE("\label{",G178," (",E178,")}")</f>
        <v>\label{Psalm 109 (Psalmus)}</v>
      </c>
      <c r="AF178" s="12" t="str">
        <f>CONCATENATE("\emph{",I178,"}")</f>
        <v>\emph{Christ’s reign will last until all his enemies are made subject to him (1~Cor 15:25).}</v>
      </c>
      <c r="AG178" s="12"/>
      <c r="AH178" s="6"/>
      <c r="AI178" s="6"/>
      <c r="AJ178" s="6" t="str">
        <f>CONCATENATE("\vspace{5pt} \par \input{psalms/",SUBSTITUTE(T178,".tex",""),"}")</f>
        <v>\vspace{5pt} \par \input{psalms/psalm109english2-2}</v>
      </c>
      <c r="AK178" s="6"/>
      <c r="AL178" s="6"/>
      <c r="AM178" s="6"/>
    </row>
    <row r="179" spans="1:39" s="7" customFormat="1" ht="15.75" customHeight="1" x14ac:dyDescent="0.15">
      <c r="A179" s="7">
        <v>2658</v>
      </c>
      <c r="B179" s="2"/>
      <c r="C179" s="6"/>
      <c r="D179" s="2"/>
      <c r="E179" s="2" t="s">
        <v>36</v>
      </c>
      <c r="F179" s="2"/>
      <c r="G179" s="2" t="s">
        <v>39</v>
      </c>
      <c r="H179" s="2"/>
      <c r="I179" s="2"/>
      <c r="J179" s="2" t="s">
        <v>69</v>
      </c>
      <c r="K179" s="2"/>
      <c r="L179" s="2" t="s">
        <v>69</v>
      </c>
      <c r="M179" s="2"/>
      <c r="N179" s="2" t="s">
        <v>51</v>
      </c>
      <c r="O179" s="2">
        <v>1</v>
      </c>
      <c r="P179" s="2" t="s">
        <v>40</v>
      </c>
      <c r="Q179" s="2" t="s">
        <v>49</v>
      </c>
      <c r="R179" s="2" t="s">
        <v>86</v>
      </c>
      <c r="S179" s="6"/>
      <c r="T179" s="6" t="s">
        <v>232</v>
      </c>
      <c r="U179" s="6"/>
      <c r="V179" s="6"/>
      <c r="W179" s="6"/>
      <c r="X179" s="6" t="s">
        <v>68</v>
      </c>
      <c r="Y179" s="14" t="str">
        <f t="shared" si="239"/>
        <v xml:space="preserve"> \subsection{Antiphona}  \greannotation{T. per.} \index[Antiphona]{Ex Ægypto} \label{Ex Ægypto (Antiphona)} \grecommentary[0pt]{Cf. Ex 13:14} \gresetinitiallines{1} \gresetlyriccentering{vowel} \grechangedim{maxbaroffsettextleft}{0 cm}{scalable} \gregorioscore{chants/an--regnum_tuum--solesmes}  \grechangedim{maxbaroffsettextleft}{0.6 cm}{scalable}  </v>
      </c>
      <c r="Z179" s="6"/>
      <c r="AA179" s="13" t="str">
        <f t="shared" ref="AA179" si="243">CONCATENATE("\subsection{",E179,"}")</f>
        <v>\subsection{Antiphona}</v>
      </c>
      <c r="AB179" s="6"/>
      <c r="AC179" s="13" t="str">
        <f t="shared" ref="AC179" si="244">CONCATENATE("\greannotation{",L179,"}")</f>
        <v>\greannotation{T. per.}</v>
      </c>
      <c r="AD179" s="12" t="str">
        <f t="shared" ref="AD179:AD180" si="245">CONCATENATE("\index[",E179,"]{",G179,"}")</f>
        <v>\index[Antiphona]{Ex Ægypto}</v>
      </c>
      <c r="AE179" s="12" t="str">
        <f t="shared" ref="AE179:AE180" si="246">CONCATENATE("\label{",G179," (",E179,")}")</f>
        <v>\label{Ex Ægypto (Antiphona)}</v>
      </c>
      <c r="AF179" s="12" t="str">
        <f t="shared" ref="AF179" si="247">CONCATENATE("\grecommentary[",N179,"]{",P179,"}")</f>
        <v>\grecommentary[0pt]{Cf. Ex 13:14}</v>
      </c>
      <c r="AG179" s="12" t="str">
        <f t="shared" ref="AG179" si="248">CONCATENATE("\gresetinitiallines{",O179,"}")</f>
        <v>\gresetinitiallines{1}</v>
      </c>
      <c r="AH179" s="6" t="s">
        <v>75</v>
      </c>
      <c r="AI179" s="25" t="s">
        <v>32</v>
      </c>
      <c r="AJ179" s="6" t="str">
        <f t="shared" ref="AJ179" si="249">CONCATENATE("\gregorioscore{chants/",SUBSTITUTE(T179,".gabc",""),"}")</f>
        <v>\gregorioscore{chants/an--regnum_tuum--solesmes}</v>
      </c>
      <c r="AK179" s="6"/>
      <c r="AL179" s="24" t="s">
        <v>33</v>
      </c>
      <c r="AM179" s="6"/>
    </row>
    <row r="180" spans="1:39" s="7" customFormat="1" ht="15.75" customHeight="1" x14ac:dyDescent="0.15">
      <c r="A180" s="1">
        <v>2659</v>
      </c>
      <c r="B180" s="2"/>
      <c r="C180" s="6"/>
      <c r="D180" s="2"/>
      <c r="E180" s="2" t="s">
        <v>37</v>
      </c>
      <c r="F180" s="2"/>
      <c r="G180" s="2" t="s">
        <v>235</v>
      </c>
      <c r="H180" s="2" t="s">
        <v>234</v>
      </c>
      <c r="I180" s="2" t="s">
        <v>233</v>
      </c>
      <c r="J180" s="2"/>
      <c r="K180" s="2"/>
      <c r="L180" s="2"/>
      <c r="M180" s="2"/>
      <c r="N180" s="2" t="s">
        <v>51</v>
      </c>
      <c r="O180" s="2"/>
      <c r="P180" s="2"/>
      <c r="Q180" s="2" t="s">
        <v>48</v>
      </c>
      <c r="R180" s="6"/>
      <c r="S180" s="6"/>
      <c r="T180" s="6" t="s">
        <v>70</v>
      </c>
      <c r="U180" s="6"/>
      <c r="V180" s="6"/>
      <c r="W180" s="6"/>
      <c r="X180" s="6"/>
      <c r="Y180" s="19" t="str">
        <f t="shared" si="239"/>
        <v xml:space="preserve"> \subsection{Psalm 144 I} \subsubsection{Praise of God’s majesty}  \index[Psalmus]{Psalm 144 I} \label{Psalm 144 I (Psalmus)} \emph{Lord, you are the Just One, who was and who is (Revelation 16:5).}    \vspace{5pt} \par \input{psalms/psalm113Aenglish3-3}    </v>
      </c>
      <c r="Z180" s="6"/>
      <c r="AA180" s="13" t="str">
        <f>CONCATENATE("\subsection{",G180,"}")</f>
        <v>\subsection{Psalm 144 I}</v>
      </c>
      <c r="AB180" s="13" t="str">
        <f>CONCATENATE("\subsubsection{",H180,"}")</f>
        <v>\subsubsection{Praise of God’s majesty}</v>
      </c>
      <c r="AC180" s="13"/>
      <c r="AD180" s="12" t="str">
        <f t="shared" si="245"/>
        <v>\index[Psalmus]{Psalm 144 I}</v>
      </c>
      <c r="AE180" s="12" t="str">
        <f t="shared" si="246"/>
        <v>\label{Psalm 144 I (Psalmus)}</v>
      </c>
      <c r="AF180" s="12" t="str">
        <f>CONCATENATE("\emph{",I180,"}")</f>
        <v>\emph{Lord, you are the Just One, who was and who is (Revelation 16:5).}</v>
      </c>
      <c r="AG180" s="12"/>
      <c r="AH180" s="6"/>
      <c r="AI180" s="6"/>
      <c r="AJ180" s="6" t="str">
        <f>CONCATENATE("\vspace{5pt} \par \input{psalms/",SUBSTITUTE(T180,".tex",""),"}")</f>
        <v>\vspace{5pt} \par \input{psalms/psalm113Aenglish3-3}</v>
      </c>
      <c r="AK180" s="6"/>
      <c r="AL180" s="6"/>
      <c r="AM180" s="6"/>
    </row>
    <row r="181" spans="1:39" s="7" customFormat="1" ht="15.75" customHeight="1" x14ac:dyDescent="0.15">
      <c r="A181" s="7">
        <v>2660</v>
      </c>
      <c r="B181" s="2"/>
      <c r="C181" s="6"/>
      <c r="D181" s="2"/>
      <c r="E181" s="2" t="s">
        <v>42</v>
      </c>
      <c r="F181" s="2"/>
      <c r="G181" s="1" t="s">
        <v>63</v>
      </c>
      <c r="H181" s="1" t="s">
        <v>71</v>
      </c>
      <c r="I181" s="1"/>
      <c r="J181" s="6">
        <v>6</v>
      </c>
      <c r="K181" s="6"/>
      <c r="L181" s="2" t="s">
        <v>81</v>
      </c>
      <c r="M181" s="1"/>
      <c r="N181" s="2" t="s">
        <v>51</v>
      </c>
      <c r="O181" s="1">
        <v>1</v>
      </c>
      <c r="P181" s="2" t="s">
        <v>43</v>
      </c>
      <c r="Q181" s="2" t="s">
        <v>48</v>
      </c>
      <c r="R181" s="2" t="s">
        <v>87</v>
      </c>
      <c r="S181" s="6"/>
      <c r="T181" s="7" t="s">
        <v>52</v>
      </c>
      <c r="U181" s="6"/>
      <c r="V181" s="6"/>
      <c r="W181" s="6"/>
      <c r="X181" s="6"/>
      <c r="Y181" s="14" t="str">
        <f t="shared" si="239"/>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81" s="6"/>
      <c r="AA181" s="13" t="str">
        <f t="shared" ref="AA181:AA183" si="250">CONCATENATE("\subsection{",E181,"}")</f>
        <v>\subsection{Canticum}</v>
      </c>
      <c r="AB181" s="13" t="str">
        <f>CONCATENATE("\subsubsection{",H181,"}")</f>
        <v>\subsubsection{The wedding of the Lamb}</v>
      </c>
      <c r="AC181" s="13" t="str">
        <f t="shared" ref="AC181" si="251">CONCATENATE("\greannotation{",L181,"}")</f>
        <v>\greannotation{VI}</v>
      </c>
      <c r="AD181" s="12" t="str">
        <f>CONCATENATE("\index[",E181,"]{",G181,"}")</f>
        <v>\index[Canticum]{Salus et gloria}</v>
      </c>
      <c r="AE181" s="12" t="str">
        <f>CONCATENATE("\label{",G181," (",E181,")}")</f>
        <v>\label{Salus et gloria (Canticum)}</v>
      </c>
      <c r="AF181" s="12" t="str">
        <f t="shared" ref="AF181" si="252">CONCATENATE("\grecommentary[",N181,"]{",P181,"}")</f>
        <v>\grecommentary[0pt]{Cf. Ap 19:1-2, 5-7}</v>
      </c>
      <c r="AG181" s="12" t="str">
        <f t="shared" ref="AG181" si="253">CONCATENATE("\gresetinitiallines{",O181,"}")</f>
        <v>\gresetinitiallines{1}</v>
      </c>
      <c r="AH181" s="26" t="s">
        <v>50</v>
      </c>
      <c r="AI181" s="6"/>
      <c r="AJ181" s="6" t="str">
        <f>CONCATENATE("\gregorioscore{chants/",SUBSTITUTE(T181,".gabc",""),"}")</f>
        <v>\gregorioscore{chants/canticle--salus-et-honor--dom-1-et-3--english}</v>
      </c>
      <c r="AK181" s="6"/>
      <c r="AL181" s="6"/>
      <c r="AM181" s="29" t="s">
        <v>159</v>
      </c>
    </row>
    <row r="182" spans="1:39" s="7" customFormat="1" ht="15.75" customHeight="1" x14ac:dyDescent="0.15">
      <c r="A182" s="1">
        <v>2661</v>
      </c>
      <c r="B182" s="2"/>
      <c r="C182" s="2"/>
      <c r="D182" s="2"/>
      <c r="E182" s="2" t="s">
        <v>44</v>
      </c>
      <c r="F182" s="2"/>
      <c r="G182" s="1" t="s">
        <v>103</v>
      </c>
      <c r="H182" s="2"/>
      <c r="I182" s="2"/>
      <c r="J182" s="6"/>
      <c r="K182" s="6"/>
      <c r="L182" s="2"/>
      <c r="M182" s="2"/>
      <c r="N182" s="2" t="s">
        <v>51</v>
      </c>
      <c r="O182" s="2"/>
      <c r="P182" s="2" t="s">
        <v>72</v>
      </c>
      <c r="Q182" s="6"/>
      <c r="R182" s="6"/>
      <c r="S182" s="6"/>
      <c r="T182" s="6" t="s">
        <v>73</v>
      </c>
      <c r="U182" s="6"/>
      <c r="V182" s="6"/>
      <c r="W182" s="6"/>
      <c r="X182" s="6"/>
      <c r="Y182" s="20" t="str">
        <f t="shared" si="239"/>
        <v xml:space="preserve"> \subsection{Lectio brevis}     \hfill 2 Cor 1:3-4    \input{readings/lectio_brevis_2.Cor.1.3-4.tex}    </v>
      </c>
      <c r="Z182" s="6"/>
      <c r="AA182" s="13" t="str">
        <f t="shared" si="250"/>
        <v>\subsection{Lectio brevis}</v>
      </c>
      <c r="AB182" s="6"/>
      <c r="AC182" s="13"/>
      <c r="AD182" s="12"/>
      <c r="AE182" s="12"/>
      <c r="AF182" s="6" t="str">
        <f>CONCATENATE("\hfill ",P182)</f>
        <v>\hfill 2 Cor 1:3-4</v>
      </c>
      <c r="AG182" s="12"/>
      <c r="AH182" s="6"/>
      <c r="AI182" s="6"/>
      <c r="AJ182" s="6" t="str">
        <f>CONCATENATE("\input{readings/",T182,"}")</f>
        <v>\input{readings/lectio_brevis_2.Cor.1.3-4.tex}</v>
      </c>
      <c r="AK182" s="6"/>
      <c r="AL182" s="6"/>
      <c r="AM182" s="6"/>
    </row>
    <row r="183" spans="1:39" s="7" customFormat="1" ht="15.75" customHeight="1" x14ac:dyDescent="0.15">
      <c r="A183" s="7">
        <v>2662</v>
      </c>
      <c r="B183" s="2"/>
      <c r="C183" s="2"/>
      <c r="D183" s="2"/>
      <c r="E183" s="2" t="s">
        <v>45</v>
      </c>
      <c r="F183" s="2"/>
      <c r="G183" s="2" t="s">
        <v>46</v>
      </c>
      <c r="H183" s="2"/>
      <c r="I183" s="2"/>
      <c r="J183" s="6">
        <v>6</v>
      </c>
      <c r="K183" s="6"/>
      <c r="L183" s="2" t="s">
        <v>81</v>
      </c>
      <c r="M183" s="2" t="s">
        <v>77</v>
      </c>
      <c r="N183" s="2" t="s">
        <v>51</v>
      </c>
      <c r="O183" s="2">
        <v>1</v>
      </c>
      <c r="P183" s="2" t="s">
        <v>80</v>
      </c>
      <c r="Q183" s="2" t="s">
        <v>49</v>
      </c>
      <c r="R183" s="2" t="s">
        <v>86</v>
      </c>
      <c r="S183" s="6"/>
      <c r="T183" s="6" t="s">
        <v>79</v>
      </c>
      <c r="U183" s="6"/>
      <c r="V183" s="6"/>
      <c r="W183" s="6"/>
      <c r="X183" s="6" t="s">
        <v>83</v>
      </c>
      <c r="Y183" s="21" t="str">
        <f t="shared" si="239"/>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83" s="6"/>
      <c r="AA183" s="13" t="str">
        <f t="shared" si="250"/>
        <v>\subsection{Responsorium brevis}</v>
      </c>
      <c r="AB183" s="6"/>
      <c r="AC183" s="13" t="str">
        <f t="shared" ref="AC183:AC185" si="254">CONCATENATE("\greannotation{",L183,"}")</f>
        <v>\greannotation{VI}</v>
      </c>
      <c r="AD183" s="12" t="str">
        <f>CONCATENATE("\index[",E183,"]{",G183,"}")</f>
        <v>\index[Responsorium brevis]{Benedictus es, Domine}</v>
      </c>
      <c r="AE183" s="12" t="str">
        <f>CONCATENATE("\label{",G183," (",E183,")}")</f>
        <v>\label{Benedictus es, Domine (Responsorium brevis)}</v>
      </c>
      <c r="AF183" s="12" t="str">
        <f t="shared" ref="AF183:AF185" si="255">CONCATENATE("\grecommentary[",N183,"]{",P183,"}")</f>
        <v>\grecommentary[0pt]{Dan 3:56}</v>
      </c>
      <c r="AG183" s="12" t="str">
        <f t="shared" ref="AG183:AG185" si="256">CONCATENATE("\gresetinitiallines{",O183,"}")</f>
        <v>\gresetinitiallines{1}</v>
      </c>
      <c r="AH183" s="27" t="s">
        <v>75</v>
      </c>
      <c r="AI183" s="6"/>
      <c r="AJ183" s="6" t="str">
        <f t="shared" ref="AJ183:AJ185" si="257">CONCATENATE("\gregorioscore{chants/",SUBSTITUTE(T183,".gabc",""),"}")</f>
        <v>\gregorioscore{chants/rb--benedictus_es_domine--solesmes}</v>
      </c>
      <c r="AK183" s="6"/>
      <c r="AL183" s="6"/>
      <c r="AM183" s="6"/>
    </row>
    <row r="184" spans="1:39" s="7" customFormat="1" ht="15.75" customHeight="1" x14ac:dyDescent="0.15">
      <c r="A184" s="1">
        <v>2663</v>
      </c>
      <c r="B184" s="2"/>
      <c r="C184" s="6"/>
      <c r="D184" s="2"/>
      <c r="E184" s="2" t="s">
        <v>84</v>
      </c>
      <c r="F184" s="6"/>
      <c r="G184" s="2" t="s">
        <v>202</v>
      </c>
      <c r="H184" s="2"/>
      <c r="I184" s="2"/>
      <c r="J184" s="2">
        <v>7</v>
      </c>
      <c r="K184" s="2" t="s">
        <v>206</v>
      </c>
      <c r="L184" s="2" t="s">
        <v>207</v>
      </c>
      <c r="M184" s="2"/>
      <c r="N184" s="2" t="s">
        <v>51</v>
      </c>
      <c r="O184" s="2">
        <v>1</v>
      </c>
      <c r="P184" s="2" t="s">
        <v>201</v>
      </c>
      <c r="Q184" s="2" t="s">
        <v>49</v>
      </c>
      <c r="R184" s="2" t="s">
        <v>86</v>
      </c>
      <c r="S184" s="6"/>
      <c r="T184" s="6" t="s">
        <v>217</v>
      </c>
      <c r="U184" s="6"/>
      <c r="V184" s="6"/>
      <c r="W184" s="6"/>
      <c r="X184" s="6" t="s">
        <v>218</v>
      </c>
      <c r="Y184" s="22" t="str">
        <f t="shared" si="239"/>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84" s="6"/>
      <c r="AA184" s="13" t="str">
        <f>CONCATENATE("\subsection{",E184,"}")</f>
        <v>\subsection{Antiphona ad Magnificat}</v>
      </c>
      <c r="AB184" s="6"/>
      <c r="AC184" s="13" t="str">
        <f t="shared" si="254"/>
        <v>\greannotation{VII a}</v>
      </c>
      <c r="AD184" s="12" t="str">
        <f t="shared" ref="AD184:AD188" si="258">CONCATENATE("\index[",E184,"]{",G184,"}")</f>
        <v>\index[Antiphona ad Magnificat]{Trademini autem}</v>
      </c>
      <c r="AE184" s="12" t="str">
        <f t="shared" ref="AE184:AE188" si="259">CONCATENATE("\label{",G184," (",E184,")}")</f>
        <v>\label{Trademini autem (Antiphona ad Magnificat)}</v>
      </c>
      <c r="AF184" s="12" t="str">
        <f t="shared" si="255"/>
        <v>\grecommentary[0pt]{Lc 21:16, 18}</v>
      </c>
      <c r="AG184" s="12" t="str">
        <f t="shared" si="256"/>
        <v>\gresetinitiallines{1}</v>
      </c>
      <c r="AH184" s="27" t="s">
        <v>75</v>
      </c>
      <c r="AI184" s="6"/>
      <c r="AJ184" s="6" t="str">
        <f t="shared" si="257"/>
        <v>\gregorioscore{chants/an--trademini_autem--solesmes}</v>
      </c>
      <c r="AK184" s="6" t="str">
        <f>CONCATENATE("\vspace{5pt} \emph{",X184,"}")</f>
        <v>\vspace{5pt} \emph{You will be handed over by parents, and some of you will be put to death; but not a hair of your head will be destroyed, says the Lord.}</v>
      </c>
      <c r="AL184" s="6"/>
      <c r="AM184" s="6"/>
    </row>
    <row r="185" spans="1:39" s="7" customFormat="1" ht="15.75" customHeight="1" x14ac:dyDescent="0.15">
      <c r="A185" s="7">
        <v>2664</v>
      </c>
      <c r="B185" s="2"/>
      <c r="C185" s="2"/>
      <c r="D185" s="2"/>
      <c r="E185" s="2" t="s">
        <v>96</v>
      </c>
      <c r="F185" s="2"/>
      <c r="G185" s="2" t="s">
        <v>203</v>
      </c>
      <c r="H185" s="2" t="s">
        <v>97</v>
      </c>
      <c r="I185" s="2"/>
      <c r="J185" s="2">
        <v>7</v>
      </c>
      <c r="K185" s="2" t="s">
        <v>206</v>
      </c>
      <c r="L185" s="2" t="s">
        <v>207</v>
      </c>
      <c r="M185" s="2"/>
      <c r="N185" s="2" t="s">
        <v>51</v>
      </c>
      <c r="O185" s="2">
        <v>1</v>
      </c>
      <c r="P185" s="2" t="s">
        <v>94</v>
      </c>
      <c r="Q185" s="6"/>
      <c r="R185" s="6"/>
      <c r="S185" s="6"/>
      <c r="T185" s="6" t="s">
        <v>93</v>
      </c>
      <c r="U185" s="6"/>
      <c r="V185" s="6"/>
      <c r="W185" s="6"/>
      <c r="X185" s="6"/>
      <c r="Y185" s="23" t="str">
        <f t="shared" si="239"/>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85" s="6"/>
      <c r="AA185" s="13" t="str">
        <f t="shared" ref="AA185:AA190" si="260">CONCATENATE("\subsection{",E185,"}")</f>
        <v>\subsection{Canticum Evangelicum}</v>
      </c>
      <c r="AB185" s="13" t="str">
        <f>CONCATENATE("\subsubsection{",H185,"}")</f>
        <v>\subsubsection{The soul rejoices in the Lord}</v>
      </c>
      <c r="AC185" s="13" t="str">
        <f t="shared" si="254"/>
        <v>\greannotation{VII a}</v>
      </c>
      <c r="AD185" s="12" t="str">
        <f t="shared" si="258"/>
        <v>\index[Canticum Evangelicum]{Magnificat 7a}</v>
      </c>
      <c r="AE185" s="12" t="str">
        <f t="shared" si="259"/>
        <v>\label{Magnificat 7a (Canticum Evangelicum)}</v>
      </c>
      <c r="AF185" s="12" t="str">
        <f t="shared" si="255"/>
        <v>\grecommentary[0pt]{Lc 1:46-55}</v>
      </c>
      <c r="AG185" s="12" t="str">
        <f t="shared" si="256"/>
        <v>\gresetinitiallines{1}</v>
      </c>
      <c r="AH185" s="27" t="s">
        <v>75</v>
      </c>
      <c r="AI185" s="6"/>
      <c r="AJ185" s="6" t="str">
        <f t="shared" si="257"/>
        <v>\gregorioscore{chants/magnificat4E}</v>
      </c>
      <c r="AK185" s="6" t="s">
        <v>98</v>
      </c>
      <c r="AL185" s="6"/>
      <c r="AM185" s="6"/>
    </row>
    <row r="186" spans="1:39" s="7" customFormat="1" ht="15" customHeight="1" x14ac:dyDescent="0.15">
      <c r="A186" s="1">
        <v>2665</v>
      </c>
      <c r="E186" s="1" t="s">
        <v>102</v>
      </c>
      <c r="G186" s="1" t="s">
        <v>226</v>
      </c>
      <c r="T186" s="7" t="s">
        <v>231</v>
      </c>
      <c r="Y186" s="23" t="str">
        <f t="shared" si="239"/>
        <v xml:space="preserve"> \subsection{Preces}   \index[Preces]{Our Lord Jesus Christ, King of the Universe} \label{Our Lord Jesus Christ, King of the Universe (Preces)}     \input{intercessions/intercessions-solemnities-christ-the-king}    </v>
      </c>
      <c r="AA186" s="13" t="str">
        <f t="shared" si="260"/>
        <v>\subsection{Preces}</v>
      </c>
      <c r="AD186" s="1" t="str">
        <f t="shared" si="258"/>
        <v>\index[Preces]{Our Lord Jesus Christ, King of the Universe}</v>
      </c>
      <c r="AE186" s="1" t="str">
        <f t="shared" si="259"/>
        <v>\label{Our Lord Jesus Christ, King of the Universe (Preces)}</v>
      </c>
      <c r="AJ186" s="6" t="str">
        <f>CONCATENATE("\input{intercessions/",SUBSTITUTE(T186,".tex",""),"}")</f>
        <v>\input{intercessions/intercessions-solemnities-christ-the-king}</v>
      </c>
    </row>
    <row r="187" spans="1:39" s="7" customFormat="1" ht="15.75" customHeight="1" x14ac:dyDescent="0.15">
      <c r="A187" s="7">
        <v>2666</v>
      </c>
      <c r="B187" s="2"/>
      <c r="C187" s="6"/>
      <c r="D187" s="2"/>
      <c r="E187" s="2" t="s">
        <v>104</v>
      </c>
      <c r="F187" s="6"/>
      <c r="G187" s="2" t="s">
        <v>104</v>
      </c>
      <c r="H187" s="2"/>
      <c r="I187" s="2"/>
      <c r="J187" s="2"/>
      <c r="K187" s="2"/>
      <c r="L187" s="2"/>
      <c r="M187" s="2"/>
      <c r="N187" s="2"/>
      <c r="O187" s="2">
        <v>1</v>
      </c>
      <c r="P187" s="2"/>
      <c r="Q187" s="2"/>
      <c r="R187" s="6"/>
      <c r="S187" s="6"/>
      <c r="T187" s="6" t="s">
        <v>112</v>
      </c>
      <c r="U187" s="6"/>
      <c r="V187" s="6"/>
      <c r="W187" s="6"/>
      <c r="X187" s="6"/>
      <c r="Y187" s="23" t="str">
        <f t="shared" si="239"/>
        <v xml:space="preserve"> \subsection{Pater noster}   \index[Pater noster]{Pater noster} \label{Pater noster (Pater noster)}     \gregorioscore{chants/or--pater_noster_a--solesmes-T}    </v>
      </c>
      <c r="Z187" s="6"/>
      <c r="AA187" s="13" t="str">
        <f t="shared" si="260"/>
        <v>\subsection{Pater noster}</v>
      </c>
      <c r="AB187" s="6"/>
      <c r="AC187" s="6"/>
      <c r="AD187" s="2" t="str">
        <f t="shared" si="258"/>
        <v>\index[Pater noster]{Pater noster}</v>
      </c>
      <c r="AE187" s="2" t="str">
        <f t="shared" si="259"/>
        <v>\label{Pater noster (Pater noster)}</v>
      </c>
      <c r="AF187" s="6"/>
      <c r="AG187" s="6"/>
      <c r="AH187" s="6"/>
      <c r="AI187" s="6"/>
      <c r="AJ187" s="6" t="str">
        <f t="shared" ref="AJ187" si="261">CONCATENATE("\gregorioscore{chants/",SUBSTITUTE(T187,".gabc",""),"}")</f>
        <v>\gregorioscore{chants/or--pater_noster_a--solesmes-T}</v>
      </c>
      <c r="AK187" s="6"/>
      <c r="AL187" s="6"/>
    </row>
    <row r="188" spans="1:39" s="7" customFormat="1" ht="15.75" customHeight="1" x14ac:dyDescent="0.15">
      <c r="A188" s="1">
        <v>2667</v>
      </c>
      <c r="B188" s="2"/>
      <c r="C188" s="2"/>
      <c r="D188" s="2"/>
      <c r="E188" s="2" t="s">
        <v>105</v>
      </c>
      <c r="F188" s="2"/>
      <c r="G188" s="1" t="s">
        <v>226</v>
      </c>
      <c r="H188" s="2"/>
      <c r="I188" s="2"/>
      <c r="J188" s="6"/>
      <c r="K188" s="6"/>
      <c r="L188" s="2"/>
      <c r="M188" s="2"/>
      <c r="N188" s="2"/>
      <c r="O188" s="2"/>
      <c r="P188" s="6"/>
      <c r="Q188" s="6"/>
      <c r="R188" s="6"/>
      <c r="S188" s="6"/>
      <c r="T188" s="6"/>
      <c r="U188" s="6"/>
      <c r="V188" s="6"/>
      <c r="W188" s="6"/>
      <c r="X188" s="6"/>
      <c r="Y188" s="23" t="str">
        <f t="shared" si="239"/>
        <v xml:space="preserve"> \subsection{Oratio conclusiva}   \index[Oratio conclusiva]{Our Lord Jesus Christ, King of the Universe} \label{Our Lord Jesus Christ, King of the Universe (Oratio conclusiva)}     \input{prayers/}    </v>
      </c>
      <c r="Z188" s="6"/>
      <c r="AA188" s="13" t="str">
        <f t="shared" si="260"/>
        <v>\subsection{Oratio conclusiva}</v>
      </c>
      <c r="AB188" s="6"/>
      <c r="AC188" s="6"/>
      <c r="AD188" s="2" t="str">
        <f t="shared" si="258"/>
        <v>\index[Oratio conclusiva]{Our Lord Jesus Christ, King of the Universe}</v>
      </c>
      <c r="AE188" s="2" t="str">
        <f t="shared" si="259"/>
        <v>\label{Our Lord Jesus Christ, King of the Universe (Oratio conclusiva)}</v>
      </c>
      <c r="AF188" s="6"/>
      <c r="AG188" s="6"/>
      <c r="AH188" s="6"/>
      <c r="AI188" s="6"/>
      <c r="AJ188" s="6" t="str">
        <f>CONCATENATE("\input{prayers/",SUBSTITUTE(T188,".tex",""),"}")</f>
        <v>\input{prayers/}</v>
      </c>
      <c r="AK188" s="6"/>
      <c r="AL188" s="6"/>
    </row>
    <row r="189" spans="1:39" s="7" customFormat="1" ht="15.75" customHeight="1" x14ac:dyDescent="0.15">
      <c r="A189" s="7">
        <v>2668</v>
      </c>
      <c r="B189" s="2"/>
      <c r="C189" s="2"/>
      <c r="D189" s="2"/>
      <c r="E189" s="2" t="s">
        <v>106</v>
      </c>
      <c r="F189" s="2"/>
      <c r="G189" s="2"/>
      <c r="H189" s="2"/>
      <c r="I189" s="2"/>
      <c r="J189" s="6"/>
      <c r="K189" s="6"/>
      <c r="L189" s="2"/>
      <c r="M189" s="2"/>
      <c r="N189" s="2"/>
      <c r="O189" s="2"/>
      <c r="P189" s="6"/>
      <c r="Q189" s="6"/>
      <c r="R189" s="6"/>
      <c r="S189" s="6"/>
      <c r="T189" s="6"/>
      <c r="U189" s="6"/>
      <c r="V189" s="6"/>
      <c r="W189" s="6" t="s">
        <v>111</v>
      </c>
      <c r="X189" s="6"/>
      <c r="Y189" s="23" t="str">
        <f t="shared" si="239"/>
        <v xml:space="preserve"> \subsection{Ritus conclusionis}         \par \Vbar. The Lord be with you. \par \Rbar. And with your spirit. \par \Vbar. May almighty God bless you, the Father, and the Son, and the Holy Spirit. \par \Rbar. Amen.    </v>
      </c>
      <c r="Z189" s="6"/>
      <c r="AA189" s="13" t="str">
        <f t="shared" si="260"/>
        <v>\subsection{Ritus conclusionis}</v>
      </c>
      <c r="AB189" s="6"/>
      <c r="AC189" s="6"/>
      <c r="AD189" s="2"/>
      <c r="AE189" s="2"/>
      <c r="AF189" s="6"/>
      <c r="AG189" s="6"/>
      <c r="AH189" s="6"/>
      <c r="AI189" s="6"/>
      <c r="AJ189" s="6" t="str">
        <f>CONCATENATE("\par ",W189)</f>
        <v>\par \Vbar. The Lord be with you. \par \Rbar. And with your spirit. \par \Vbar. May almighty God bless you, the Father, and the Son, and the Holy Spirit. \par \Rbar. Amen.</v>
      </c>
      <c r="AK189" s="6"/>
      <c r="AL189" s="6"/>
    </row>
    <row r="190" spans="1:39" s="7" customFormat="1" ht="15.75" customHeight="1" x14ac:dyDescent="0.15">
      <c r="A190" s="1">
        <v>2669</v>
      </c>
      <c r="B190" s="2"/>
      <c r="C190" s="2"/>
      <c r="D190" s="6"/>
      <c r="E190" s="2" t="s">
        <v>107</v>
      </c>
      <c r="F190" s="6"/>
      <c r="G190" s="2" t="s">
        <v>108</v>
      </c>
      <c r="H190" s="5"/>
      <c r="I190" s="5"/>
      <c r="J190" s="6">
        <v>1</v>
      </c>
      <c r="K190" s="6"/>
      <c r="L190" s="2" t="s">
        <v>109</v>
      </c>
      <c r="M190" s="5"/>
      <c r="N190" s="5"/>
      <c r="O190" s="2">
        <v>1</v>
      </c>
      <c r="P190" s="6"/>
      <c r="Q190" s="6"/>
      <c r="R190" s="6"/>
      <c r="S190" s="6"/>
      <c r="T190" s="6" t="s">
        <v>110</v>
      </c>
      <c r="U190" s="6"/>
      <c r="V190" s="6"/>
      <c r="W190" s="6"/>
      <c r="X190" s="6"/>
      <c r="Y190" s="23" t="str">
        <f t="shared" si="239"/>
        <v xml:space="preserve"> \subsection{Benedicamus Domino}   \index[Benedicamus Domino]{Sundays} \label{Sundays (Benedicamus Domino)}     \gregorioscore{chants/misc.benedicamus.dominio.4-T}    </v>
      </c>
      <c r="Z190" s="6"/>
      <c r="AA190" s="13" t="str">
        <f t="shared" si="260"/>
        <v>\subsection{Benedicamus Domino}</v>
      </c>
      <c r="AB190" s="6"/>
      <c r="AC190" s="6"/>
      <c r="AD190" s="2" t="str">
        <f t="shared" ref="AD190" si="262">CONCATENATE("\index[",E190,"]{",G190,"}")</f>
        <v>\index[Benedicamus Domino]{Sundays}</v>
      </c>
      <c r="AE190" s="2" t="str">
        <f t="shared" ref="AE190" si="263">CONCATENATE("\label{",G190," (",E190,")}")</f>
        <v>\label{Sundays (Benedicamus Domino)}</v>
      </c>
      <c r="AF190" s="6"/>
      <c r="AG190" s="6"/>
      <c r="AH190" s="6"/>
      <c r="AI190" s="6"/>
      <c r="AJ190" s="6" t="str">
        <f>CONCATENATE("\gregorioscore{chants/",SUBSTITUTE(T190,".gabc",""),"}")</f>
        <v>\gregorioscore{chants/misc.benedicamus.dominio.4-T}</v>
      </c>
      <c r="AK190" s="6"/>
      <c r="AL190" s="6"/>
    </row>
    <row r="191" spans="1:39" s="7" customFormat="1" ht="15" customHeight="1" x14ac:dyDescent="0.15">
      <c r="A191" s="7">
        <v>2670</v>
      </c>
      <c r="Y191" s="15"/>
      <c r="AD191" s="1"/>
      <c r="AE191" s="1"/>
    </row>
    <row r="192" spans="1:39" s="7" customFormat="1" ht="15" customHeight="1" x14ac:dyDescent="0.15">
      <c r="Y192" s="15"/>
      <c r="AD192" s="1"/>
      <c r="AE192" s="1"/>
    </row>
    <row r="193" spans="1:39" s="33" customFormat="1" ht="15.75" customHeight="1" x14ac:dyDescent="0.15">
      <c r="A193" s="30">
        <v>1001</v>
      </c>
      <c r="B193" s="31"/>
      <c r="C193" s="31" t="s">
        <v>31</v>
      </c>
      <c r="D193" s="31"/>
      <c r="E193" s="31"/>
      <c r="F193" s="31"/>
      <c r="G193" s="32" t="s">
        <v>220</v>
      </c>
      <c r="H193" s="31"/>
      <c r="I193" s="31"/>
      <c r="J193" s="31"/>
      <c r="K193" s="31"/>
      <c r="L193" s="31"/>
      <c r="M193" s="31"/>
      <c r="N193" s="31"/>
      <c r="O193" s="31"/>
      <c r="P193" s="31"/>
      <c r="Q193" s="31"/>
      <c r="R193" s="31"/>
      <c r="Y193" s="34" t="str">
        <f>CONCATENATE(Z193," ",AA193," ",AB193," ",AC193," ",AD193," ",AE193," ",AF193," ",AG193," ",AH193," ",AI193," ",AJ193," ",AK193," ",AL193," ",AM193," ",AN193)</f>
        <v xml:space="preserve">\chapter{1\textsuperscript{st} Sunday of Advent (Year A)}              </v>
      </c>
      <c r="Z193" s="35" t="str">
        <f>CONCATENATE("\chapter{",G193,"}")</f>
        <v>\chapter{1\textsuperscript{st} Sunday of Advent (Year A)}</v>
      </c>
      <c r="AA193" s="34"/>
      <c r="AB193" s="34"/>
      <c r="AC193" s="34"/>
      <c r="AD193" s="31"/>
      <c r="AE193" s="31"/>
      <c r="AF193" s="34"/>
      <c r="AG193" s="34"/>
      <c r="AH193" s="34"/>
      <c r="AI193" s="34"/>
      <c r="AJ193" s="34"/>
      <c r="AK193" s="34"/>
      <c r="AL193" s="34"/>
    </row>
    <row r="194" spans="1:39" s="7" customFormat="1" ht="15.75" customHeight="1" x14ac:dyDescent="0.15">
      <c r="A194" s="1">
        <v>1002</v>
      </c>
      <c r="B194" s="2"/>
      <c r="C194" s="2"/>
      <c r="F194" s="2"/>
      <c r="G194" s="7" t="s">
        <v>133</v>
      </c>
      <c r="H194" s="2"/>
      <c r="I194" s="2"/>
      <c r="J194" s="6"/>
      <c r="K194" s="6"/>
      <c r="L194" s="5"/>
      <c r="M194" s="5"/>
      <c r="N194" s="5"/>
      <c r="O194" s="5"/>
      <c r="P194" s="6"/>
      <c r="Q194" s="6"/>
      <c r="R194" s="6"/>
      <c r="S194" s="6"/>
      <c r="T194" s="6"/>
      <c r="U194" s="6"/>
      <c r="V194" s="6"/>
      <c r="W194" s="6"/>
      <c r="X194" s="6"/>
      <c r="Y194" s="14" t="str">
        <f t="shared" ref="Y194:Y210" si="264">CONCATENATE(Z194," ",AA194," ",AB194," ",AC194," ",AD194," ",AE194," ",AF194," ",AG194," ",AH194," ",AI194," ",AJ194," ",AK194," ",AL194," ",AM194," ",AN194)</f>
        <v xml:space="preserve">\section{Second Vespers}              </v>
      </c>
      <c r="Z194" s="13" t="str">
        <f>CONCATENATE("\section{",G194,"}")</f>
        <v>\section{Second Vespers}</v>
      </c>
      <c r="AA194" s="6"/>
      <c r="AB194" s="6"/>
      <c r="AC194" s="6"/>
      <c r="AD194" s="2"/>
      <c r="AE194" s="2"/>
      <c r="AF194" s="6"/>
      <c r="AG194" s="6"/>
      <c r="AH194" s="6"/>
      <c r="AI194" s="6"/>
      <c r="AJ194" s="6"/>
      <c r="AK194" s="6"/>
      <c r="AL194" s="6"/>
    </row>
    <row r="195" spans="1:39" s="7" customFormat="1" ht="15.75" customHeight="1" x14ac:dyDescent="0.15">
      <c r="A195" s="7">
        <v>1003</v>
      </c>
      <c r="B195" s="2"/>
      <c r="C195" s="2"/>
      <c r="D195" s="2"/>
      <c r="E195" s="2" t="s">
        <v>34</v>
      </c>
      <c r="F195" s="2"/>
      <c r="G195" s="2" t="s">
        <v>78</v>
      </c>
      <c r="H195" s="2"/>
      <c r="I195" s="2"/>
      <c r="J195" s="6"/>
      <c r="K195" s="6"/>
      <c r="L195" s="5"/>
      <c r="M195" s="5"/>
      <c r="N195" s="2" t="s">
        <v>51</v>
      </c>
      <c r="O195" s="2">
        <v>1</v>
      </c>
      <c r="P195" s="6"/>
      <c r="Q195" s="6"/>
      <c r="R195" s="6" t="s">
        <v>88</v>
      </c>
      <c r="S195" s="6"/>
      <c r="T195" s="6" t="s">
        <v>82</v>
      </c>
      <c r="U195" s="6"/>
      <c r="V195" s="6"/>
      <c r="W195" s="6"/>
      <c r="X195" s="6"/>
      <c r="Y195" s="14" t="str">
        <f t="shared" si="264"/>
        <v xml:space="preserve">    \index[Varia]{Deus in adiutorium} \label{Deus in adiutorium (Varia)} \grecommentary[0pt]{} \gresetinitiallines{1}  \grechangedim{maxbaroffsettextleft}{0 cm}{scalable} \gregorioscore{chants/misc.deus_in_adjutorium-T}  \grechangedim{maxbaroffsettextleft}{0.6 cm}{scalable}  </v>
      </c>
      <c r="Z195" s="6"/>
      <c r="AA195" s="13"/>
      <c r="AB195" s="6"/>
      <c r="AC195" s="13"/>
      <c r="AD195" s="12" t="str">
        <f>CONCATENATE("\index[",E195,"]{",G195,"}")</f>
        <v>\index[Varia]{Deus in adiutorium}</v>
      </c>
      <c r="AE195" s="12" t="str">
        <f>CONCATENATE("\label{",G195," (",E195,")}")</f>
        <v>\label{Deus in adiutorium (Varia)}</v>
      </c>
      <c r="AF195" s="12" t="str">
        <f>CONCATENATE("\grecommentary[",N195,"]{",P195,"}")</f>
        <v>\grecommentary[0pt]{}</v>
      </c>
      <c r="AG195" s="12" t="str">
        <f>CONCATENATE("\gresetinitiallines{",O195,"}")</f>
        <v>\gresetinitiallines{1}</v>
      </c>
      <c r="AH195" s="12"/>
      <c r="AI195" s="25" t="s">
        <v>32</v>
      </c>
      <c r="AJ195" s="6" t="str">
        <f t="shared" ref="AJ195:AJ197" si="265">CONCATENATE("\gregorioscore{chants/",SUBSTITUTE(T195,".gabc",""),"}")</f>
        <v>\gregorioscore{chants/misc.deus_in_adjutorium-T}</v>
      </c>
      <c r="AK195" s="16"/>
      <c r="AL195" s="24" t="s">
        <v>33</v>
      </c>
      <c r="AM195" s="6"/>
    </row>
    <row r="196" spans="1:39" s="7" customFormat="1" ht="15.75" customHeight="1" x14ac:dyDescent="0.15">
      <c r="A196" s="1">
        <v>1004</v>
      </c>
      <c r="B196" s="2"/>
      <c r="C196" s="2"/>
      <c r="D196" s="2"/>
      <c r="E196" s="2" t="s">
        <v>30</v>
      </c>
      <c r="F196" s="2"/>
      <c r="G196" s="2" t="s">
        <v>35</v>
      </c>
      <c r="H196" s="2"/>
      <c r="I196" s="2"/>
      <c r="J196" s="6">
        <v>8</v>
      </c>
      <c r="K196" s="6"/>
      <c r="L196" s="2" t="s">
        <v>134</v>
      </c>
      <c r="M196" s="2" t="s">
        <v>77</v>
      </c>
      <c r="N196" s="2" t="s">
        <v>51</v>
      </c>
      <c r="O196" s="2">
        <v>1</v>
      </c>
      <c r="P196" s="6"/>
      <c r="Q196" s="6" t="s">
        <v>48</v>
      </c>
      <c r="R196" s="2" t="s">
        <v>88</v>
      </c>
      <c r="S196" s="6"/>
      <c r="T196" s="6" t="s">
        <v>74</v>
      </c>
      <c r="U196" s="6"/>
      <c r="V196" s="6"/>
      <c r="W196" s="6"/>
      <c r="X196" s="6"/>
      <c r="Y196" s="14" t="str">
        <f t="shared" si="264"/>
        <v xml:space="preserve"> \subsection{Hymnus}  \greannotation{VIII} \index[Hymnus]{Lucis creator} \label{Lucis creator (Hymnus)} \grecommentary[0pt]{} \gresetinitiallines{1} \gresetlyriccentering{syllable}  \gregorioscore{chants/hy--lucis-creator-english}    </v>
      </c>
      <c r="Z196" s="6"/>
      <c r="AA196" s="13" t="str">
        <f>CONCATENATE("\subsection{",E196,"}")</f>
        <v>\subsection{Hymnus}</v>
      </c>
      <c r="AB196" s="6"/>
      <c r="AC196" s="13" t="str">
        <f>CONCATENATE("\greannotation{",L196,"}")</f>
        <v>\greannotation{VIII}</v>
      </c>
      <c r="AD196" s="12" t="str">
        <f>CONCATENATE("\index[",E196,"]{",G196,"}")</f>
        <v>\index[Hymnus]{Lucis creator}</v>
      </c>
      <c r="AE196" s="12" t="str">
        <f>CONCATENATE("\label{",G196," (",E196,")}")</f>
        <v>\label{Lucis creator (Hymnus)}</v>
      </c>
      <c r="AF196" s="12" t="str">
        <f t="shared" ref="AF196:AF197" si="266">CONCATENATE("\grecommentary[",N196,"]{",P196,"}")</f>
        <v>\grecommentary[0pt]{}</v>
      </c>
      <c r="AG196" s="12" t="str">
        <f t="shared" ref="AG196:AG197" si="267">CONCATENATE("\gresetinitiallines{",O196,"}")</f>
        <v>\gresetinitiallines{1}</v>
      </c>
      <c r="AH196" s="26" t="s">
        <v>50</v>
      </c>
      <c r="AI196" s="6"/>
      <c r="AJ196" s="6" t="str">
        <f t="shared" si="265"/>
        <v>\gregorioscore{chants/hy--lucis-creator-english}</v>
      </c>
      <c r="AK196" s="6"/>
      <c r="AL196" s="6"/>
      <c r="AM196" s="6"/>
    </row>
    <row r="197" spans="1:39" s="7" customFormat="1" ht="15.75" customHeight="1" x14ac:dyDescent="0.15">
      <c r="A197" s="7">
        <v>1005</v>
      </c>
      <c r="B197" s="2"/>
      <c r="C197" s="2"/>
      <c r="D197" s="2"/>
      <c r="E197" s="2" t="s">
        <v>36</v>
      </c>
      <c r="F197" s="2"/>
      <c r="G197" s="2" t="s">
        <v>53</v>
      </c>
      <c r="H197" s="2"/>
      <c r="I197" s="2"/>
      <c r="J197" s="6">
        <v>7</v>
      </c>
      <c r="K197" s="6" t="s">
        <v>57</v>
      </c>
      <c r="L197" s="2" t="s">
        <v>55</v>
      </c>
      <c r="M197" s="2"/>
      <c r="N197" s="2" t="s">
        <v>51</v>
      </c>
      <c r="O197" s="2">
        <v>1</v>
      </c>
      <c r="P197" s="6" t="s">
        <v>54</v>
      </c>
      <c r="Q197" s="6" t="s">
        <v>49</v>
      </c>
      <c r="R197" s="2" t="s">
        <v>88</v>
      </c>
      <c r="S197" s="6"/>
      <c r="T197" s="6" t="s">
        <v>119</v>
      </c>
      <c r="U197" s="6"/>
      <c r="V197" s="6"/>
      <c r="W197" s="6"/>
      <c r="X197" s="6" t="s">
        <v>64</v>
      </c>
      <c r="Y197" s="14" t="str">
        <f t="shared" si="26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97" s="6"/>
      <c r="AA197" s="13" t="str">
        <f>CONCATENATE("\subsection{",E197,"}")</f>
        <v>\subsection{Antiphona}</v>
      </c>
      <c r="AB197" s="6"/>
      <c r="AC197" s="13" t="str">
        <f>CONCATENATE("\greannotation{",L197,"}")</f>
        <v>\greannotation{VII d}</v>
      </c>
      <c r="AD197" s="12" t="str">
        <f>CONCATENATE("\index[",E197,"]{",G197,"}")</f>
        <v>\index[Antiphona]{Dixit Dominus}</v>
      </c>
      <c r="AE197" s="12" t="str">
        <f>CONCATENATE("\label{",G197," (",E197,")}")</f>
        <v>\label{Dixit Dominus (Antiphona)}</v>
      </c>
      <c r="AF197" s="12" t="str">
        <f t="shared" si="266"/>
        <v>\grecommentary[0pt]{Ps 109:1}</v>
      </c>
      <c r="AG197" s="12" t="str">
        <f t="shared" si="267"/>
        <v>\gresetinitiallines{1}</v>
      </c>
      <c r="AH197" s="27" t="s">
        <v>75</v>
      </c>
      <c r="AI197" s="25" t="s">
        <v>32</v>
      </c>
      <c r="AJ197" s="6" t="str">
        <f t="shared" si="265"/>
        <v>\gregorioscore{chants/an--dixit_dominus_domino_meo--dominican-mss}</v>
      </c>
      <c r="AK197" s="6"/>
      <c r="AL197" s="24" t="s">
        <v>33</v>
      </c>
      <c r="AM197" s="6"/>
    </row>
    <row r="198" spans="1:39" s="7" customFormat="1" ht="15" customHeight="1" x14ac:dyDescent="0.15">
      <c r="A198" s="1">
        <v>1006</v>
      </c>
      <c r="E198" s="1" t="s">
        <v>37</v>
      </c>
      <c r="G198" s="1" t="s">
        <v>38</v>
      </c>
      <c r="H198" s="1" t="s">
        <v>58</v>
      </c>
      <c r="I198" s="1" t="s">
        <v>65</v>
      </c>
      <c r="N198" s="2" t="s">
        <v>51</v>
      </c>
      <c r="Q198" s="7" t="s">
        <v>48</v>
      </c>
      <c r="T198" s="7" t="s">
        <v>66</v>
      </c>
      <c r="Y198" s="19" t="str">
        <f t="shared" si="264"/>
        <v xml:space="preserve"> \subsection{Psalm 109} \subsubsection{The Messiah, king and priest}  \index[Psalmus]{Psalm 109} \label{Psalm 109 (Psalmus)} \emph{Christ’s reign will last until all his enemies are made subject to him (1~Cor 15:25).}    \vspace{5pt} \par \input{psalms/psalm109english3-3}    </v>
      </c>
      <c r="Z198" s="6"/>
      <c r="AA198" s="13" t="str">
        <f>CONCATENATE("\subsection{",G198,"}")</f>
        <v>\subsection{Psalm 109}</v>
      </c>
      <c r="AB198" s="13" t="str">
        <f>CONCATENATE("\subsubsection{",H198,"}")</f>
        <v>\subsubsection{The Messiah, king and priest}</v>
      </c>
      <c r="AC198" s="13"/>
      <c r="AD198" s="12" t="str">
        <f>CONCATENATE("\index[",E198,"]{",G198,"}")</f>
        <v>\index[Psalmus]{Psalm 109}</v>
      </c>
      <c r="AE198" s="12" t="str">
        <f>CONCATENATE("\label{",G198," (",E198,")}")</f>
        <v>\label{Psalm 109 (Psalmus)}</v>
      </c>
      <c r="AF198" s="12" t="str">
        <f>CONCATENATE("\emph{",I198,"}")</f>
        <v>\emph{Christ’s reign will last until all his enemies are made subject to him (1~Cor 15:25).}</v>
      </c>
      <c r="AG198" s="12"/>
      <c r="AH198" s="6"/>
      <c r="AI198" s="6"/>
      <c r="AJ198" s="6" t="str">
        <f>CONCATENATE("\vspace{5pt} \par \input{psalms/",SUBSTITUTE(T198,".tex",""),"}")</f>
        <v>\vspace{5pt} \par \input{psalms/psalm109english3-3}</v>
      </c>
      <c r="AK198" s="6"/>
      <c r="AL198" s="6"/>
      <c r="AM198" s="6"/>
    </row>
    <row r="199" spans="1:39" s="7" customFormat="1" ht="15.75" customHeight="1" x14ac:dyDescent="0.15">
      <c r="A199" s="7">
        <v>1007</v>
      </c>
      <c r="B199" s="2"/>
      <c r="C199" s="6"/>
      <c r="D199" s="2"/>
      <c r="E199" s="2" t="s">
        <v>36</v>
      </c>
      <c r="F199" s="2"/>
      <c r="G199" s="2" t="s">
        <v>39</v>
      </c>
      <c r="H199" s="2"/>
      <c r="I199" s="2"/>
      <c r="J199" s="2" t="s">
        <v>69</v>
      </c>
      <c r="K199" s="2"/>
      <c r="L199" s="2" t="s">
        <v>69</v>
      </c>
      <c r="M199" s="2"/>
      <c r="N199" s="2" t="s">
        <v>51</v>
      </c>
      <c r="O199" s="2">
        <v>1</v>
      </c>
      <c r="P199" s="2" t="s">
        <v>40</v>
      </c>
      <c r="Q199" s="2" t="s">
        <v>49</v>
      </c>
      <c r="R199" s="2" t="s">
        <v>86</v>
      </c>
      <c r="S199" s="6"/>
      <c r="T199" s="6" t="s">
        <v>67</v>
      </c>
      <c r="U199" s="6"/>
      <c r="V199" s="6"/>
      <c r="W199" s="6"/>
      <c r="X199" s="6" t="s">
        <v>68</v>
      </c>
      <c r="Y199" s="14" t="str">
        <f t="shared" si="26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99" s="6"/>
      <c r="AA199" s="13" t="str">
        <f t="shared" ref="AA199" si="268">CONCATENATE("\subsection{",E199,"}")</f>
        <v>\subsection{Antiphona}</v>
      </c>
      <c r="AB199" s="6"/>
      <c r="AC199" s="13" t="str">
        <f t="shared" ref="AC199" si="269">CONCATENATE("\greannotation{",L199,"}")</f>
        <v>\greannotation{T. per.}</v>
      </c>
      <c r="AD199" s="12" t="str">
        <f t="shared" ref="AD199:AD200" si="270">CONCATENATE("\index[",E199,"]{",G199,"}")</f>
        <v>\index[Antiphona]{Ex Ægypto}</v>
      </c>
      <c r="AE199" s="12" t="str">
        <f t="shared" ref="AE199:AE200" si="271">CONCATENATE("\label{",G199," (",E199,")}")</f>
        <v>\label{Ex Ægypto (Antiphona)}</v>
      </c>
      <c r="AF199" s="12" t="str">
        <f t="shared" ref="AF199" si="272">CONCATENATE("\grecommentary[",N199,"]{",P199,"}")</f>
        <v>\grecommentary[0pt]{Cf. Ex 13:14}</v>
      </c>
      <c r="AG199" s="12" t="str">
        <f t="shared" ref="AG199" si="273">CONCATENATE("\gresetinitiallines{",O199,"}")</f>
        <v>\gresetinitiallines{1}</v>
      </c>
      <c r="AH199" s="6" t="s">
        <v>75</v>
      </c>
      <c r="AI199" s="25" t="s">
        <v>32</v>
      </c>
      <c r="AJ199" s="6" t="str">
        <f t="shared" ref="AJ199" si="274">CONCATENATE("\gregorioscore{chants/",SUBSTITUTE(T199,".gabc",""),"}")</f>
        <v>\gregorioscore{chants/an--ex_aegypto_--solesmes--tonus-peregrinus}</v>
      </c>
      <c r="AK199" s="6"/>
      <c r="AL199" s="24" t="s">
        <v>33</v>
      </c>
      <c r="AM199" s="6"/>
    </row>
    <row r="200" spans="1:39" s="7" customFormat="1" ht="15.75" customHeight="1" x14ac:dyDescent="0.15">
      <c r="A200" s="1">
        <v>1008</v>
      </c>
      <c r="B200" s="2"/>
      <c r="C200" s="6"/>
      <c r="D200" s="2"/>
      <c r="E200" s="2" t="s">
        <v>37</v>
      </c>
      <c r="F200" s="2"/>
      <c r="G200" s="2" t="s">
        <v>41</v>
      </c>
      <c r="H200" s="2" t="s">
        <v>61</v>
      </c>
      <c r="I200" s="2" t="s">
        <v>62</v>
      </c>
      <c r="J200" s="2"/>
      <c r="K200" s="2"/>
      <c r="L200" s="2"/>
      <c r="M200" s="2"/>
      <c r="N200" s="2" t="s">
        <v>51</v>
      </c>
      <c r="O200" s="2"/>
      <c r="P200" s="2"/>
      <c r="Q200" s="2" t="s">
        <v>48</v>
      </c>
      <c r="R200" s="6"/>
      <c r="S200" s="6"/>
      <c r="T200" s="6" t="s">
        <v>70</v>
      </c>
      <c r="U200" s="6"/>
      <c r="V200" s="6"/>
      <c r="W200" s="6"/>
      <c r="X200" s="6"/>
      <c r="Y200" s="19" t="str">
        <f t="shared" si="26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200" s="6"/>
      <c r="AA200" s="13" t="str">
        <f>CONCATENATE("\subsection{",G200,"}")</f>
        <v>\subsection{Psalm 113A}</v>
      </c>
      <c r="AB200" s="13" t="str">
        <f>CONCATENATE("\subsubsection{",H200,"}")</f>
        <v>\subsubsection{The Israelites are delivered from the bondage of Egypt}</v>
      </c>
      <c r="AC200" s="13"/>
      <c r="AD200" s="12" t="str">
        <f t="shared" si="270"/>
        <v>\index[Psalmus]{Psalm 113A}</v>
      </c>
      <c r="AE200" s="12" t="str">
        <f t="shared" si="271"/>
        <v>\label{Psalm 113A (Psalmus)}</v>
      </c>
      <c r="AF200" s="12" t="str">
        <f>CONCATENATE("\emph{",I200,"}")</f>
        <v>\emph{You too left Egypt when, at baptism, you renounced that world which is at enmity with God (Saint Augustine).}</v>
      </c>
      <c r="AG200" s="12"/>
      <c r="AH200" s="6"/>
      <c r="AI200" s="6"/>
      <c r="AJ200" s="6" t="str">
        <f>CONCATENATE("\vspace{5pt} \par \input{psalms/",SUBSTITUTE(T200,".tex",""),"}")</f>
        <v>\vspace{5pt} \par \input{psalms/psalm113Aenglish3-3}</v>
      </c>
      <c r="AK200" s="6"/>
      <c r="AL200" s="6"/>
      <c r="AM200" s="6"/>
    </row>
    <row r="201" spans="1:39" s="7" customFormat="1" ht="15.75" customHeight="1" x14ac:dyDescent="0.15">
      <c r="A201" s="7">
        <v>1009</v>
      </c>
      <c r="B201" s="2"/>
      <c r="C201" s="6"/>
      <c r="D201" s="2"/>
      <c r="E201" s="2" t="s">
        <v>42</v>
      </c>
      <c r="F201" s="2"/>
      <c r="G201" s="1" t="s">
        <v>63</v>
      </c>
      <c r="H201" s="1" t="s">
        <v>71</v>
      </c>
      <c r="I201" s="1"/>
      <c r="J201" s="6">
        <v>6</v>
      </c>
      <c r="K201" s="6"/>
      <c r="L201" s="2" t="s">
        <v>81</v>
      </c>
      <c r="M201" s="1"/>
      <c r="N201" s="2" t="s">
        <v>51</v>
      </c>
      <c r="O201" s="1">
        <v>1</v>
      </c>
      <c r="P201" s="2" t="s">
        <v>43</v>
      </c>
      <c r="Q201" s="2" t="s">
        <v>48</v>
      </c>
      <c r="R201" s="2" t="s">
        <v>87</v>
      </c>
      <c r="S201" s="6"/>
      <c r="T201" s="7" t="s">
        <v>52</v>
      </c>
      <c r="U201" s="6"/>
      <c r="V201" s="6"/>
      <c r="W201" s="6"/>
      <c r="X201" s="6"/>
      <c r="Y201" s="14" t="str">
        <f t="shared" si="26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201" s="6"/>
      <c r="AA201" s="13" t="str">
        <f t="shared" ref="AA201:AA203" si="275">CONCATENATE("\subsection{",E201,"}")</f>
        <v>\subsection{Canticum}</v>
      </c>
      <c r="AB201" s="13" t="str">
        <f>CONCATENATE("\subsubsection{",H201,"}")</f>
        <v>\subsubsection{The wedding of the Lamb}</v>
      </c>
      <c r="AC201" s="13" t="str">
        <f t="shared" ref="AC201" si="276">CONCATENATE("\greannotation{",L201,"}")</f>
        <v>\greannotation{VI}</v>
      </c>
      <c r="AD201" s="12" t="str">
        <f>CONCATENATE("\index[",E201,"]{",G201,"}")</f>
        <v>\index[Canticum]{Salus et gloria}</v>
      </c>
      <c r="AE201" s="12" t="str">
        <f>CONCATENATE("\label{",G201," (",E201,")}")</f>
        <v>\label{Salus et gloria (Canticum)}</v>
      </c>
      <c r="AF201" s="12" t="str">
        <f t="shared" ref="AF201" si="277">CONCATENATE("\grecommentary[",N201,"]{",P201,"}")</f>
        <v>\grecommentary[0pt]{Cf. Ap 19:1-2, 5-7}</v>
      </c>
      <c r="AG201" s="12" t="str">
        <f t="shared" ref="AG201" si="278">CONCATENATE("\gresetinitiallines{",O201,"}")</f>
        <v>\gresetinitiallines{1}</v>
      </c>
      <c r="AH201" s="26" t="s">
        <v>50</v>
      </c>
      <c r="AI201" s="6"/>
      <c r="AJ201" s="6" t="str">
        <f>CONCATENATE("\gregorioscore{chants/",SUBSTITUTE(T201,".gabc",""),"}")</f>
        <v>\gregorioscore{chants/canticle--salus-et-honor--dom-1-et-3--english}</v>
      </c>
      <c r="AK201" s="6"/>
      <c r="AL201" s="6"/>
      <c r="AM201" s="29" t="s">
        <v>159</v>
      </c>
    </row>
    <row r="202" spans="1:39" s="7" customFormat="1" ht="15.75" customHeight="1" x14ac:dyDescent="0.15">
      <c r="A202" s="1">
        <v>1010</v>
      </c>
      <c r="B202" s="2"/>
      <c r="C202" s="2"/>
      <c r="D202" s="2"/>
      <c r="E202" s="2" t="s">
        <v>44</v>
      </c>
      <c r="F202" s="2"/>
      <c r="G202" s="1" t="s">
        <v>103</v>
      </c>
      <c r="H202" s="2"/>
      <c r="I202" s="2"/>
      <c r="J202" s="6"/>
      <c r="K202" s="6"/>
      <c r="L202" s="2"/>
      <c r="M202" s="2"/>
      <c r="N202" s="2" t="s">
        <v>51</v>
      </c>
      <c r="O202" s="2"/>
      <c r="P202" s="2" t="s">
        <v>72</v>
      </c>
      <c r="Q202" s="6"/>
      <c r="R202" s="6"/>
      <c r="S202" s="6"/>
      <c r="T202" s="6" t="s">
        <v>73</v>
      </c>
      <c r="U202" s="6"/>
      <c r="V202" s="6"/>
      <c r="W202" s="6"/>
      <c r="X202" s="6"/>
      <c r="Y202" s="20" t="str">
        <f t="shared" si="264"/>
        <v xml:space="preserve"> \subsection{Lectio brevis}     \hfill 2 Cor 1:3-4    \input{readings/lectio_brevis_2.Cor.1.3-4.tex}    </v>
      </c>
      <c r="Z202" s="6"/>
      <c r="AA202" s="13" t="str">
        <f t="shared" si="275"/>
        <v>\subsection{Lectio brevis}</v>
      </c>
      <c r="AB202" s="6"/>
      <c r="AC202" s="13"/>
      <c r="AD202" s="12"/>
      <c r="AE202" s="12"/>
      <c r="AF202" s="6" t="str">
        <f>CONCATENATE("\hfill ",P202)</f>
        <v>\hfill 2 Cor 1:3-4</v>
      </c>
      <c r="AG202" s="12"/>
      <c r="AH202" s="6"/>
      <c r="AI202" s="6"/>
      <c r="AJ202" s="6" t="str">
        <f>CONCATENATE("\input{readings/",T202,"}")</f>
        <v>\input{readings/lectio_brevis_2.Cor.1.3-4.tex}</v>
      </c>
      <c r="AK202" s="6"/>
      <c r="AL202" s="6"/>
      <c r="AM202" s="6"/>
    </row>
    <row r="203" spans="1:39" s="7" customFormat="1" ht="15.75" customHeight="1" x14ac:dyDescent="0.15">
      <c r="A203" s="7">
        <v>1011</v>
      </c>
      <c r="B203" s="2"/>
      <c r="C203" s="2"/>
      <c r="D203" s="2"/>
      <c r="E203" s="2" t="s">
        <v>45</v>
      </c>
      <c r="F203" s="2"/>
      <c r="G203" s="2" t="s">
        <v>46</v>
      </c>
      <c r="H203" s="2"/>
      <c r="I203" s="2"/>
      <c r="J203" s="6">
        <v>6</v>
      </c>
      <c r="K203" s="6"/>
      <c r="L203" s="2" t="s">
        <v>81</v>
      </c>
      <c r="M203" s="2" t="s">
        <v>77</v>
      </c>
      <c r="N203" s="2" t="s">
        <v>51</v>
      </c>
      <c r="O203" s="2">
        <v>1</v>
      </c>
      <c r="P203" s="2" t="s">
        <v>80</v>
      </c>
      <c r="Q203" s="2" t="s">
        <v>49</v>
      </c>
      <c r="R203" s="2" t="s">
        <v>86</v>
      </c>
      <c r="S203" s="6"/>
      <c r="T203" s="6" t="s">
        <v>79</v>
      </c>
      <c r="U203" s="6"/>
      <c r="V203" s="6"/>
      <c r="W203" s="6"/>
      <c r="X203" s="6" t="s">
        <v>83</v>
      </c>
      <c r="Y203" s="21" t="str">
        <f t="shared" si="26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203" s="6"/>
      <c r="AA203" s="13" t="str">
        <f t="shared" si="275"/>
        <v>\subsection{Responsorium brevis}</v>
      </c>
      <c r="AB203" s="6"/>
      <c r="AC203" s="13" t="str">
        <f t="shared" ref="AC203:AC205" si="279">CONCATENATE("\greannotation{",L203,"}")</f>
        <v>\greannotation{VI}</v>
      </c>
      <c r="AD203" s="12" t="str">
        <f>CONCATENATE("\index[",E203,"]{",G203,"}")</f>
        <v>\index[Responsorium brevis]{Benedictus es, Domine}</v>
      </c>
      <c r="AE203" s="12" t="str">
        <f>CONCATENATE("\label{",G203," (",E203,")}")</f>
        <v>\label{Benedictus es, Domine (Responsorium brevis)}</v>
      </c>
      <c r="AF203" s="12" t="str">
        <f t="shared" ref="AF203:AF205" si="280">CONCATENATE("\grecommentary[",N203,"]{",P203,"}")</f>
        <v>\grecommentary[0pt]{Dan 3:56}</v>
      </c>
      <c r="AG203" s="12" t="str">
        <f t="shared" ref="AG203:AG205" si="281">CONCATENATE("\gresetinitiallines{",O203,"}")</f>
        <v>\gresetinitiallines{1}</v>
      </c>
      <c r="AH203" s="27" t="s">
        <v>75</v>
      </c>
      <c r="AI203" s="6"/>
      <c r="AJ203" s="6" t="str">
        <f t="shared" ref="AJ203:AJ205" si="282">CONCATENATE("\gregorioscore{chants/",SUBSTITUTE(T203,".gabc",""),"}")</f>
        <v>\gregorioscore{chants/rb--benedictus_es_domine--solesmes}</v>
      </c>
      <c r="AK203" s="6"/>
      <c r="AL203" s="6"/>
      <c r="AM203" s="6"/>
    </row>
    <row r="204" spans="1:39" s="7" customFormat="1" ht="15.75" customHeight="1" x14ac:dyDescent="0.15">
      <c r="A204" s="1">
        <v>1012</v>
      </c>
      <c r="B204" s="2"/>
      <c r="C204" s="6"/>
      <c r="D204" s="2"/>
      <c r="E204" s="2" t="s">
        <v>84</v>
      </c>
      <c r="F204" s="6"/>
      <c r="G204" s="2" t="s">
        <v>202</v>
      </c>
      <c r="H204" s="2"/>
      <c r="I204" s="2"/>
      <c r="J204" s="2">
        <v>7</v>
      </c>
      <c r="K204" s="2" t="s">
        <v>206</v>
      </c>
      <c r="L204" s="2" t="s">
        <v>207</v>
      </c>
      <c r="M204" s="2"/>
      <c r="N204" s="2" t="s">
        <v>51</v>
      </c>
      <c r="O204" s="2">
        <v>1</v>
      </c>
      <c r="P204" s="2" t="s">
        <v>201</v>
      </c>
      <c r="Q204" s="2" t="s">
        <v>49</v>
      </c>
      <c r="R204" s="2" t="s">
        <v>86</v>
      </c>
      <c r="S204" s="6"/>
      <c r="T204" s="6" t="s">
        <v>217</v>
      </c>
      <c r="U204" s="6"/>
      <c r="V204" s="6"/>
      <c r="W204" s="6"/>
      <c r="X204" s="6" t="s">
        <v>218</v>
      </c>
      <c r="Y204" s="22" t="str">
        <f t="shared" si="26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204" s="6"/>
      <c r="AA204" s="13" t="str">
        <f>CONCATENATE("\subsection{",E204,"}")</f>
        <v>\subsection{Antiphona ad Magnificat}</v>
      </c>
      <c r="AB204" s="6"/>
      <c r="AC204" s="13" t="str">
        <f t="shared" si="279"/>
        <v>\greannotation{VII a}</v>
      </c>
      <c r="AD204" s="12" t="str">
        <f t="shared" ref="AD204:AD208" si="283">CONCATENATE("\index[",E204,"]{",G204,"}")</f>
        <v>\index[Antiphona ad Magnificat]{Trademini autem}</v>
      </c>
      <c r="AE204" s="12" t="str">
        <f t="shared" ref="AE204:AE208" si="284">CONCATENATE("\label{",G204," (",E204,")}")</f>
        <v>\label{Trademini autem (Antiphona ad Magnificat)}</v>
      </c>
      <c r="AF204" s="12" t="str">
        <f t="shared" si="280"/>
        <v>\grecommentary[0pt]{Lc 21:16, 18}</v>
      </c>
      <c r="AG204" s="12" t="str">
        <f t="shared" si="281"/>
        <v>\gresetinitiallines{1}</v>
      </c>
      <c r="AH204" s="27" t="s">
        <v>75</v>
      </c>
      <c r="AI204" s="6"/>
      <c r="AJ204" s="6" t="str">
        <f t="shared" si="282"/>
        <v>\gregorioscore{chants/an--trademini_autem--solesmes}</v>
      </c>
      <c r="AK204" s="6" t="str">
        <f>CONCATENATE("\vspace{5pt} \emph{",X204,"}")</f>
        <v>\vspace{5pt} \emph{You will be handed over by parents, and some of you will be put to death; but not a hair of your head will be destroyed, says the Lord.}</v>
      </c>
      <c r="AL204" s="6"/>
      <c r="AM204" s="6"/>
    </row>
    <row r="205" spans="1:39" s="7" customFormat="1" ht="15.75" customHeight="1" x14ac:dyDescent="0.15">
      <c r="A205" s="7">
        <v>1013</v>
      </c>
      <c r="B205" s="2"/>
      <c r="C205" s="2"/>
      <c r="D205" s="2"/>
      <c r="E205" s="2" t="s">
        <v>96</v>
      </c>
      <c r="F205" s="2"/>
      <c r="G205" s="2" t="s">
        <v>203</v>
      </c>
      <c r="H205" s="2" t="s">
        <v>97</v>
      </c>
      <c r="I205" s="2"/>
      <c r="J205" s="2">
        <v>7</v>
      </c>
      <c r="K205" s="2" t="s">
        <v>206</v>
      </c>
      <c r="L205" s="2" t="s">
        <v>207</v>
      </c>
      <c r="M205" s="2"/>
      <c r="N205" s="2" t="s">
        <v>51</v>
      </c>
      <c r="O205" s="2">
        <v>1</v>
      </c>
      <c r="P205" s="2" t="s">
        <v>94</v>
      </c>
      <c r="Q205" s="6"/>
      <c r="R205" s="6"/>
      <c r="S205" s="6"/>
      <c r="T205" s="6" t="s">
        <v>93</v>
      </c>
      <c r="U205" s="6"/>
      <c r="V205" s="6"/>
      <c r="W205" s="6"/>
      <c r="X205" s="6"/>
      <c r="Y205" s="23" t="str">
        <f t="shared" si="26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205" s="6"/>
      <c r="AA205" s="13" t="str">
        <f t="shared" ref="AA205:AA210" si="285">CONCATENATE("\subsection{",E205,"}")</f>
        <v>\subsection{Canticum Evangelicum}</v>
      </c>
      <c r="AB205" s="13" t="str">
        <f>CONCATENATE("\subsubsection{",H205,"}")</f>
        <v>\subsubsection{The soul rejoices in the Lord}</v>
      </c>
      <c r="AC205" s="13" t="str">
        <f t="shared" si="279"/>
        <v>\greannotation{VII a}</v>
      </c>
      <c r="AD205" s="12" t="str">
        <f t="shared" si="283"/>
        <v>\index[Canticum Evangelicum]{Magnificat 7a}</v>
      </c>
      <c r="AE205" s="12" t="str">
        <f t="shared" si="284"/>
        <v>\label{Magnificat 7a (Canticum Evangelicum)}</v>
      </c>
      <c r="AF205" s="12" t="str">
        <f t="shared" si="280"/>
        <v>\grecommentary[0pt]{Lc 1:46-55}</v>
      </c>
      <c r="AG205" s="12" t="str">
        <f t="shared" si="281"/>
        <v>\gresetinitiallines{1}</v>
      </c>
      <c r="AH205" s="27" t="s">
        <v>75</v>
      </c>
      <c r="AI205" s="6"/>
      <c r="AJ205" s="6" t="str">
        <f t="shared" si="282"/>
        <v>\gregorioscore{chants/magnificat4E}</v>
      </c>
      <c r="AK205" s="6" t="s">
        <v>98</v>
      </c>
      <c r="AL205" s="6"/>
      <c r="AM205" s="6"/>
    </row>
    <row r="206" spans="1:39" s="7" customFormat="1" ht="15" customHeight="1" x14ac:dyDescent="0.15">
      <c r="A206" s="1">
        <v>1014</v>
      </c>
      <c r="E206" s="1" t="s">
        <v>102</v>
      </c>
      <c r="G206" s="1"/>
      <c r="Y206" s="23" t="str">
        <f t="shared" si="264"/>
        <v xml:space="preserve"> \subsection{Preces}   \index[Preces]{} \label{ (Preces)}     \input{intercessions/}    </v>
      </c>
      <c r="AA206" s="13" t="str">
        <f t="shared" si="285"/>
        <v>\subsection{Preces}</v>
      </c>
      <c r="AD206" s="1" t="str">
        <f t="shared" si="283"/>
        <v>\index[Preces]{}</v>
      </c>
      <c r="AE206" s="1" t="str">
        <f t="shared" si="284"/>
        <v>\label{ (Preces)}</v>
      </c>
      <c r="AJ206" s="6" t="str">
        <f>CONCATENATE("\input{intercessions/",SUBSTITUTE(T206,".tex",""),"}")</f>
        <v>\input{intercessions/}</v>
      </c>
    </row>
    <row r="207" spans="1:39" s="7" customFormat="1" ht="15.75" customHeight="1" x14ac:dyDescent="0.15">
      <c r="A207" s="7">
        <v>1015</v>
      </c>
      <c r="B207" s="2"/>
      <c r="C207" s="6"/>
      <c r="D207" s="2"/>
      <c r="E207" s="2" t="s">
        <v>104</v>
      </c>
      <c r="F207" s="6"/>
      <c r="G207" s="2" t="s">
        <v>104</v>
      </c>
      <c r="H207" s="2"/>
      <c r="I207" s="2"/>
      <c r="J207" s="2"/>
      <c r="K207" s="2"/>
      <c r="L207" s="2"/>
      <c r="M207" s="2"/>
      <c r="N207" s="2"/>
      <c r="O207" s="2">
        <v>1</v>
      </c>
      <c r="P207" s="2"/>
      <c r="Q207" s="2"/>
      <c r="R207" s="6"/>
      <c r="S207" s="6"/>
      <c r="T207" s="6" t="s">
        <v>112</v>
      </c>
      <c r="U207" s="6"/>
      <c r="V207" s="6"/>
      <c r="W207" s="6"/>
      <c r="X207" s="6"/>
      <c r="Y207" s="23" t="str">
        <f t="shared" si="264"/>
        <v xml:space="preserve"> \subsection{Pater noster}   \index[Pater noster]{Pater noster} \label{Pater noster (Pater noster)}     \gregorioscore{chants/or--pater_noster_a--solesmes-T}    </v>
      </c>
      <c r="Z207" s="6"/>
      <c r="AA207" s="13" t="str">
        <f t="shared" si="285"/>
        <v>\subsection{Pater noster}</v>
      </c>
      <c r="AB207" s="6"/>
      <c r="AC207" s="6"/>
      <c r="AD207" s="2" t="str">
        <f t="shared" si="283"/>
        <v>\index[Pater noster]{Pater noster}</v>
      </c>
      <c r="AE207" s="2" t="str">
        <f t="shared" si="284"/>
        <v>\label{Pater noster (Pater noster)}</v>
      </c>
      <c r="AF207" s="6"/>
      <c r="AG207" s="6"/>
      <c r="AH207" s="6"/>
      <c r="AI207" s="6"/>
      <c r="AJ207" s="6" t="str">
        <f t="shared" ref="AJ207" si="286">CONCATENATE("\gregorioscore{chants/",SUBSTITUTE(T207,".gabc",""),"}")</f>
        <v>\gregorioscore{chants/or--pater_noster_a--solesmes-T}</v>
      </c>
      <c r="AK207" s="6"/>
      <c r="AL207" s="6"/>
    </row>
    <row r="208" spans="1:39" s="7" customFormat="1" ht="15.75" customHeight="1" x14ac:dyDescent="0.15">
      <c r="A208" s="1">
        <v>1016</v>
      </c>
      <c r="B208" s="2"/>
      <c r="C208" s="2"/>
      <c r="D208" s="2"/>
      <c r="E208" s="2" t="s">
        <v>105</v>
      </c>
      <c r="F208" s="2"/>
      <c r="G208" s="2" t="s">
        <v>192</v>
      </c>
      <c r="H208" s="2"/>
      <c r="I208" s="2"/>
      <c r="J208" s="6"/>
      <c r="K208" s="6"/>
      <c r="L208" s="2"/>
      <c r="M208" s="2"/>
      <c r="N208" s="2"/>
      <c r="O208" s="2"/>
      <c r="P208" s="6"/>
      <c r="Q208" s="6"/>
      <c r="R208" s="6"/>
      <c r="S208" s="6"/>
      <c r="T208" s="6" t="s">
        <v>191</v>
      </c>
      <c r="U208" s="6"/>
      <c r="V208" s="6"/>
      <c r="W208" s="6"/>
      <c r="X208" s="6"/>
      <c r="Y208" s="23" t="str">
        <f t="shared" si="264"/>
        <v xml:space="preserve"> \subsection{Oratio conclusiva}   \index[Oratio conclusiva]{33rd Sunday in OT} \label{33rd Sunday in OT (Oratio conclusiva)}     \input{prayers/or-ordinary-time.33}    </v>
      </c>
      <c r="Z208" s="6"/>
      <c r="AA208" s="13" t="str">
        <f t="shared" si="285"/>
        <v>\subsection{Oratio conclusiva}</v>
      </c>
      <c r="AB208" s="6"/>
      <c r="AC208" s="6"/>
      <c r="AD208" s="2" t="str">
        <f t="shared" si="283"/>
        <v>\index[Oratio conclusiva]{33rd Sunday in OT}</v>
      </c>
      <c r="AE208" s="2" t="str">
        <f t="shared" si="284"/>
        <v>\label{33rd Sunday in OT (Oratio conclusiva)}</v>
      </c>
      <c r="AF208" s="6"/>
      <c r="AG208" s="6"/>
      <c r="AH208" s="6"/>
      <c r="AI208" s="6"/>
      <c r="AJ208" s="6" t="str">
        <f>CONCATENATE("\input{prayers/",SUBSTITUTE(T208,".tex",""),"}")</f>
        <v>\input{prayers/or-ordinary-time.33}</v>
      </c>
      <c r="AK208" s="6"/>
      <c r="AL208" s="6"/>
    </row>
    <row r="209" spans="1:38" s="7" customFormat="1" ht="15.75" customHeight="1" x14ac:dyDescent="0.15">
      <c r="A209" s="7">
        <v>1017</v>
      </c>
      <c r="B209" s="2"/>
      <c r="C209" s="2"/>
      <c r="D209" s="2"/>
      <c r="E209" s="2" t="s">
        <v>106</v>
      </c>
      <c r="F209" s="2"/>
      <c r="G209" s="2"/>
      <c r="H209" s="2"/>
      <c r="I209" s="2"/>
      <c r="J209" s="6"/>
      <c r="K209" s="6"/>
      <c r="L209" s="2"/>
      <c r="M209" s="2"/>
      <c r="N209" s="2"/>
      <c r="O209" s="2"/>
      <c r="P209" s="6"/>
      <c r="Q209" s="6"/>
      <c r="R209" s="6"/>
      <c r="S209" s="6"/>
      <c r="T209" s="6"/>
      <c r="U209" s="6"/>
      <c r="V209" s="6"/>
      <c r="W209" s="6" t="s">
        <v>111</v>
      </c>
      <c r="X209" s="6"/>
      <c r="Y209" s="23" t="str">
        <f t="shared" si="264"/>
        <v xml:space="preserve"> \subsection{Ritus conclusionis}         \par \Vbar. The Lord be with you. \par \Rbar. And with your spirit. \par \Vbar. May almighty God bless you, the Father, and the Son, and the Holy Spirit. \par \Rbar. Amen.    </v>
      </c>
      <c r="Z209" s="6"/>
      <c r="AA209" s="13" t="str">
        <f t="shared" si="285"/>
        <v>\subsection{Ritus conclusionis}</v>
      </c>
      <c r="AB209" s="6"/>
      <c r="AC209" s="6"/>
      <c r="AD209" s="2"/>
      <c r="AE209" s="2"/>
      <c r="AF209" s="6"/>
      <c r="AG209" s="6"/>
      <c r="AH209" s="6"/>
      <c r="AI209" s="6"/>
      <c r="AJ209" s="6" t="str">
        <f>CONCATENATE("\par ",W209)</f>
        <v>\par \Vbar. The Lord be with you. \par \Rbar. And with your spirit. \par \Vbar. May almighty God bless you, the Father, and the Son, and the Holy Spirit. \par \Rbar. Amen.</v>
      </c>
      <c r="AK209" s="6"/>
      <c r="AL209" s="6"/>
    </row>
    <row r="210" spans="1:38" s="7" customFormat="1" ht="15.75" customHeight="1" x14ac:dyDescent="0.15">
      <c r="A210" s="1">
        <v>1018</v>
      </c>
      <c r="B210" s="2"/>
      <c r="C210" s="2"/>
      <c r="D210" s="6"/>
      <c r="E210" s="2" t="s">
        <v>107</v>
      </c>
      <c r="F210" s="6"/>
      <c r="G210" s="2" t="s">
        <v>108</v>
      </c>
      <c r="H210" s="5"/>
      <c r="I210" s="5"/>
      <c r="J210" s="6">
        <v>1</v>
      </c>
      <c r="K210" s="6"/>
      <c r="L210" s="2" t="s">
        <v>109</v>
      </c>
      <c r="M210" s="5"/>
      <c r="N210" s="5"/>
      <c r="O210" s="2">
        <v>1</v>
      </c>
      <c r="P210" s="6"/>
      <c r="Q210" s="6"/>
      <c r="R210" s="6"/>
      <c r="S210" s="6"/>
      <c r="T210" s="6" t="s">
        <v>110</v>
      </c>
      <c r="U210" s="6"/>
      <c r="V210" s="6"/>
      <c r="W210" s="6"/>
      <c r="X210" s="6"/>
      <c r="Y210" s="23" t="str">
        <f t="shared" si="264"/>
        <v xml:space="preserve"> \subsection{Benedicamus Domino}   \index[Benedicamus Domino]{Sundays} \label{Sundays (Benedicamus Domino)}     \gregorioscore{chants/misc.benedicamus.dominio.4-T}    </v>
      </c>
      <c r="Z210" s="6"/>
      <c r="AA210" s="13" t="str">
        <f t="shared" si="285"/>
        <v>\subsection{Benedicamus Domino}</v>
      </c>
      <c r="AB210" s="6"/>
      <c r="AC210" s="6"/>
      <c r="AD210" s="2" t="str">
        <f t="shared" ref="AD210" si="287">CONCATENATE("\index[",E210,"]{",G210,"}")</f>
        <v>\index[Benedicamus Domino]{Sundays}</v>
      </c>
      <c r="AE210" s="2" t="str">
        <f t="shared" ref="AE210" si="288">CONCATENATE("\label{",G210," (",E210,")}")</f>
        <v>\label{Sundays (Benedicamus Domino)}</v>
      </c>
      <c r="AF210" s="6"/>
      <c r="AG210" s="6"/>
      <c r="AH210" s="6"/>
      <c r="AI210" s="6"/>
      <c r="AJ210" s="6" t="str">
        <f>CONCATENATE("\gregorioscore{chants/",SUBSTITUTE(T210,".gabc",""),"}")</f>
        <v>\gregorioscore{chants/misc.benedicamus.dominio.4-T}</v>
      </c>
      <c r="AK210" s="6"/>
      <c r="AL210" s="6"/>
    </row>
    <row r="211" spans="1:38" s="7" customFormat="1" ht="15" customHeight="1" x14ac:dyDescent="0.15">
      <c r="A211" s="7">
        <v>1019</v>
      </c>
      <c r="Y211" s="15"/>
      <c r="AD211" s="1"/>
      <c r="AE211" s="1"/>
    </row>
    <row r="212" spans="1:38" ht="15.75" customHeight="1" x14ac:dyDescent="0.15">
      <c r="A212" s="7"/>
      <c r="B212" s="2"/>
      <c r="C212" s="6"/>
      <c r="D212" s="6"/>
      <c r="E212" s="6"/>
      <c r="F212" s="6"/>
      <c r="G212" s="1"/>
      <c r="H212" s="1"/>
      <c r="I212" s="1"/>
      <c r="J212" s="6"/>
      <c r="K212" s="6"/>
      <c r="L212" s="1"/>
      <c r="M212" s="1"/>
      <c r="N212" s="1"/>
      <c r="O212" s="1"/>
      <c r="P212" s="4"/>
      <c r="Q212" s="6"/>
      <c r="R212" s="4"/>
      <c r="S212" s="4"/>
      <c r="T212" s="4"/>
      <c r="U212" s="4"/>
      <c r="V212" s="4"/>
      <c r="W212" s="6"/>
      <c r="X212" s="4"/>
      <c r="Y212" s="14"/>
      <c r="Z212" s="4"/>
      <c r="AA212" s="4"/>
      <c r="AB212" s="4"/>
      <c r="AC212" s="4"/>
      <c r="AD212" s="2"/>
      <c r="AE212" s="2"/>
      <c r="AF212" s="4"/>
      <c r="AG212" s="4"/>
      <c r="AH212" s="4"/>
      <c r="AI212" s="6"/>
      <c r="AJ212" s="4"/>
      <c r="AK212" s="4"/>
      <c r="AL212" s="6"/>
    </row>
    <row r="213" spans="1:38" ht="15.75" customHeight="1" x14ac:dyDescent="0.15">
      <c r="A213" s="7"/>
      <c r="B213" s="2"/>
      <c r="C213" s="6"/>
      <c r="D213" s="6"/>
      <c r="E213" s="6"/>
      <c r="F213" s="6"/>
      <c r="G213" s="6"/>
      <c r="H213" s="6"/>
      <c r="I213" s="6"/>
      <c r="J213" s="6"/>
      <c r="K213" s="6"/>
      <c r="L213" s="6"/>
      <c r="M213" s="6"/>
      <c r="N213" s="6"/>
      <c r="O213" s="6"/>
      <c r="P213" s="2"/>
      <c r="Q213" s="2"/>
      <c r="R213" s="4"/>
      <c r="S213" s="4"/>
      <c r="T213" s="4"/>
      <c r="U213" s="4"/>
      <c r="V213" s="4"/>
      <c r="W213" s="6"/>
      <c r="X213" s="4"/>
      <c r="Y213" s="14"/>
      <c r="Z213" s="4"/>
      <c r="AA213" s="4"/>
      <c r="AB213" s="4"/>
      <c r="AC213" s="4"/>
      <c r="AD213" s="2"/>
      <c r="AE213" s="2"/>
      <c r="AF213" s="4"/>
      <c r="AG213" s="4"/>
      <c r="AH213" s="4"/>
      <c r="AI213" s="6"/>
      <c r="AJ213" s="4"/>
      <c r="AK213" s="4"/>
      <c r="AL213" s="6"/>
    </row>
    <row r="214" spans="1:38" ht="15.75" customHeight="1" x14ac:dyDescent="0.15">
      <c r="A214" s="7"/>
      <c r="B214" s="2"/>
      <c r="C214" s="6"/>
      <c r="D214" s="6"/>
      <c r="E214" s="6"/>
      <c r="F214" s="6"/>
      <c r="G214" s="6"/>
      <c r="H214" s="6"/>
      <c r="I214" s="6"/>
      <c r="J214" s="6"/>
      <c r="K214" s="6"/>
      <c r="L214" s="6"/>
      <c r="M214" s="6"/>
      <c r="N214" s="6"/>
      <c r="O214" s="6"/>
      <c r="P214" s="4"/>
      <c r="Q214" s="6"/>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1"/>
      <c r="B215" s="2"/>
      <c r="C215" s="6"/>
      <c r="D215" s="6"/>
      <c r="E215" s="6"/>
      <c r="F215" s="6"/>
      <c r="G215" s="6"/>
      <c r="H215" s="6"/>
      <c r="I215" s="6"/>
      <c r="J215" s="6"/>
      <c r="K215" s="6"/>
      <c r="L215" s="6"/>
      <c r="M215" s="6"/>
      <c r="N215" s="6"/>
      <c r="O215" s="6"/>
      <c r="P215" s="4"/>
      <c r="Q215" s="6"/>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7"/>
      <c r="B216" s="2"/>
      <c r="C216" s="6"/>
      <c r="D216" s="6"/>
      <c r="E216" s="6"/>
      <c r="F216" s="6"/>
      <c r="G216" s="3"/>
      <c r="J216" s="6"/>
      <c r="K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7"/>
      <c r="B217" s="2"/>
      <c r="C217" s="6"/>
      <c r="D217" s="6"/>
      <c r="E217" s="6"/>
      <c r="F217" s="6"/>
      <c r="G217" s="6"/>
      <c r="H217" s="6"/>
      <c r="I217" s="6"/>
      <c r="J217" s="6"/>
      <c r="K217" s="6"/>
      <c r="L217" s="6"/>
      <c r="M217" s="6"/>
      <c r="N217" s="6"/>
      <c r="O217" s="6"/>
      <c r="P217" s="2"/>
      <c r="Q217" s="2"/>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6"/>
      <c r="H218" s="6"/>
      <c r="I218" s="6"/>
      <c r="J218" s="6"/>
      <c r="K218" s="6"/>
      <c r="L218" s="6"/>
      <c r="M218" s="6"/>
      <c r="N218" s="6"/>
      <c r="O218" s="6"/>
      <c r="P218" s="4"/>
      <c r="Q218" s="6"/>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1"/>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7"/>
      <c r="B220" s="2"/>
      <c r="C220" s="6"/>
      <c r="D220" s="6"/>
      <c r="E220" s="6"/>
      <c r="F220" s="6"/>
      <c r="G220" s="6"/>
      <c r="H220" s="6"/>
      <c r="I220" s="6"/>
      <c r="J220" s="6"/>
      <c r="K220" s="6"/>
      <c r="L220" s="6"/>
      <c r="M220" s="6"/>
      <c r="N220" s="6"/>
      <c r="O220" s="6"/>
      <c r="P220" s="2"/>
      <c r="Q220" s="2"/>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7"/>
      <c r="B221" s="2"/>
      <c r="C221" s="6"/>
      <c r="D221" s="6"/>
      <c r="E221" s="6"/>
      <c r="F221" s="6"/>
      <c r="G221" s="6"/>
      <c r="H221" s="6"/>
      <c r="I221" s="6"/>
      <c r="J221" s="6"/>
      <c r="K221" s="6"/>
      <c r="L221" s="6"/>
      <c r="M221" s="6"/>
      <c r="N221" s="6"/>
      <c r="O221" s="6"/>
      <c r="P221" s="4"/>
      <c r="Q221" s="6"/>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4"/>
      <c r="Q222" s="6"/>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1"/>
      <c r="B223" s="2"/>
      <c r="C223" s="6"/>
      <c r="D223" s="6"/>
      <c r="E223" s="6"/>
      <c r="F223" s="6"/>
      <c r="G223" s="6"/>
      <c r="H223" s="6"/>
      <c r="I223" s="6"/>
      <c r="J223" s="6"/>
      <c r="K223" s="6"/>
      <c r="L223" s="6"/>
      <c r="M223" s="6"/>
      <c r="N223" s="6"/>
      <c r="O223" s="6"/>
      <c r="P223" s="2"/>
      <c r="Q223" s="2"/>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7"/>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7"/>
      <c r="B225" s="2"/>
      <c r="C225" s="6"/>
      <c r="D225" s="6"/>
      <c r="E225" s="6"/>
      <c r="F225" s="6"/>
      <c r="G225" s="6"/>
      <c r="H225" s="6"/>
      <c r="I225" s="6"/>
      <c r="J225" s="6"/>
      <c r="K225" s="6"/>
      <c r="L225" s="6"/>
      <c r="M225" s="6"/>
      <c r="N225" s="6"/>
      <c r="O225" s="6"/>
      <c r="P225" s="4"/>
      <c r="Q225" s="6"/>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1"/>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7"/>
      <c r="B228" s="2"/>
      <c r="C228" s="6"/>
      <c r="D228" s="6"/>
      <c r="E228" s="6"/>
      <c r="F228" s="6"/>
      <c r="G228" s="6"/>
      <c r="H228" s="6"/>
      <c r="I228" s="6"/>
      <c r="J228" s="6"/>
      <c r="K228" s="6"/>
      <c r="L228" s="6"/>
      <c r="M228" s="6"/>
      <c r="N228" s="6"/>
      <c r="O228" s="6"/>
      <c r="P228" s="2"/>
      <c r="Q228" s="2"/>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4"/>
      <c r="Q230" s="6"/>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1"/>
      <c r="B231" s="2"/>
      <c r="C231" s="6"/>
      <c r="D231" s="6"/>
      <c r="E231" s="6"/>
      <c r="F231" s="6"/>
      <c r="G231" s="6"/>
      <c r="H231" s="6"/>
      <c r="I231" s="6"/>
      <c r="J231" s="6"/>
      <c r="K231" s="6"/>
      <c r="L231" s="6"/>
      <c r="M231" s="6"/>
      <c r="N231" s="6"/>
      <c r="O231" s="6"/>
      <c r="P231" s="2"/>
      <c r="Q231" s="2"/>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7"/>
      <c r="B232" s="2"/>
      <c r="C232" s="6"/>
      <c r="D232" s="6"/>
      <c r="E232" s="6"/>
      <c r="F232" s="6"/>
      <c r="G232" s="6"/>
      <c r="H232" s="6"/>
      <c r="I232" s="6"/>
      <c r="J232" s="6"/>
      <c r="K232" s="6"/>
      <c r="L232" s="6"/>
      <c r="M232" s="6"/>
      <c r="N232" s="6"/>
      <c r="O232" s="6"/>
      <c r="P232" s="4"/>
      <c r="Q232" s="6"/>
      <c r="R232" s="2"/>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7"/>
      <c r="B233" s="2"/>
      <c r="C233" s="6"/>
      <c r="D233" s="6"/>
      <c r="E233" s="6"/>
      <c r="F233" s="6"/>
      <c r="G233" s="6"/>
      <c r="H233" s="6"/>
      <c r="I233" s="6"/>
      <c r="J233" s="6"/>
      <c r="K233" s="6"/>
      <c r="L233" s="6"/>
      <c r="M233" s="6"/>
      <c r="N233" s="6"/>
      <c r="O233" s="6"/>
      <c r="P233" s="2"/>
      <c r="Q233" s="2"/>
      <c r="R233" s="4"/>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1"/>
      <c r="B235" s="2"/>
      <c r="C235" s="6"/>
      <c r="D235" s="6"/>
      <c r="E235" s="6"/>
      <c r="F235" s="6"/>
      <c r="G235" s="7"/>
      <c r="J235" s="6"/>
      <c r="K235" s="6"/>
      <c r="P235" s="4"/>
      <c r="Q235" s="6"/>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7"/>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7"/>
      <c r="B237" s="2"/>
      <c r="C237" s="6"/>
      <c r="D237" s="6"/>
      <c r="E237" s="6"/>
      <c r="F237" s="6"/>
      <c r="G237" s="6"/>
      <c r="H237" s="6"/>
      <c r="I237" s="6"/>
      <c r="J237" s="6"/>
      <c r="K237" s="6"/>
      <c r="L237" s="6"/>
      <c r="M237" s="6"/>
      <c r="N237" s="6"/>
      <c r="O237" s="6"/>
      <c r="P237" s="2"/>
      <c r="Q237" s="2"/>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6"/>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1"/>
      <c r="B239" s="2"/>
      <c r="C239" s="6"/>
      <c r="D239" s="6"/>
      <c r="E239" s="6"/>
      <c r="F239" s="6"/>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7"/>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6"/>
      <c r="D242" s="6"/>
      <c r="E242" s="6"/>
      <c r="F242" s="6"/>
      <c r="G242" s="6"/>
      <c r="H242" s="6"/>
      <c r="I242" s="6"/>
      <c r="J242" s="6"/>
      <c r="K242" s="6"/>
      <c r="L242" s="6"/>
      <c r="M242" s="6"/>
      <c r="N242" s="6"/>
      <c r="O242" s="6"/>
      <c r="P242" s="2"/>
      <c r="Q242" s="2"/>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1"/>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7"/>
      <c r="B244" s="2"/>
      <c r="C244" s="6"/>
      <c r="D244" s="6"/>
      <c r="E244" s="6"/>
      <c r="F244" s="6"/>
      <c r="G244" s="6"/>
      <c r="H244" s="6"/>
      <c r="I244" s="6"/>
      <c r="J244" s="6"/>
      <c r="K244" s="6"/>
      <c r="L244" s="6"/>
      <c r="M244" s="6"/>
      <c r="N244" s="6"/>
      <c r="O244" s="6"/>
      <c r="P244" s="2"/>
      <c r="Q244" s="2"/>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7"/>
      <c r="B245" s="2"/>
      <c r="C245" s="6"/>
      <c r="D245" s="6"/>
      <c r="E245" s="6"/>
      <c r="F245" s="6"/>
      <c r="G245" s="6"/>
      <c r="H245" s="6"/>
      <c r="I245" s="6"/>
      <c r="J245" s="6"/>
      <c r="K245" s="6"/>
      <c r="L245" s="6"/>
      <c r="M245" s="6"/>
      <c r="N245" s="6"/>
      <c r="O245" s="6"/>
      <c r="P245" s="2"/>
      <c r="Q245" s="2"/>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1"/>
      <c r="B247" s="2"/>
      <c r="C247" s="6"/>
      <c r="D247" s="6"/>
      <c r="E247" s="6"/>
      <c r="F247" s="6"/>
      <c r="G247" s="6"/>
      <c r="H247" s="6"/>
      <c r="I247" s="6"/>
      <c r="J247" s="6"/>
      <c r="K247" s="6"/>
      <c r="L247" s="6"/>
      <c r="M247" s="6"/>
      <c r="N247" s="6"/>
      <c r="O247" s="6"/>
      <c r="P247" s="4"/>
      <c r="Q247" s="6"/>
      <c r="R247" s="4"/>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7"/>
      <c r="B248" s="2"/>
      <c r="C248" s="6"/>
      <c r="D248" s="6"/>
      <c r="E248" s="6"/>
      <c r="F248" s="6"/>
      <c r="G248" s="6"/>
      <c r="H248" s="6"/>
      <c r="I248" s="6"/>
      <c r="J248" s="6"/>
      <c r="K248" s="6"/>
      <c r="L248" s="6"/>
      <c r="M248" s="6"/>
      <c r="N248" s="6"/>
      <c r="O248" s="6"/>
      <c r="P248" s="2"/>
      <c r="Q248" s="2"/>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1"/>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7"/>
      <c r="B252" s="2"/>
      <c r="C252" s="6"/>
      <c r="D252" s="6"/>
      <c r="E252" s="6"/>
      <c r="F252" s="6"/>
      <c r="G252" s="6"/>
      <c r="H252" s="6"/>
      <c r="I252" s="6"/>
      <c r="J252" s="6"/>
      <c r="K252" s="6"/>
      <c r="L252" s="6"/>
      <c r="M252" s="6"/>
      <c r="N252" s="6"/>
      <c r="O252" s="6"/>
      <c r="P252" s="2"/>
      <c r="Q252" s="2"/>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7"/>
      <c r="B253" s="2"/>
      <c r="C253" s="6"/>
      <c r="D253" s="6"/>
      <c r="E253" s="6"/>
      <c r="F253" s="6"/>
      <c r="G253" s="6"/>
      <c r="H253" s="6"/>
      <c r="I253" s="6"/>
      <c r="J253" s="6"/>
      <c r="K253" s="6"/>
      <c r="L253" s="6"/>
      <c r="M253" s="6"/>
      <c r="N253" s="6"/>
      <c r="O253" s="6"/>
      <c r="P253" s="2"/>
      <c r="Q253" s="2"/>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6"/>
      <c r="H254" s="6"/>
      <c r="I254" s="6"/>
      <c r="J254" s="6"/>
      <c r="K254" s="6"/>
      <c r="L254" s="6"/>
      <c r="M254" s="6"/>
      <c r="N254" s="6"/>
      <c r="O254" s="6"/>
      <c r="P254" s="2"/>
      <c r="Q254" s="2"/>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1"/>
      <c r="B255" s="2"/>
      <c r="C255" s="6"/>
      <c r="D255" s="6"/>
      <c r="E255" s="6"/>
      <c r="F255" s="6"/>
      <c r="G255" s="6"/>
      <c r="H255" s="6"/>
      <c r="I255" s="6"/>
      <c r="J255" s="6"/>
      <c r="K255" s="6"/>
      <c r="L255" s="6"/>
      <c r="M255" s="6"/>
      <c r="N255" s="6"/>
      <c r="O255" s="6"/>
      <c r="P255" s="4"/>
      <c r="Q255" s="6"/>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7"/>
      <c r="B256" s="2"/>
      <c r="C256" s="6"/>
      <c r="D256" s="6"/>
      <c r="E256" s="6"/>
      <c r="F256" s="6"/>
      <c r="G256" s="6"/>
      <c r="H256" s="6"/>
      <c r="I256" s="6"/>
      <c r="J256" s="6"/>
      <c r="K256" s="6"/>
      <c r="L256" s="6"/>
      <c r="M256" s="6"/>
      <c r="N256" s="6"/>
      <c r="O256" s="6"/>
      <c r="P256" s="4"/>
      <c r="Q256" s="6"/>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7"/>
      <c r="B257" s="2"/>
      <c r="C257" s="6"/>
      <c r="D257" s="6"/>
      <c r="E257" s="6"/>
      <c r="F257" s="4"/>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4"/>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1"/>
      <c r="B259" s="2"/>
      <c r="C259" s="6"/>
      <c r="D259" s="6"/>
      <c r="E259" s="6"/>
      <c r="F259" s="4"/>
      <c r="G259" s="6"/>
      <c r="H259" s="6"/>
      <c r="I259" s="6"/>
      <c r="J259" s="6"/>
      <c r="K259" s="6"/>
      <c r="L259" s="6"/>
      <c r="M259" s="6"/>
      <c r="N259" s="6"/>
      <c r="O259" s="6"/>
      <c r="P259" s="4"/>
      <c r="Q259" s="6"/>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7"/>
      <c r="B260" s="2"/>
      <c r="C260" s="6"/>
      <c r="D260" s="6"/>
      <c r="E260" s="6"/>
      <c r="F260" s="4"/>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7"/>
      <c r="B261" s="2"/>
      <c r="C261" s="6"/>
      <c r="D261" s="6"/>
      <c r="E261" s="6"/>
      <c r="F261" s="6"/>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4"/>
      <c r="D262" s="6"/>
      <c r="E262" s="6"/>
      <c r="F262" s="6"/>
      <c r="G262" s="6"/>
      <c r="H262" s="6"/>
      <c r="I262" s="6"/>
      <c r="J262" s="6"/>
      <c r="K262" s="6"/>
      <c r="L262" s="6"/>
      <c r="M262" s="6"/>
      <c r="N262" s="6"/>
      <c r="O262" s="6"/>
      <c r="P262" s="2"/>
      <c r="Q262" s="2"/>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1"/>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7"/>
      <c r="B264" s="2"/>
      <c r="C264" s="6"/>
      <c r="D264" s="6"/>
      <c r="E264" s="6"/>
      <c r="F264" s="6"/>
      <c r="G264" s="7"/>
      <c r="J264" s="6"/>
      <c r="K264" s="6"/>
      <c r="P264" s="4"/>
      <c r="Q264" s="6"/>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7"/>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1"/>
      <c r="B267" s="2"/>
      <c r="C267" s="6"/>
      <c r="D267" s="6"/>
      <c r="E267" s="6"/>
      <c r="F267" s="6"/>
      <c r="G267" s="6"/>
      <c r="H267" s="6"/>
      <c r="I267" s="6"/>
      <c r="J267" s="6"/>
      <c r="K267" s="6"/>
      <c r="L267" s="6"/>
      <c r="M267" s="6"/>
      <c r="N267" s="6"/>
      <c r="O267" s="6"/>
      <c r="P267" s="2"/>
      <c r="Q267" s="2"/>
      <c r="R267" s="2"/>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7"/>
      <c r="B268" s="2"/>
      <c r="C268" s="6"/>
      <c r="D268" s="6"/>
      <c r="E268" s="6"/>
      <c r="F268" s="6"/>
      <c r="G268" s="6"/>
      <c r="H268" s="6"/>
      <c r="I268" s="6"/>
      <c r="J268" s="6"/>
      <c r="K268" s="6"/>
      <c r="L268" s="6"/>
      <c r="M268" s="6"/>
      <c r="N268" s="6"/>
      <c r="O268" s="6"/>
      <c r="P268" s="2"/>
      <c r="Q268" s="2"/>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7"/>
      <c r="B269" s="2"/>
      <c r="C269" s="6"/>
      <c r="D269" s="6"/>
      <c r="E269" s="6"/>
      <c r="F269" s="6"/>
      <c r="G269" s="6"/>
      <c r="H269" s="6"/>
      <c r="I269" s="6"/>
      <c r="J269" s="6"/>
      <c r="K269" s="6"/>
      <c r="L269" s="6"/>
      <c r="M269" s="6"/>
      <c r="N269" s="6"/>
      <c r="O269" s="6"/>
      <c r="P269" s="4"/>
      <c r="Q269" s="6"/>
      <c r="R269" s="4"/>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1"/>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7"/>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7"/>
      <c r="B273" s="2"/>
      <c r="C273" s="6"/>
      <c r="D273" s="6"/>
      <c r="E273" s="6"/>
      <c r="F273" s="6"/>
      <c r="G273" s="7"/>
      <c r="J273" s="6"/>
      <c r="K273" s="6"/>
      <c r="P273" s="2"/>
      <c r="Q273" s="2"/>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7"/>
      <c r="J274" s="6"/>
      <c r="K274" s="6"/>
      <c r="P274" s="4"/>
      <c r="Q274" s="6"/>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1"/>
      <c r="B275" s="2"/>
      <c r="C275" s="6"/>
      <c r="D275" s="6"/>
      <c r="E275" s="6"/>
      <c r="F275" s="6"/>
      <c r="G275" s="6"/>
      <c r="H275" s="6"/>
      <c r="I275" s="6"/>
      <c r="J275" s="6"/>
      <c r="K275" s="6"/>
      <c r="L275" s="6"/>
      <c r="M275" s="6"/>
      <c r="N275" s="6"/>
      <c r="O275" s="6"/>
      <c r="P275" s="2"/>
      <c r="Q275" s="2"/>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7"/>
      <c r="B276" s="2"/>
      <c r="C276" s="6"/>
      <c r="D276" s="6"/>
      <c r="E276" s="6"/>
      <c r="F276" s="6"/>
      <c r="G276" s="6"/>
      <c r="H276" s="6"/>
      <c r="I276" s="6"/>
      <c r="J276" s="6"/>
      <c r="K276" s="6"/>
      <c r="L276" s="6"/>
      <c r="M276" s="6"/>
      <c r="N276" s="6"/>
      <c r="O276" s="6"/>
      <c r="P276" s="2"/>
      <c r="Q276" s="2"/>
      <c r="R276" s="4"/>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7"/>
      <c r="B277" s="2"/>
      <c r="C277" s="6"/>
      <c r="D277" s="6"/>
      <c r="E277" s="6"/>
      <c r="F277" s="6"/>
      <c r="G277" s="7"/>
      <c r="J277" s="6"/>
      <c r="K277" s="6"/>
      <c r="P277" s="4"/>
      <c r="Q277" s="6"/>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4"/>
      <c r="Q278" s="6"/>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1"/>
      <c r="B279" s="2"/>
      <c r="C279" s="6"/>
      <c r="D279" s="6"/>
      <c r="E279" s="6"/>
      <c r="F279" s="6"/>
      <c r="G279" s="6"/>
      <c r="H279" s="6"/>
      <c r="I279" s="6"/>
      <c r="J279" s="6"/>
      <c r="K279" s="6"/>
      <c r="L279" s="6"/>
      <c r="M279" s="6"/>
      <c r="N279" s="6"/>
      <c r="O279" s="6"/>
      <c r="P279" s="2"/>
      <c r="Q279" s="2"/>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7"/>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1"/>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7"/>
      <c r="B284" s="2"/>
      <c r="C284" s="6"/>
      <c r="D284" s="6"/>
      <c r="E284" s="6"/>
      <c r="F284" s="6"/>
      <c r="G284" s="6"/>
      <c r="H284" s="6"/>
      <c r="I284" s="6"/>
      <c r="J284" s="6"/>
      <c r="K284" s="6"/>
      <c r="L284" s="6"/>
      <c r="M284" s="6"/>
      <c r="N284" s="6"/>
      <c r="O284" s="6"/>
      <c r="P284" s="2"/>
      <c r="Q284" s="2"/>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7"/>
      <c r="B285" s="2"/>
      <c r="C285" s="6"/>
      <c r="D285" s="6"/>
      <c r="E285" s="6"/>
      <c r="F285" s="6"/>
      <c r="G285" s="6"/>
      <c r="H285" s="6"/>
      <c r="I285" s="6"/>
      <c r="J285" s="6"/>
      <c r="K285" s="6"/>
      <c r="L285" s="6"/>
      <c r="M285" s="6"/>
      <c r="N285" s="6"/>
      <c r="O285" s="6"/>
      <c r="P285" s="2"/>
      <c r="Q285" s="2"/>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1"/>
      <c r="B287" s="2"/>
      <c r="C287" s="6"/>
      <c r="D287" s="6"/>
      <c r="E287" s="6"/>
      <c r="F287" s="6"/>
      <c r="G287" s="6"/>
      <c r="H287" s="6"/>
      <c r="I287" s="6"/>
      <c r="J287" s="6"/>
      <c r="K287" s="6"/>
      <c r="L287" s="6"/>
      <c r="M287" s="6"/>
      <c r="N287" s="6"/>
      <c r="O287" s="6"/>
      <c r="P287" s="2"/>
      <c r="Q287" s="2"/>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7"/>
      <c r="B289" s="2"/>
      <c r="C289" s="6"/>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2"/>
      <c r="Q290" s="2"/>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1"/>
      <c r="B291" s="2"/>
      <c r="C291" s="6"/>
      <c r="D291" s="6"/>
      <c r="E291" s="6"/>
      <c r="F291" s="6"/>
      <c r="G291" s="6"/>
      <c r="H291" s="6"/>
      <c r="I291" s="6"/>
      <c r="J291" s="6"/>
      <c r="K291" s="6"/>
      <c r="L291" s="6"/>
      <c r="M291" s="6"/>
      <c r="N291" s="6"/>
      <c r="O291" s="6"/>
      <c r="P291" s="4"/>
      <c r="Q291" s="6"/>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7"/>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2"/>
      <c r="Q294" s="2"/>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1"/>
      <c r="B295" s="2"/>
      <c r="C295" s="6"/>
      <c r="D295" s="6"/>
      <c r="E295" s="6"/>
      <c r="F295" s="6"/>
      <c r="G295" s="6"/>
      <c r="H295" s="6"/>
      <c r="I295" s="6"/>
      <c r="J295" s="6"/>
      <c r="K295" s="6"/>
      <c r="L295" s="6"/>
      <c r="M295" s="6"/>
      <c r="N295" s="6"/>
      <c r="O295" s="6"/>
      <c r="P295" s="4"/>
      <c r="Q295" s="6"/>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7"/>
      <c r="B296" s="2"/>
      <c r="C296" s="6"/>
      <c r="D296" s="6"/>
      <c r="E296" s="6"/>
      <c r="F296" s="6"/>
      <c r="G296" s="7"/>
      <c r="J296" s="6"/>
      <c r="K296" s="6"/>
      <c r="P296" s="4"/>
      <c r="Q296" s="6"/>
      <c r="R296" s="1"/>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7"/>
      <c r="B297" s="2"/>
      <c r="C297" s="6"/>
      <c r="D297" s="6"/>
      <c r="E297" s="6"/>
      <c r="F297" s="6"/>
      <c r="G297" s="7"/>
      <c r="J297" s="6"/>
      <c r="K297" s="6"/>
      <c r="P297" s="4"/>
      <c r="Q297" s="6"/>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6"/>
      <c r="H298" s="6"/>
      <c r="I298" s="6"/>
      <c r="J298" s="6"/>
      <c r="K298" s="6"/>
      <c r="L298" s="6"/>
      <c r="M298" s="6"/>
      <c r="N298" s="6"/>
      <c r="O298" s="6"/>
      <c r="P298" s="4"/>
      <c r="Q298" s="6"/>
      <c r="R298" s="4"/>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1"/>
      <c r="B299" s="2"/>
      <c r="C299" s="6"/>
      <c r="D299" s="6"/>
      <c r="E299" s="6"/>
      <c r="F299" s="6"/>
      <c r="G299" s="7"/>
      <c r="J299" s="6"/>
      <c r="K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7"/>
      <c r="B300" s="2"/>
      <c r="C300" s="6"/>
      <c r="D300" s="6"/>
      <c r="E300" s="6"/>
      <c r="F300" s="6"/>
      <c r="G300" s="6"/>
      <c r="H300" s="6"/>
      <c r="I300" s="6"/>
      <c r="J300" s="6"/>
      <c r="K300" s="6"/>
      <c r="L300" s="6"/>
      <c r="M300" s="6"/>
      <c r="N300" s="6"/>
      <c r="O300" s="6"/>
      <c r="P300" s="4"/>
      <c r="Q300" s="6"/>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7"/>
      <c r="B301" s="2"/>
      <c r="C301" s="6"/>
      <c r="D301" s="6"/>
      <c r="E301" s="6"/>
      <c r="F301" s="6"/>
      <c r="G301" s="6"/>
      <c r="H301" s="6"/>
      <c r="I301" s="6"/>
      <c r="J301" s="6"/>
      <c r="K301" s="6"/>
      <c r="L301" s="6"/>
      <c r="M301" s="6"/>
      <c r="N301" s="6"/>
      <c r="O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4"/>
      <c r="Q302" s="6"/>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1"/>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7"/>
      <c r="B304" s="2"/>
      <c r="C304" s="6"/>
      <c r="D304" s="6"/>
      <c r="E304" s="6"/>
      <c r="F304" s="6"/>
      <c r="G304" s="6"/>
      <c r="H304" s="6"/>
      <c r="I304" s="6"/>
      <c r="J304" s="6"/>
      <c r="K304" s="6"/>
      <c r="L304" s="6"/>
      <c r="M304" s="6"/>
      <c r="N304" s="6"/>
      <c r="O304" s="6"/>
      <c r="P304" s="2"/>
      <c r="Q304" s="2"/>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4"/>
      <c r="Q306" s="6"/>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1"/>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7"/>
      <c r="B309" s="2"/>
      <c r="C309" s="6"/>
      <c r="D309" s="6"/>
      <c r="E309" s="6"/>
      <c r="F309" s="6"/>
      <c r="G309" s="6"/>
      <c r="H309" s="6"/>
      <c r="I309" s="6"/>
      <c r="J309" s="6"/>
      <c r="K309" s="6"/>
      <c r="L309" s="6"/>
      <c r="M309" s="6"/>
      <c r="N309" s="6"/>
      <c r="O309" s="6"/>
      <c r="P309" s="2"/>
      <c r="Q309" s="2"/>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1"/>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7"/>
      <c r="B312" s="2"/>
      <c r="C312" s="6"/>
      <c r="D312" s="6"/>
      <c r="E312" s="6"/>
      <c r="F312" s="6"/>
      <c r="G312" s="6"/>
      <c r="H312" s="6"/>
      <c r="I312" s="6"/>
      <c r="J312" s="6"/>
      <c r="K312" s="6"/>
      <c r="L312" s="6"/>
      <c r="M312" s="6"/>
      <c r="N312" s="6"/>
      <c r="O312" s="6"/>
      <c r="P312" s="4"/>
      <c r="Q312" s="6"/>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4"/>
      <c r="Q314" s="6"/>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1"/>
      <c r="B315" s="2"/>
      <c r="C315" s="6"/>
      <c r="D315" s="6"/>
      <c r="E315" s="6"/>
      <c r="F315" s="6"/>
      <c r="G315" s="6"/>
      <c r="H315" s="6"/>
      <c r="I315" s="6"/>
      <c r="J315" s="6"/>
      <c r="K315" s="6"/>
      <c r="L315" s="6"/>
      <c r="M315" s="6"/>
      <c r="N315" s="6"/>
      <c r="O315" s="6"/>
      <c r="P315" s="2"/>
      <c r="Q315" s="2"/>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7"/>
      <c r="B316" s="2"/>
      <c r="C316" s="6"/>
      <c r="D316" s="6"/>
      <c r="E316" s="6"/>
      <c r="F316" s="6"/>
      <c r="G316" s="6"/>
      <c r="H316" s="6"/>
      <c r="I316" s="6"/>
      <c r="J316" s="6"/>
      <c r="K316" s="6"/>
      <c r="L316" s="6"/>
      <c r="M316" s="6"/>
      <c r="N316" s="6"/>
      <c r="O316" s="6"/>
      <c r="P316" s="2"/>
      <c r="Q316" s="2"/>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7"/>
      <c r="B317" s="2"/>
      <c r="C317" s="6"/>
      <c r="D317" s="6"/>
      <c r="E317" s="6"/>
      <c r="F317" s="6"/>
      <c r="G317" s="7"/>
      <c r="J317" s="6"/>
      <c r="K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2"/>
      <c r="Q318" s="2"/>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1"/>
      <c r="B319" s="2"/>
      <c r="C319" s="6"/>
      <c r="D319" s="6"/>
      <c r="E319" s="6"/>
      <c r="F319" s="6"/>
      <c r="G319" s="6"/>
      <c r="H319" s="6"/>
      <c r="I319" s="6"/>
      <c r="J319" s="6"/>
      <c r="K319" s="6"/>
      <c r="L319" s="6"/>
      <c r="M319" s="6"/>
      <c r="N319" s="6"/>
      <c r="O319" s="6"/>
      <c r="P319" s="4"/>
      <c r="Q319" s="6"/>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7"/>
      <c r="B320" s="2"/>
      <c r="C320" s="6"/>
      <c r="D320" s="6"/>
      <c r="E320" s="6"/>
      <c r="F320" s="6"/>
      <c r="G320" s="6"/>
      <c r="H320" s="6"/>
      <c r="I320" s="6"/>
      <c r="J320" s="6"/>
      <c r="K320" s="6"/>
      <c r="L320" s="6"/>
      <c r="M320" s="6"/>
      <c r="N320" s="6"/>
      <c r="O320" s="6"/>
      <c r="P320" s="2"/>
      <c r="Q320" s="2"/>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7"/>
      <c r="B321" s="2"/>
      <c r="C321" s="6"/>
      <c r="D321" s="6"/>
      <c r="E321" s="6"/>
      <c r="F321" s="6"/>
      <c r="G321" s="6"/>
      <c r="H321" s="6"/>
      <c r="I321" s="6"/>
      <c r="J321" s="6"/>
      <c r="K321" s="6"/>
      <c r="L321" s="6"/>
      <c r="M321" s="6"/>
      <c r="N321" s="6"/>
      <c r="O321" s="6"/>
      <c r="P321" s="4"/>
      <c r="Q321" s="6"/>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2"/>
      <c r="Q322" s="2"/>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1"/>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7"/>
      <c r="B324" s="2"/>
      <c r="C324" s="6"/>
      <c r="D324" s="6"/>
      <c r="E324" s="6"/>
      <c r="F324" s="6"/>
      <c r="G324" s="6"/>
      <c r="H324" s="6"/>
      <c r="I324" s="6"/>
      <c r="J324" s="6"/>
      <c r="K324" s="6"/>
      <c r="L324" s="6"/>
      <c r="M324" s="6"/>
      <c r="N324" s="6"/>
      <c r="O324" s="6"/>
      <c r="P324" s="4"/>
      <c r="Q324" s="6"/>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2"/>
      <c r="Q326" s="2"/>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1"/>
      <c r="B327" s="2"/>
      <c r="C327" s="6"/>
      <c r="D327" s="6"/>
      <c r="E327" s="6"/>
      <c r="F327" s="6"/>
      <c r="G327" s="6"/>
      <c r="H327" s="6"/>
      <c r="I327" s="6"/>
      <c r="J327" s="6"/>
      <c r="K327" s="6"/>
      <c r="L327" s="6"/>
      <c r="M327" s="6"/>
      <c r="N327" s="6"/>
      <c r="O327" s="6"/>
      <c r="P327" s="2"/>
      <c r="Q327" s="2"/>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7"/>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7"/>
      <c r="B329" s="2"/>
      <c r="C329" s="6"/>
      <c r="D329" s="6"/>
      <c r="E329" s="6"/>
      <c r="F329" s="6"/>
      <c r="G329" s="6"/>
      <c r="H329" s="6"/>
      <c r="I329" s="6"/>
      <c r="J329" s="6"/>
      <c r="K329" s="6"/>
      <c r="L329" s="6"/>
      <c r="M329" s="6"/>
      <c r="N329" s="6"/>
      <c r="O329" s="6"/>
      <c r="P329" s="4"/>
      <c r="Q329" s="6"/>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2"/>
      <c r="Q330" s="2"/>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1"/>
      <c r="B331" s="2"/>
      <c r="C331" s="6"/>
      <c r="D331" s="6"/>
      <c r="E331" s="6"/>
      <c r="F331" s="6"/>
      <c r="G331" s="6"/>
      <c r="H331" s="6"/>
      <c r="I331" s="6"/>
      <c r="J331" s="6"/>
      <c r="K331" s="6"/>
      <c r="L331" s="6"/>
      <c r="M331" s="6"/>
      <c r="N331" s="6"/>
      <c r="O331" s="6"/>
      <c r="P331" s="4"/>
      <c r="Q331" s="6"/>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7"/>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2"/>
      <c r="Q334" s="2"/>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1"/>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7"/>
      <c r="B336" s="2"/>
      <c r="C336" s="6"/>
      <c r="D336" s="6"/>
      <c r="E336" s="6"/>
      <c r="F336" s="6"/>
      <c r="G336" s="6"/>
      <c r="H336" s="6"/>
      <c r="I336" s="6"/>
      <c r="J336" s="6"/>
      <c r="K336" s="6"/>
      <c r="L336" s="6"/>
      <c r="M336" s="6"/>
      <c r="N336" s="6"/>
      <c r="O336" s="6"/>
      <c r="P336" s="4"/>
      <c r="Q336" s="6"/>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7"/>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1"/>
      <c r="B339" s="2"/>
      <c r="C339" s="6"/>
      <c r="D339" s="6"/>
      <c r="E339" s="6"/>
      <c r="F339" s="6"/>
      <c r="G339" s="6"/>
      <c r="H339" s="6"/>
      <c r="I339" s="6"/>
      <c r="J339" s="6"/>
      <c r="K339" s="6"/>
      <c r="L339" s="6"/>
      <c r="M339" s="6"/>
      <c r="N339" s="6"/>
      <c r="O339" s="6"/>
      <c r="P339" s="2"/>
      <c r="Q339" s="2"/>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7"/>
      <c r="B340" s="2"/>
      <c r="C340" s="6"/>
      <c r="D340" s="6"/>
      <c r="E340" s="6"/>
      <c r="F340" s="6"/>
      <c r="G340" s="3"/>
      <c r="J340" s="6"/>
      <c r="K340" s="6"/>
      <c r="P340" s="4"/>
      <c r="Q340" s="6"/>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7"/>
      <c r="B341" s="2"/>
      <c r="C341" s="6"/>
      <c r="D341" s="6"/>
      <c r="E341" s="6"/>
      <c r="F341" s="6"/>
      <c r="G341" s="6"/>
      <c r="H341" s="6"/>
      <c r="I341" s="6"/>
      <c r="J341" s="6"/>
      <c r="K341" s="6"/>
      <c r="L341" s="6"/>
      <c r="M341" s="6"/>
      <c r="N341" s="6"/>
      <c r="O341" s="6"/>
      <c r="P341" s="2"/>
      <c r="Q341" s="2"/>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6"/>
      <c r="D342" s="6"/>
      <c r="E342" s="6"/>
      <c r="F342" s="6"/>
      <c r="G342" s="6"/>
      <c r="H342" s="6"/>
      <c r="I342" s="6"/>
      <c r="J342" s="6"/>
      <c r="K342" s="6"/>
      <c r="L342" s="6"/>
      <c r="M342" s="6"/>
      <c r="N342" s="6"/>
      <c r="O342" s="6"/>
      <c r="P342" s="2"/>
      <c r="Q342" s="2"/>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1"/>
      <c r="B343" s="2"/>
      <c r="C343" s="6"/>
      <c r="D343" s="6"/>
      <c r="E343" s="6"/>
      <c r="F343" s="6"/>
      <c r="G343" s="6"/>
      <c r="H343" s="6"/>
      <c r="I343" s="6"/>
      <c r="J343" s="6"/>
      <c r="K343" s="6"/>
      <c r="L343" s="6"/>
      <c r="M343" s="6"/>
      <c r="N343" s="6"/>
      <c r="O343" s="6"/>
      <c r="P343" s="4"/>
      <c r="Q343" s="6"/>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7"/>
      <c r="B344" s="2"/>
      <c r="C344" s="6"/>
      <c r="D344" s="6"/>
      <c r="E344" s="6"/>
      <c r="F344" s="6"/>
      <c r="G344" s="7"/>
      <c r="J344" s="6"/>
      <c r="K344" s="6"/>
      <c r="P344" s="4"/>
      <c r="Q344" s="6"/>
      <c r="R344" s="4"/>
      <c r="S344" s="4"/>
      <c r="T344" s="4"/>
      <c r="U344" s="4"/>
      <c r="V344" s="4"/>
      <c r="W344" s="6"/>
      <c r="X344" s="4"/>
      <c r="Y344" s="14"/>
      <c r="Z344" s="4"/>
      <c r="AA344" s="4"/>
      <c r="AB344" s="4"/>
      <c r="AC344" s="4"/>
      <c r="AD344" s="2"/>
      <c r="AE344" s="2"/>
      <c r="AF344" s="4"/>
      <c r="AG344" s="4"/>
      <c r="AH344" s="4"/>
      <c r="AI344" s="6"/>
      <c r="AJ344" s="4"/>
      <c r="AK344" s="4"/>
      <c r="AL344" s="6"/>
    </row>
    <row r="345" spans="1:38" ht="15.75" customHeight="1" x14ac:dyDescent="0.15">
      <c r="A345" s="7"/>
      <c r="B345" s="2"/>
      <c r="C345" s="6"/>
      <c r="D345" s="6"/>
      <c r="E345" s="6"/>
      <c r="F345" s="6"/>
      <c r="G345" s="6"/>
      <c r="H345" s="6"/>
      <c r="I345" s="6"/>
      <c r="J345" s="6"/>
      <c r="K345" s="6"/>
      <c r="L345" s="6"/>
      <c r="M345" s="6"/>
      <c r="N345" s="6"/>
      <c r="O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1"/>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7"/>
      <c r="B349" s="2"/>
      <c r="C349" s="6"/>
      <c r="D349" s="6"/>
      <c r="E349" s="6"/>
      <c r="F349" s="6"/>
      <c r="G349" s="6"/>
      <c r="H349" s="6"/>
      <c r="I349" s="6"/>
      <c r="J349" s="6"/>
      <c r="K349" s="6"/>
      <c r="L349" s="6"/>
      <c r="M349" s="6"/>
      <c r="N349" s="6"/>
      <c r="O349" s="6"/>
      <c r="P349" s="2"/>
      <c r="Q349" s="2"/>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2"/>
      <c r="Q350" s="2"/>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1"/>
      <c r="B351" s="2"/>
      <c r="C351" s="6"/>
      <c r="D351" s="6"/>
      <c r="E351" s="6"/>
      <c r="F351" s="6"/>
      <c r="G351" s="8"/>
      <c r="H351" s="8"/>
      <c r="I351" s="8"/>
      <c r="J351" s="6"/>
      <c r="K351" s="6"/>
      <c r="L351" s="8"/>
      <c r="M351" s="8"/>
      <c r="N351" s="8"/>
      <c r="O351" s="8"/>
      <c r="P351" s="2"/>
      <c r="Q351" s="2"/>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7"/>
      <c r="B352" s="2"/>
      <c r="C352" s="6"/>
      <c r="D352" s="6"/>
      <c r="E352" s="6"/>
      <c r="F352" s="6"/>
      <c r="G352" s="6"/>
      <c r="H352" s="6"/>
      <c r="I352" s="6"/>
      <c r="J352" s="6"/>
      <c r="K352" s="6"/>
      <c r="L352" s="6"/>
      <c r="M352" s="6"/>
      <c r="N352" s="6"/>
      <c r="O352" s="6"/>
      <c r="P352" s="2"/>
      <c r="Q352" s="2"/>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7"/>
      <c r="B353" s="2"/>
      <c r="C353" s="6"/>
      <c r="D353" s="6"/>
      <c r="E353" s="6"/>
      <c r="F353" s="6"/>
      <c r="G353" s="6"/>
      <c r="H353" s="6"/>
      <c r="I353" s="6"/>
      <c r="J353" s="6"/>
      <c r="K353" s="6"/>
      <c r="L353" s="6"/>
      <c r="M353" s="6"/>
      <c r="N353" s="6"/>
      <c r="O353" s="6"/>
      <c r="P353" s="4"/>
      <c r="Q353" s="6"/>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6"/>
      <c r="H354" s="6"/>
      <c r="I354" s="6"/>
      <c r="J354" s="6"/>
      <c r="K354" s="6"/>
      <c r="L354" s="6"/>
      <c r="M354" s="6"/>
      <c r="N354" s="6"/>
      <c r="O354" s="6"/>
      <c r="P354" s="2"/>
      <c r="Q354" s="2"/>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1"/>
      <c r="B355" s="2"/>
      <c r="C355" s="6"/>
      <c r="D355" s="6"/>
      <c r="E355" s="6"/>
      <c r="F355" s="6"/>
      <c r="G355" s="6"/>
      <c r="H355" s="6"/>
      <c r="I355" s="6"/>
      <c r="J355" s="6"/>
      <c r="K355" s="6"/>
      <c r="L355" s="6"/>
      <c r="M355" s="6"/>
      <c r="N355" s="6"/>
      <c r="O355" s="6"/>
      <c r="P355" s="2"/>
      <c r="Q355" s="2"/>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7"/>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7"/>
      <c r="B357" s="2"/>
      <c r="C357" s="6"/>
      <c r="D357" s="6"/>
      <c r="E357" s="6"/>
      <c r="F357" s="6"/>
      <c r="G357" s="6"/>
      <c r="H357" s="6"/>
      <c r="I357" s="6"/>
      <c r="J357" s="6"/>
      <c r="K357" s="6"/>
      <c r="L357" s="6"/>
      <c r="M357" s="6"/>
      <c r="N357" s="6"/>
      <c r="O357" s="6"/>
      <c r="P357" s="2"/>
      <c r="Q357" s="2"/>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1"/>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7"/>
      <c r="B360" s="2"/>
      <c r="C360" s="2"/>
      <c r="D360" s="2"/>
      <c r="E360" s="2"/>
      <c r="F360" s="2"/>
      <c r="G360" s="2"/>
      <c r="H360" s="2"/>
      <c r="I360" s="2"/>
      <c r="J360" s="6"/>
      <c r="K360" s="6"/>
      <c r="L360" s="2"/>
      <c r="M360" s="2"/>
      <c r="N360" s="2"/>
      <c r="O360" s="2"/>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7"/>
      <c r="B361" s="2"/>
      <c r="C361" s="2"/>
      <c r="D361" s="2"/>
      <c r="E361" s="2"/>
      <c r="F361" s="2"/>
      <c r="G361" s="2"/>
      <c r="H361" s="2"/>
      <c r="I361" s="2"/>
      <c r="J361" s="6"/>
      <c r="K361" s="6"/>
      <c r="L361" s="2"/>
      <c r="M361" s="2"/>
      <c r="N361" s="2"/>
      <c r="O361" s="2"/>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2"/>
      <c r="D362" s="6"/>
      <c r="E362" s="6"/>
      <c r="F362" s="6"/>
      <c r="G362" s="6"/>
      <c r="H362" s="6"/>
      <c r="I362" s="6"/>
      <c r="J362" s="6"/>
      <c r="K362" s="6"/>
      <c r="L362" s="6"/>
      <c r="M362" s="6"/>
      <c r="N362" s="6"/>
      <c r="O362" s="6"/>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1"/>
      <c r="B363" s="2"/>
      <c r="C363" s="6"/>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7"/>
      <c r="B364" s="2"/>
      <c r="C364" s="6"/>
      <c r="D364" s="6"/>
      <c r="E364" s="6"/>
      <c r="F364" s="6"/>
      <c r="G364" s="6"/>
      <c r="H364" s="6"/>
      <c r="I364" s="6"/>
      <c r="J364" s="6"/>
      <c r="K364" s="6"/>
      <c r="L364" s="6"/>
      <c r="M364" s="6"/>
      <c r="N364" s="6"/>
      <c r="O364" s="6"/>
      <c r="P364" s="2"/>
      <c r="Q364" s="2"/>
      <c r="R364" s="3"/>
      <c r="S364" s="4"/>
      <c r="T364" s="4"/>
      <c r="U364" s="3"/>
      <c r="V364" s="4"/>
      <c r="W364" s="6"/>
      <c r="X364" s="4"/>
      <c r="Y364" s="14"/>
      <c r="Z364" s="4"/>
      <c r="AA364" s="4"/>
      <c r="AB364" s="4"/>
      <c r="AC364" s="4"/>
      <c r="AD364" s="2"/>
      <c r="AE364" s="2"/>
      <c r="AF364" s="4"/>
      <c r="AG364" s="4"/>
      <c r="AH364" s="4"/>
      <c r="AI364" s="6"/>
      <c r="AJ364" s="4"/>
      <c r="AK364" s="4"/>
      <c r="AL364" s="6"/>
    </row>
    <row r="365" spans="1:38" ht="15.75" customHeight="1" x14ac:dyDescent="0.15">
      <c r="A365" s="7"/>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6"/>
      <c r="H366" s="6"/>
      <c r="I366" s="6"/>
      <c r="J366" s="6"/>
      <c r="K366" s="6"/>
      <c r="L366" s="6"/>
      <c r="M366" s="6"/>
      <c r="N366" s="6"/>
      <c r="O366" s="6"/>
      <c r="P366" s="4"/>
      <c r="Q366" s="6"/>
      <c r="R366" s="4"/>
      <c r="S366" s="4"/>
      <c r="T366" s="4"/>
      <c r="U366" s="4"/>
      <c r="V366" s="4"/>
      <c r="W366" s="6"/>
      <c r="X366" s="4"/>
      <c r="Y366" s="14"/>
      <c r="Z366" s="4"/>
      <c r="AA366" s="4"/>
      <c r="AB366" s="4"/>
      <c r="AC366" s="4"/>
      <c r="AD366" s="2"/>
      <c r="AE366" s="2"/>
      <c r="AF366" s="4"/>
      <c r="AG366" s="4"/>
      <c r="AH366" s="4"/>
      <c r="AI366" s="6"/>
      <c r="AJ366" s="4"/>
      <c r="AK366" s="4"/>
      <c r="AL366" s="6"/>
    </row>
    <row r="367" spans="1:38" ht="15.75" customHeight="1" x14ac:dyDescent="0.15">
      <c r="A367" s="1"/>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7"/>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7"/>
      <c r="B369" s="2"/>
      <c r="C369" s="6"/>
      <c r="D369" s="6"/>
      <c r="E369" s="6"/>
      <c r="F369" s="6"/>
      <c r="G369" s="6"/>
      <c r="H369" s="6"/>
      <c r="I369" s="6"/>
      <c r="J369" s="6"/>
      <c r="K369" s="6"/>
      <c r="L369" s="6"/>
      <c r="M369" s="6"/>
      <c r="N369" s="6"/>
      <c r="O369" s="6"/>
      <c r="P369" s="4"/>
      <c r="Q369" s="6"/>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1"/>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7"/>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6"/>
      <c r="E374" s="6"/>
      <c r="F374" s="6"/>
      <c r="G374" s="7"/>
      <c r="J374" s="6"/>
      <c r="K374" s="6"/>
      <c r="P374" s="2"/>
      <c r="Q374" s="2"/>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1"/>
      <c r="B375" s="2"/>
      <c r="C375" s="6"/>
      <c r="D375" s="6"/>
      <c r="E375" s="6"/>
      <c r="F375" s="6"/>
      <c r="G375" s="6"/>
      <c r="H375" s="6"/>
      <c r="I375" s="6"/>
      <c r="J375" s="6"/>
      <c r="K375" s="6"/>
      <c r="L375" s="6"/>
      <c r="M375" s="6"/>
      <c r="N375" s="6"/>
      <c r="O375" s="6"/>
      <c r="P375" s="4"/>
      <c r="Q375" s="6"/>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7"/>
      <c r="B376" s="2"/>
      <c r="C376" s="6"/>
      <c r="D376" s="6"/>
      <c r="E376" s="6"/>
      <c r="F376" s="6"/>
      <c r="G376" s="6"/>
      <c r="H376" s="6"/>
      <c r="I376" s="6"/>
      <c r="J376" s="6"/>
      <c r="K376" s="6"/>
      <c r="L376" s="6"/>
      <c r="M376" s="6"/>
      <c r="N376" s="6"/>
      <c r="O376" s="6"/>
      <c r="P376" s="4"/>
      <c r="Q376" s="6"/>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7"/>
      <c r="B377" s="2"/>
      <c r="C377" s="6"/>
      <c r="D377" s="4"/>
      <c r="E377" s="6"/>
      <c r="F377" s="6"/>
      <c r="G377" s="6"/>
      <c r="H377" s="6"/>
      <c r="I377" s="6"/>
      <c r="J377" s="6"/>
      <c r="K377" s="6"/>
      <c r="L377" s="6"/>
      <c r="M377" s="6"/>
      <c r="N377" s="6"/>
      <c r="O377" s="6"/>
      <c r="P377" s="4"/>
      <c r="Q377" s="6"/>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7"/>
      <c r="J378" s="6"/>
      <c r="K378" s="6"/>
      <c r="P378" s="2"/>
      <c r="Q378" s="2"/>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1"/>
      <c r="B379" s="2"/>
      <c r="C379" s="6"/>
      <c r="D379" s="6"/>
      <c r="E379" s="6"/>
      <c r="F379" s="6"/>
      <c r="G379" s="6"/>
      <c r="H379" s="6"/>
      <c r="I379" s="6"/>
      <c r="J379" s="6"/>
      <c r="K379" s="6"/>
      <c r="L379" s="6"/>
      <c r="M379" s="6"/>
      <c r="N379" s="6"/>
      <c r="O379" s="6"/>
      <c r="P379" s="4"/>
      <c r="Q379" s="6"/>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7"/>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7"/>
      <c r="B381" s="2"/>
      <c r="C381" s="6"/>
      <c r="D381" s="4"/>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4"/>
      <c r="Q382" s="6"/>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1"/>
      <c r="B383" s="2"/>
      <c r="C383" s="6"/>
      <c r="D383" s="6"/>
      <c r="E383" s="6"/>
      <c r="F383" s="6"/>
      <c r="G383" s="6"/>
      <c r="H383" s="6"/>
      <c r="I383" s="6"/>
      <c r="J383" s="6"/>
      <c r="K383" s="6"/>
      <c r="L383" s="6"/>
      <c r="M383" s="6"/>
      <c r="N383" s="6"/>
      <c r="O383" s="6"/>
      <c r="P383" s="2"/>
      <c r="Q383" s="2"/>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7"/>
      <c r="B384" s="2"/>
      <c r="C384" s="6"/>
      <c r="D384" s="4"/>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7"/>
      <c r="B385" s="2"/>
      <c r="C385" s="6"/>
      <c r="D385" s="6"/>
      <c r="E385" s="6"/>
      <c r="F385" s="6"/>
      <c r="G385" s="6"/>
      <c r="H385" s="6"/>
      <c r="I385" s="6"/>
      <c r="J385" s="6"/>
      <c r="K385" s="6"/>
      <c r="L385" s="6"/>
      <c r="M385" s="6"/>
      <c r="N385" s="6"/>
      <c r="O385" s="6"/>
      <c r="P385" s="4"/>
      <c r="Q385" s="6"/>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6"/>
      <c r="E386" s="6"/>
      <c r="F386" s="6"/>
      <c r="G386" s="7"/>
      <c r="J386" s="6"/>
      <c r="K386" s="6"/>
      <c r="P386" s="4"/>
      <c r="Q386" s="6"/>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1"/>
      <c r="B387" s="2"/>
      <c r="C387" s="6"/>
      <c r="D387" s="6"/>
      <c r="E387" s="6"/>
      <c r="F387" s="6"/>
      <c r="G387" s="6"/>
      <c r="H387" s="6"/>
      <c r="I387" s="6"/>
      <c r="J387" s="6"/>
      <c r="K387" s="6"/>
      <c r="L387" s="6"/>
      <c r="M387" s="6"/>
      <c r="N387" s="6"/>
      <c r="O387" s="6"/>
      <c r="P387" s="4"/>
      <c r="Q387" s="6"/>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7"/>
      <c r="B388" s="2"/>
      <c r="C388" s="6"/>
      <c r="D388" s="6"/>
      <c r="E388" s="6"/>
      <c r="F388" s="6"/>
      <c r="G388" s="6"/>
      <c r="H388" s="6"/>
      <c r="I388" s="6"/>
      <c r="J388" s="6"/>
      <c r="K388" s="6"/>
      <c r="L388" s="6"/>
      <c r="M388" s="6"/>
      <c r="N388" s="6"/>
      <c r="O388" s="6"/>
      <c r="P388" s="4"/>
      <c r="Q388" s="6"/>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7"/>
      <c r="B389" s="2"/>
      <c r="C389" s="6"/>
      <c r="D389" s="6"/>
      <c r="E389" s="6"/>
      <c r="F389" s="6"/>
      <c r="G389" s="6"/>
      <c r="H389" s="6"/>
      <c r="I389" s="6"/>
      <c r="J389" s="6"/>
      <c r="K389" s="6"/>
      <c r="L389" s="6"/>
      <c r="M389" s="6"/>
      <c r="N389" s="6"/>
      <c r="O389" s="6"/>
      <c r="P389" s="2"/>
      <c r="Q389" s="2"/>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1"/>
      <c r="B391" s="2"/>
      <c r="C391" s="6"/>
      <c r="D391" s="6"/>
      <c r="E391" s="6"/>
      <c r="F391" s="6"/>
      <c r="G391" s="6"/>
      <c r="H391" s="6"/>
      <c r="I391" s="6"/>
      <c r="J391" s="6"/>
      <c r="K391" s="6"/>
      <c r="L391" s="6"/>
      <c r="M391" s="6"/>
      <c r="N391" s="6"/>
      <c r="O391" s="6"/>
      <c r="P391" s="2"/>
      <c r="Q391" s="2"/>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7"/>
      <c r="B392" s="2"/>
      <c r="C392" s="6"/>
      <c r="D392" s="6"/>
      <c r="E392" s="6"/>
      <c r="F392" s="6"/>
      <c r="G392" s="6"/>
      <c r="H392" s="6"/>
      <c r="I392" s="6"/>
      <c r="J392" s="6"/>
      <c r="K392" s="6"/>
      <c r="L392" s="6"/>
      <c r="M392" s="6"/>
      <c r="N392" s="6"/>
      <c r="O392" s="6"/>
      <c r="P392" s="2"/>
      <c r="Q392" s="2"/>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7"/>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4"/>
      <c r="E394" s="6"/>
      <c r="F394" s="4"/>
      <c r="G394" s="2"/>
      <c r="H394" s="2"/>
      <c r="I394" s="2"/>
      <c r="J394" s="4"/>
      <c r="K394" s="6"/>
      <c r="L394" s="2"/>
      <c r="M394" s="2"/>
      <c r="N394" s="2"/>
      <c r="O394" s="2"/>
      <c r="P394" s="4"/>
      <c r="Q394" s="6"/>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1"/>
      <c r="B395" s="2"/>
      <c r="C395" s="6"/>
      <c r="D395" s="6"/>
      <c r="E395" s="6"/>
      <c r="F395" s="6"/>
      <c r="G395" s="6"/>
      <c r="H395" s="6"/>
      <c r="I395" s="6"/>
      <c r="J395" s="6"/>
      <c r="K395" s="6"/>
      <c r="L395" s="6"/>
      <c r="M395" s="6"/>
      <c r="N395" s="6"/>
      <c r="O395" s="6"/>
      <c r="P395" s="2"/>
      <c r="Q395" s="2"/>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7"/>
      <c r="B396" s="2"/>
      <c r="C396" s="6"/>
      <c r="D396" s="6"/>
      <c r="E396" s="6"/>
      <c r="F396" s="6"/>
      <c r="G396" s="6"/>
      <c r="H396" s="6"/>
      <c r="I396" s="6"/>
      <c r="J396" s="6"/>
      <c r="K396" s="6"/>
      <c r="L396" s="6"/>
      <c r="M396" s="6"/>
      <c r="N396" s="6"/>
      <c r="O396" s="6"/>
      <c r="P396" s="2"/>
      <c r="Q396" s="2"/>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7"/>
      <c r="B397" s="2"/>
      <c r="C397" s="6"/>
      <c r="D397" s="6"/>
      <c r="E397" s="6"/>
      <c r="F397" s="6"/>
      <c r="G397" s="6"/>
      <c r="H397" s="6"/>
      <c r="I397" s="6"/>
      <c r="J397" s="6"/>
      <c r="K397" s="6"/>
      <c r="L397" s="6"/>
      <c r="M397" s="6"/>
      <c r="N397" s="6"/>
      <c r="O397" s="6"/>
      <c r="P397" s="2"/>
      <c r="Q397" s="2"/>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2"/>
      <c r="Q398" s="2"/>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1"/>
      <c r="B399" s="2"/>
      <c r="C399" s="6"/>
      <c r="D399" s="6"/>
      <c r="E399" s="6"/>
      <c r="F399" s="6"/>
      <c r="G399" s="6"/>
      <c r="H399" s="6"/>
      <c r="I399" s="6"/>
      <c r="J399" s="6"/>
      <c r="K399" s="6"/>
      <c r="L399" s="6"/>
      <c r="M399" s="6"/>
      <c r="N399" s="6"/>
      <c r="O399" s="6"/>
      <c r="P399" s="4"/>
      <c r="Q399" s="6"/>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7"/>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7"/>
      <c r="B401" s="2"/>
      <c r="C401" s="6"/>
      <c r="D401" s="6"/>
      <c r="E401" s="6"/>
      <c r="F401" s="6"/>
      <c r="G401" s="6"/>
      <c r="H401" s="6"/>
      <c r="I401" s="6"/>
      <c r="J401" s="6"/>
      <c r="K401" s="6"/>
      <c r="L401" s="6"/>
      <c r="M401" s="6"/>
      <c r="N401" s="6"/>
      <c r="O401" s="6"/>
      <c r="P401" s="2"/>
      <c r="Q401" s="2"/>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2"/>
      <c r="Q402" s="2"/>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1"/>
      <c r="B403" s="2"/>
      <c r="C403" s="6"/>
      <c r="D403" s="6"/>
      <c r="E403" s="6"/>
      <c r="F403" s="6"/>
      <c r="G403" s="6"/>
      <c r="H403" s="6"/>
      <c r="I403" s="6"/>
      <c r="J403" s="6"/>
      <c r="K403" s="6"/>
      <c r="L403" s="6"/>
      <c r="M403" s="6"/>
      <c r="N403" s="6"/>
      <c r="O403" s="6"/>
      <c r="P403" s="2"/>
      <c r="Q403" s="2"/>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7"/>
      <c r="B404" s="2"/>
      <c r="C404" s="6"/>
      <c r="D404" s="6"/>
      <c r="E404" s="6"/>
      <c r="F404" s="6"/>
      <c r="G404" s="6"/>
      <c r="H404" s="6"/>
      <c r="I404" s="6"/>
      <c r="J404" s="6"/>
      <c r="K404" s="6"/>
      <c r="L404" s="6"/>
      <c r="M404" s="6"/>
      <c r="N404" s="6"/>
      <c r="O404" s="6"/>
      <c r="P404" s="4"/>
      <c r="Q404" s="6"/>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7"/>
      <c r="B405" s="2"/>
      <c r="C405" s="6"/>
      <c r="D405" s="6"/>
      <c r="E405" s="6"/>
      <c r="F405" s="6"/>
      <c r="G405" s="6"/>
      <c r="H405" s="6"/>
      <c r="I405" s="6"/>
      <c r="J405" s="6"/>
      <c r="K405" s="6"/>
      <c r="L405" s="6"/>
      <c r="M405" s="6"/>
      <c r="N405" s="6"/>
      <c r="O405" s="6"/>
      <c r="P405" s="2"/>
      <c r="Q405" s="2"/>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2"/>
      <c r="Q406" s="2"/>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1"/>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7"/>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7"/>
      <c r="B409" s="2"/>
      <c r="C409" s="6"/>
      <c r="D409" s="6"/>
      <c r="E409" s="6"/>
      <c r="F409" s="6"/>
      <c r="G409" s="6"/>
      <c r="H409" s="6"/>
      <c r="I409" s="6"/>
      <c r="J409" s="6"/>
      <c r="K409" s="6"/>
      <c r="L409" s="6"/>
      <c r="M409" s="6"/>
      <c r="N409" s="6"/>
      <c r="O409" s="6"/>
      <c r="P409" s="4"/>
      <c r="Q409" s="6"/>
      <c r="R409" s="4"/>
      <c r="S409" s="4"/>
      <c r="T409" s="4"/>
      <c r="U409" s="4"/>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1"/>
      <c r="B411" s="2"/>
      <c r="C411" s="6"/>
      <c r="D411" s="6"/>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6"/>
      <c r="AJ411" s="4"/>
      <c r="AK411" s="4"/>
      <c r="AL411" s="6"/>
    </row>
    <row r="412" spans="1:38"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7"/>
      <c r="B413" s="2"/>
      <c r="C413" s="6"/>
      <c r="D413" s="6"/>
      <c r="E413" s="6"/>
      <c r="F413" s="6"/>
      <c r="G413" s="6"/>
      <c r="H413" s="6"/>
      <c r="I413" s="6"/>
      <c r="J413" s="6"/>
      <c r="K413" s="6"/>
      <c r="L413" s="6"/>
      <c r="M413" s="6"/>
      <c r="N413" s="6"/>
      <c r="O413" s="6"/>
      <c r="P413" s="2"/>
      <c r="Q413" s="2"/>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1"/>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7"/>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7"/>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1"/>
      <c r="B419" s="2"/>
      <c r="C419" s="6"/>
      <c r="D419" s="6"/>
      <c r="E419" s="6"/>
      <c r="F419" s="6"/>
      <c r="G419" s="6"/>
      <c r="H419" s="6"/>
      <c r="I419" s="6"/>
      <c r="J419" s="6"/>
      <c r="K419" s="6"/>
      <c r="L419" s="6"/>
      <c r="M419" s="6"/>
      <c r="N419" s="6"/>
      <c r="O419" s="6"/>
      <c r="P419" s="4"/>
      <c r="Q419" s="6"/>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7"/>
      <c r="B420" s="2"/>
      <c r="C420" s="6"/>
      <c r="D420" s="6"/>
      <c r="E420" s="6"/>
      <c r="F420" s="6"/>
      <c r="G420" s="6"/>
      <c r="H420" s="6"/>
      <c r="I420" s="6"/>
      <c r="J420" s="6"/>
      <c r="K420" s="6"/>
      <c r="L420" s="6"/>
      <c r="M420" s="6"/>
      <c r="N420" s="6"/>
      <c r="O420" s="6"/>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7"/>
      <c r="B421" s="2"/>
      <c r="C421" s="6"/>
      <c r="D421" s="6"/>
      <c r="E421" s="6"/>
      <c r="F421" s="6"/>
      <c r="G421" s="6"/>
      <c r="H421" s="6"/>
      <c r="I421" s="6"/>
      <c r="J421" s="6"/>
      <c r="K421" s="6"/>
      <c r="L421" s="6"/>
      <c r="M421" s="6"/>
      <c r="N421" s="6"/>
      <c r="O421" s="6"/>
      <c r="P421" s="2"/>
      <c r="Q421" s="2"/>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4"/>
      <c r="Q422" s="6"/>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1"/>
      <c r="B423" s="2"/>
      <c r="C423" s="6"/>
      <c r="D423" s="6"/>
      <c r="E423" s="6"/>
      <c r="F423" s="6"/>
      <c r="G423" s="6"/>
      <c r="H423" s="6"/>
      <c r="I423" s="6"/>
      <c r="J423" s="6"/>
      <c r="K423" s="6"/>
      <c r="L423" s="6"/>
      <c r="M423" s="6"/>
      <c r="N423" s="6"/>
      <c r="O423" s="6"/>
      <c r="P423" s="4"/>
      <c r="Q423" s="6"/>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7"/>
      <c r="B424" s="2"/>
      <c r="C424" s="6"/>
      <c r="D424" s="6"/>
      <c r="E424" s="6"/>
      <c r="F424" s="6"/>
      <c r="G424" s="6"/>
      <c r="H424" s="6"/>
      <c r="I424" s="6"/>
      <c r="J424" s="6"/>
      <c r="K424" s="6"/>
      <c r="L424" s="6"/>
      <c r="M424" s="6"/>
      <c r="N424" s="6"/>
      <c r="O424" s="6"/>
      <c r="P424" s="2"/>
      <c r="Q424" s="2"/>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7"/>
      <c r="B425" s="2"/>
      <c r="C425" s="6"/>
      <c r="D425" s="6"/>
      <c r="E425" s="6"/>
      <c r="F425" s="6"/>
      <c r="G425" s="6"/>
      <c r="H425" s="6"/>
      <c r="I425" s="6"/>
      <c r="J425" s="6"/>
      <c r="K425" s="6"/>
      <c r="L425" s="6"/>
      <c r="M425" s="6"/>
      <c r="N425" s="6"/>
      <c r="O425" s="6"/>
      <c r="P425" s="4"/>
      <c r="Q425" s="6"/>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1"/>
      <c r="B427" s="2"/>
      <c r="C427" s="6"/>
      <c r="D427" s="6"/>
      <c r="E427" s="6"/>
      <c r="F427" s="6"/>
      <c r="G427" s="6"/>
      <c r="H427" s="6"/>
      <c r="I427" s="6"/>
      <c r="J427" s="6"/>
      <c r="K427" s="6"/>
      <c r="L427" s="6"/>
      <c r="M427" s="6"/>
      <c r="N427" s="6"/>
      <c r="O427" s="6"/>
      <c r="P427" s="2"/>
      <c r="Q427" s="2"/>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7"/>
      <c r="B428" s="2"/>
      <c r="C428" s="6"/>
      <c r="D428" s="6"/>
      <c r="E428" s="6"/>
      <c r="F428" s="6"/>
      <c r="G428" s="6"/>
      <c r="H428" s="6"/>
      <c r="I428" s="6"/>
      <c r="J428" s="6"/>
      <c r="K428" s="6"/>
      <c r="L428" s="6"/>
      <c r="M428" s="6"/>
      <c r="N428" s="6"/>
      <c r="O428" s="6"/>
      <c r="P428" s="4"/>
      <c r="Q428" s="6"/>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7"/>
      <c r="B429" s="2"/>
      <c r="C429" s="6"/>
      <c r="D429" s="6"/>
      <c r="E429" s="6"/>
      <c r="F429" s="6"/>
      <c r="G429" s="6"/>
      <c r="H429" s="6"/>
      <c r="I429" s="6"/>
      <c r="J429" s="6"/>
      <c r="K429" s="6"/>
      <c r="L429" s="6"/>
      <c r="M429" s="6"/>
      <c r="N429" s="6"/>
      <c r="O429" s="6"/>
      <c r="P429" s="2"/>
      <c r="Q429" s="2"/>
      <c r="R429" s="4"/>
      <c r="S429" s="4"/>
      <c r="T429" s="4"/>
      <c r="U429" s="3"/>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4"/>
      <c r="Q430" s="6"/>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1"/>
      <c r="B431" s="2"/>
      <c r="C431" s="6"/>
      <c r="D431" s="6"/>
      <c r="E431" s="6"/>
      <c r="F431" s="6"/>
      <c r="G431" s="6"/>
      <c r="H431" s="6"/>
      <c r="I431" s="6"/>
      <c r="J431" s="6"/>
      <c r="K431" s="6"/>
      <c r="L431" s="6"/>
      <c r="M431" s="6"/>
      <c r="N431" s="6"/>
      <c r="O431" s="6"/>
      <c r="P431" s="2"/>
      <c r="Q431" s="2"/>
      <c r="R431" s="4"/>
      <c r="S431" s="4"/>
      <c r="T431" s="4"/>
      <c r="U431" s="3"/>
      <c r="V431" s="4"/>
      <c r="W431" s="6"/>
      <c r="X431" s="4"/>
      <c r="Y431" s="14"/>
      <c r="Z431" s="4"/>
      <c r="AA431" s="4"/>
      <c r="AB431" s="4"/>
      <c r="AC431" s="4"/>
      <c r="AD431" s="2"/>
      <c r="AE431" s="2"/>
      <c r="AF431" s="4"/>
      <c r="AG431" s="4"/>
      <c r="AH431" s="4"/>
      <c r="AI431" s="6"/>
      <c r="AJ431" s="4"/>
      <c r="AK431" s="4"/>
      <c r="AL431" s="6"/>
    </row>
    <row r="432" spans="1:38" ht="15.75" customHeight="1" x14ac:dyDescent="0.15">
      <c r="A432" s="7"/>
      <c r="B432" s="2"/>
      <c r="C432" s="6"/>
      <c r="D432" s="6"/>
      <c r="E432" s="6"/>
      <c r="F432" s="6"/>
      <c r="G432" s="6"/>
      <c r="H432" s="6"/>
      <c r="I432" s="6"/>
      <c r="J432" s="6"/>
      <c r="K432" s="6"/>
      <c r="L432" s="6"/>
      <c r="M432" s="6"/>
      <c r="N432" s="6"/>
      <c r="O432" s="6"/>
      <c r="P432" s="4"/>
      <c r="Q432" s="6"/>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7"/>
      <c r="B433" s="2"/>
      <c r="C433" s="6"/>
      <c r="D433" s="6"/>
      <c r="E433" s="6"/>
      <c r="F433" s="6"/>
      <c r="G433" s="6"/>
      <c r="H433" s="6"/>
      <c r="I433" s="6"/>
      <c r="J433" s="6"/>
      <c r="K433" s="6"/>
      <c r="L433" s="6"/>
      <c r="M433" s="6"/>
      <c r="N433" s="6"/>
      <c r="O433" s="6"/>
      <c r="P433" s="2"/>
      <c r="Q433" s="2"/>
      <c r="R433" s="4"/>
      <c r="S433" s="4"/>
      <c r="T433" s="4"/>
      <c r="U433" s="4"/>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1"/>
      <c r="B435" s="2"/>
      <c r="C435" s="6"/>
      <c r="D435" s="6"/>
      <c r="E435" s="6"/>
      <c r="F435" s="6"/>
      <c r="G435" s="6"/>
      <c r="H435" s="6"/>
      <c r="I435" s="6"/>
      <c r="J435" s="6"/>
      <c r="K435" s="6"/>
      <c r="L435" s="6"/>
      <c r="M435" s="6"/>
      <c r="N435" s="6"/>
      <c r="O435" s="6"/>
      <c r="P435" s="2"/>
      <c r="Q435" s="2"/>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7"/>
      <c r="B437" s="2"/>
      <c r="C437" s="6"/>
      <c r="D437" s="6"/>
      <c r="E437" s="6"/>
      <c r="F437" s="6"/>
      <c r="G437" s="6"/>
      <c r="H437" s="6"/>
      <c r="I437" s="6"/>
      <c r="J437" s="6"/>
      <c r="K437" s="6"/>
      <c r="L437" s="6"/>
      <c r="M437" s="6"/>
      <c r="N437" s="6"/>
      <c r="O437" s="6"/>
      <c r="P437" s="2"/>
      <c r="Q437" s="2"/>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1"/>
      <c r="B439" s="2"/>
      <c r="C439" s="6"/>
      <c r="D439" s="6"/>
      <c r="E439" s="6"/>
      <c r="F439" s="6"/>
      <c r="G439" s="6"/>
      <c r="H439" s="6"/>
      <c r="I439" s="6"/>
      <c r="J439" s="6"/>
      <c r="K439" s="6"/>
      <c r="L439" s="6"/>
      <c r="M439" s="6"/>
      <c r="N439" s="6"/>
      <c r="O439" s="6"/>
      <c r="P439" s="2"/>
      <c r="Q439" s="2"/>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7"/>
      <c r="B440" s="2"/>
      <c r="C440" s="6"/>
      <c r="D440" s="6"/>
      <c r="E440" s="6"/>
      <c r="F440" s="6"/>
      <c r="G440" s="9"/>
      <c r="H440" s="9"/>
      <c r="I440" s="9"/>
      <c r="J440" s="6"/>
      <c r="K440" s="6"/>
      <c r="L440" s="9"/>
      <c r="M440" s="9"/>
      <c r="N440" s="9"/>
      <c r="O440" s="9"/>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1"/>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7"/>
      <c r="B444" s="2"/>
      <c r="C444" s="6"/>
      <c r="D444" s="6"/>
      <c r="E444" s="6"/>
      <c r="F444" s="6"/>
      <c r="G444" s="6"/>
      <c r="H444" s="6"/>
      <c r="I444" s="6"/>
      <c r="J444" s="6"/>
      <c r="K444" s="6"/>
      <c r="L444" s="6"/>
      <c r="M444" s="6"/>
      <c r="N444" s="6"/>
      <c r="O444" s="6"/>
      <c r="P444" s="2"/>
      <c r="Q444" s="2"/>
      <c r="R444" s="4"/>
      <c r="S444" s="4"/>
      <c r="T444" s="4"/>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7"/>
      <c r="B445" s="2"/>
      <c r="C445" s="6"/>
      <c r="D445" s="6"/>
      <c r="E445" s="6"/>
      <c r="F445" s="6"/>
      <c r="G445" s="6"/>
      <c r="H445" s="6"/>
      <c r="I445" s="6"/>
      <c r="J445" s="6"/>
      <c r="K445" s="6"/>
      <c r="L445" s="6"/>
      <c r="M445" s="6"/>
      <c r="N445" s="6"/>
      <c r="O445" s="6"/>
      <c r="P445" s="2"/>
      <c r="Q445" s="2"/>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4"/>
      <c r="Q446" s="6"/>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1"/>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7"/>
      <c r="B448" s="2"/>
      <c r="C448" s="6"/>
      <c r="D448" s="6"/>
      <c r="E448" s="6"/>
      <c r="F448" s="6"/>
      <c r="G448" s="6"/>
      <c r="H448" s="6"/>
      <c r="I448" s="6"/>
      <c r="J448" s="6"/>
      <c r="K448" s="6"/>
      <c r="L448" s="6"/>
      <c r="M448" s="6"/>
      <c r="N448" s="6"/>
      <c r="O448" s="6"/>
      <c r="P448" s="2"/>
      <c r="Q448" s="2"/>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7"/>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1"/>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1"/>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7"/>
      <c r="B456" s="2"/>
      <c r="C456" s="6"/>
      <c r="D456" s="6"/>
      <c r="E456" s="6"/>
      <c r="F456" s="6"/>
      <c r="G456" s="6"/>
      <c r="H456" s="6"/>
      <c r="I456" s="6"/>
      <c r="J456" s="6"/>
      <c r="K456" s="6"/>
      <c r="L456" s="6"/>
      <c r="M456" s="6"/>
      <c r="N456" s="6"/>
      <c r="O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1"/>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7"/>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1"/>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7"/>
      <c r="B464" s="2"/>
      <c r="C464" s="6"/>
      <c r="D464" s="6"/>
      <c r="E464" s="6"/>
      <c r="F464" s="6"/>
      <c r="G464" s="6"/>
      <c r="H464" s="6"/>
      <c r="I464" s="6"/>
      <c r="J464" s="6"/>
      <c r="K464" s="6"/>
      <c r="L464" s="6"/>
      <c r="M464" s="6"/>
      <c r="N464" s="6"/>
      <c r="O464" s="6"/>
      <c r="P464" s="4"/>
      <c r="Q464" s="6"/>
      <c r="R464" s="4"/>
      <c r="S464" s="4"/>
      <c r="T464" s="3"/>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7"/>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1"/>
      <c r="B467" s="4"/>
      <c r="C467" s="6"/>
      <c r="D467" s="4"/>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7"/>
      <c r="B468" s="2"/>
      <c r="C468" s="6"/>
      <c r="D468" s="4"/>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7"/>
      <c r="B469" s="2"/>
      <c r="C469" s="6"/>
      <c r="D469" s="6"/>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1"/>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7"/>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1"/>
      <c r="B475" s="2"/>
      <c r="C475" s="6"/>
      <c r="D475" s="6"/>
      <c r="E475" s="6"/>
      <c r="F475" s="6"/>
      <c r="G475" s="6"/>
      <c r="H475" s="6"/>
      <c r="I475" s="6"/>
      <c r="J475" s="6"/>
      <c r="K475" s="6"/>
      <c r="L475" s="6"/>
      <c r="M475" s="6"/>
      <c r="N475" s="6"/>
      <c r="O475" s="6"/>
      <c r="P475" s="6"/>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7"/>
      <c r="B476" s="2"/>
      <c r="C476" s="6"/>
      <c r="D476" s="6"/>
      <c r="E476" s="6"/>
      <c r="F476" s="6"/>
      <c r="G476" s="7"/>
      <c r="J476" s="6"/>
      <c r="K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1"/>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6"/>
      <c r="AJ482" s="4"/>
      <c r="AK482" s="4"/>
      <c r="AL482" s="6"/>
    </row>
    <row r="483" spans="1:38" ht="15.75" customHeight="1" x14ac:dyDescent="0.15">
      <c r="A483" s="1"/>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1"/>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1"/>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1"/>
      <c r="B495" s="2"/>
      <c r="C495" s="6"/>
      <c r="D495" s="6"/>
      <c r="E495" s="6"/>
      <c r="F495" s="6"/>
      <c r="G495" s="7"/>
      <c r="J495" s="6"/>
      <c r="K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7"/>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6"/>
      <c r="AJ496" s="4"/>
      <c r="AK496" s="4"/>
      <c r="AL496" s="6"/>
    </row>
    <row r="497" spans="1:38"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1"/>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3"/>
      <c r="U502" s="4"/>
      <c r="V502" s="3"/>
      <c r="X502" s="4"/>
      <c r="Y502" s="14"/>
      <c r="Z502" s="4"/>
      <c r="AA502" s="4"/>
      <c r="AB502" s="4"/>
      <c r="AC502" s="4"/>
      <c r="AD502" s="2"/>
      <c r="AE502" s="2"/>
      <c r="AF502" s="4"/>
      <c r="AG502" s="4"/>
      <c r="AH502" s="4"/>
      <c r="AI502" s="6"/>
      <c r="AJ502" s="4"/>
      <c r="AK502" s="4"/>
      <c r="AL502" s="6"/>
    </row>
    <row r="503" spans="1:38" ht="15.75" customHeight="1" x14ac:dyDescent="0.15">
      <c r="A503" s="1"/>
      <c r="B503" s="2"/>
      <c r="C503" s="6"/>
      <c r="D503" s="6"/>
      <c r="E503" s="6"/>
      <c r="F503" s="6"/>
      <c r="G503" s="6"/>
      <c r="H503" s="6"/>
      <c r="I503" s="6"/>
      <c r="J503" s="6"/>
      <c r="K503" s="6"/>
      <c r="L503" s="6"/>
      <c r="M503" s="6"/>
      <c r="N503" s="6"/>
      <c r="O503" s="6"/>
      <c r="P503" s="4"/>
      <c r="Q503" s="6"/>
      <c r="R503" s="4"/>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7"/>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6"/>
      <c r="AJ504" s="4"/>
      <c r="AK504" s="4"/>
      <c r="AL504" s="6"/>
    </row>
    <row r="505" spans="1:38"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1"/>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1"/>
      <c r="B511" s="2"/>
      <c r="C511" s="7"/>
      <c r="D511" s="6"/>
      <c r="E511" s="6"/>
      <c r="F511" s="6"/>
      <c r="G511" s="7"/>
      <c r="J511" s="6"/>
      <c r="K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1"/>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7"/>
      <c r="B516" s="2"/>
      <c r="C516" s="6"/>
      <c r="D516" s="6"/>
      <c r="E516" s="6"/>
      <c r="F516" s="6"/>
      <c r="G516" s="6"/>
      <c r="H516" s="6"/>
      <c r="I516" s="6"/>
      <c r="J516" s="6"/>
      <c r="K516" s="6"/>
      <c r="L516" s="6"/>
      <c r="M516" s="6"/>
      <c r="N516" s="6"/>
      <c r="O516" s="6"/>
      <c r="P516" s="4"/>
      <c r="Q516" s="6"/>
      <c r="R516" s="4"/>
      <c r="S516" s="4"/>
      <c r="T516" s="4"/>
      <c r="U516" s="3"/>
      <c r="V516" s="4"/>
      <c r="W516" s="6"/>
      <c r="X516" s="4"/>
      <c r="Y516" s="14"/>
      <c r="Z516" s="4"/>
      <c r="AA516" s="4"/>
      <c r="AB516" s="4"/>
      <c r="AC516" s="4"/>
      <c r="AD516" s="2"/>
      <c r="AE516" s="2"/>
      <c r="AF516" s="4"/>
      <c r="AG516" s="4"/>
      <c r="AH516" s="4"/>
      <c r="AI516" s="6"/>
      <c r="AJ516" s="4"/>
      <c r="AK516" s="4"/>
      <c r="AL516" s="6"/>
    </row>
    <row r="517" spans="1:38"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6"/>
      <c r="AJ518" s="4"/>
      <c r="AK518" s="4"/>
      <c r="AL518" s="6"/>
    </row>
    <row r="519" spans="1:38" ht="15.75" customHeight="1" x14ac:dyDescent="0.15">
      <c r="A519" s="1"/>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7"/>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1"/>
      <c r="B523" s="2"/>
      <c r="C523" s="6"/>
      <c r="D523" s="6"/>
      <c r="E523" s="6"/>
      <c r="F523" s="6"/>
      <c r="G523" s="6"/>
      <c r="H523" s="6"/>
      <c r="I523" s="6"/>
      <c r="J523" s="6"/>
      <c r="K523" s="6"/>
      <c r="L523" s="6"/>
      <c r="M523" s="6"/>
      <c r="N523" s="6"/>
      <c r="O523" s="6"/>
      <c r="P523" s="4"/>
      <c r="Q523" s="6"/>
      <c r="R523" s="2"/>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7"/>
      <c r="B525" s="2"/>
      <c r="C525" s="6"/>
      <c r="D525" s="6"/>
      <c r="E525" s="6"/>
      <c r="F525" s="6"/>
      <c r="G525" s="7"/>
      <c r="J525" s="6"/>
      <c r="K525" s="6"/>
      <c r="P525" s="4"/>
      <c r="Q525" s="6"/>
      <c r="R525" s="4"/>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6"/>
      <c r="H526" s="6"/>
      <c r="I526" s="6"/>
      <c r="J526" s="6"/>
      <c r="K526" s="6"/>
      <c r="L526" s="6"/>
      <c r="M526" s="6"/>
      <c r="N526" s="6"/>
      <c r="O526" s="6"/>
      <c r="P526" s="4"/>
      <c r="Q526" s="6"/>
      <c r="R526" s="4"/>
      <c r="S526" s="4"/>
      <c r="T526" s="3"/>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1"/>
      <c r="B527" s="2"/>
      <c r="C527" s="6"/>
      <c r="D527" s="6"/>
      <c r="E527" s="6"/>
      <c r="F527" s="6"/>
      <c r="G527" s="7"/>
      <c r="J527" s="6"/>
      <c r="K527" s="6"/>
      <c r="P527" s="4"/>
      <c r="Q527" s="6"/>
      <c r="R527" s="4"/>
      <c r="S527" s="4"/>
      <c r="T527" s="4"/>
      <c r="U527" s="4"/>
      <c r="V527" s="4"/>
      <c r="W527" s="6"/>
      <c r="X527" s="4"/>
      <c r="Y527" s="14"/>
      <c r="Z527" s="4"/>
      <c r="AA527" s="4"/>
      <c r="AB527" s="4"/>
      <c r="AC527" s="4"/>
      <c r="AD527" s="2"/>
      <c r="AE527" s="2"/>
      <c r="AF527" s="4"/>
      <c r="AG527" s="4"/>
      <c r="AH527" s="4"/>
      <c r="AI527" s="6"/>
      <c r="AJ527" s="4"/>
      <c r="AK527" s="4"/>
      <c r="AL527" s="6"/>
    </row>
    <row r="528" spans="1:38" ht="15.75" customHeight="1" x14ac:dyDescent="0.15">
      <c r="A528" s="7"/>
      <c r="B528" s="2"/>
      <c r="C528" s="6"/>
      <c r="D528" s="6"/>
      <c r="E528" s="6"/>
      <c r="F528" s="6"/>
      <c r="G528" s="6"/>
      <c r="H528" s="6"/>
      <c r="I528" s="6"/>
      <c r="J528" s="6"/>
      <c r="K528" s="6"/>
      <c r="L528" s="6"/>
      <c r="M528" s="6"/>
      <c r="N528" s="6"/>
      <c r="O528" s="6"/>
      <c r="P528" s="4"/>
      <c r="Q528" s="6"/>
      <c r="R528" s="4"/>
      <c r="S528" s="4"/>
      <c r="T528" s="4"/>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1"/>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7"/>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7"/>
      <c r="B533" s="2"/>
      <c r="C533" s="6"/>
      <c r="D533" s="6"/>
      <c r="E533" s="6"/>
      <c r="F533" s="6"/>
      <c r="G533" s="7"/>
      <c r="J533" s="6"/>
      <c r="K533" s="6"/>
      <c r="P533" s="4"/>
      <c r="Q533" s="6"/>
      <c r="R533" s="4"/>
      <c r="S533" s="4"/>
      <c r="T533" s="4"/>
      <c r="U533" s="4"/>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3"/>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1"/>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7"/>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1"/>
      <c r="B539" s="2"/>
      <c r="C539" s="6"/>
      <c r="D539" s="6"/>
      <c r="E539" s="6"/>
      <c r="F539" s="6"/>
      <c r="G539" s="7"/>
      <c r="J539" s="6"/>
      <c r="K539" s="6"/>
      <c r="P539" s="4"/>
      <c r="Q539" s="6"/>
      <c r="R539" s="4"/>
      <c r="S539" s="4"/>
      <c r="T539" s="4"/>
      <c r="U539" s="4"/>
      <c r="V539" s="4"/>
      <c r="W539" s="6"/>
      <c r="X539" s="4"/>
      <c r="Y539" s="14"/>
      <c r="Z539" s="4"/>
      <c r="AA539" s="4"/>
      <c r="AB539" s="4"/>
      <c r="AC539" s="4"/>
      <c r="AD539" s="2"/>
      <c r="AE539" s="2"/>
      <c r="AF539" s="4"/>
      <c r="AG539" s="4"/>
      <c r="AH539" s="4"/>
      <c r="AI539" s="6"/>
      <c r="AJ539" s="4"/>
      <c r="AK539" s="4"/>
      <c r="AL539" s="6"/>
    </row>
    <row r="540" spans="1:38" ht="15.75" customHeight="1" x14ac:dyDescent="0.15">
      <c r="A540" s="7"/>
      <c r="B540" s="2"/>
      <c r="C540" s="6"/>
      <c r="D540" s="6"/>
      <c r="E540" s="6"/>
      <c r="F540" s="6"/>
      <c r="G540" s="7"/>
      <c r="J540" s="6"/>
      <c r="K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7"/>
      <c r="B541" s="2"/>
      <c r="C541" s="6"/>
      <c r="D541" s="6"/>
      <c r="E541" s="6"/>
      <c r="F541" s="6"/>
      <c r="G541" s="6"/>
      <c r="H541" s="6"/>
      <c r="I541" s="6"/>
      <c r="J541" s="6"/>
      <c r="K541" s="6"/>
      <c r="L541" s="6"/>
      <c r="M541" s="6"/>
      <c r="N541" s="6"/>
      <c r="O541" s="6"/>
      <c r="P541" s="4"/>
      <c r="Q541" s="6"/>
      <c r="R541" s="4"/>
      <c r="S541" s="4"/>
      <c r="T541" s="3"/>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7"/>
      <c r="J542" s="6"/>
      <c r="K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1"/>
      <c r="B543" s="2"/>
      <c r="C543" s="6"/>
      <c r="D543" s="6"/>
      <c r="E543" s="6"/>
      <c r="F543" s="6"/>
      <c r="G543" s="6"/>
      <c r="H543" s="6"/>
      <c r="I543" s="6"/>
      <c r="J543" s="6"/>
      <c r="K543" s="6"/>
      <c r="L543" s="6"/>
      <c r="M543" s="6"/>
      <c r="N543" s="6"/>
      <c r="O543" s="6"/>
      <c r="P543" s="4"/>
      <c r="Q543" s="6"/>
      <c r="R543" s="4"/>
      <c r="S543" s="4"/>
      <c r="T543" s="4"/>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7"/>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7"/>
      <c r="J546" s="6"/>
      <c r="K546" s="6"/>
      <c r="P546" s="4"/>
      <c r="Q546" s="6"/>
      <c r="R546" s="4"/>
      <c r="S546" s="4"/>
      <c r="T546" s="4"/>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1"/>
      <c r="B547" s="2"/>
      <c r="C547" s="6"/>
      <c r="D547" s="6"/>
      <c r="E547" s="6"/>
      <c r="F547" s="6"/>
      <c r="G547" s="6"/>
      <c r="H547" s="6"/>
      <c r="I547" s="6"/>
      <c r="J547" s="6"/>
      <c r="K547" s="6"/>
      <c r="L547" s="6"/>
      <c r="M547" s="6"/>
      <c r="N547" s="6"/>
      <c r="O547" s="6"/>
      <c r="P547" s="4"/>
      <c r="Q547" s="6"/>
      <c r="R547" s="4"/>
      <c r="S547" s="4"/>
      <c r="T547" s="4"/>
      <c r="U547" s="3"/>
      <c r="V547" s="4"/>
      <c r="W547" s="6"/>
      <c r="X547" s="4"/>
      <c r="Y547" s="14"/>
      <c r="Z547" s="4"/>
      <c r="AA547" s="4"/>
      <c r="AB547" s="4"/>
      <c r="AC547" s="4"/>
      <c r="AD547" s="2"/>
      <c r="AE547" s="2"/>
      <c r="AF547" s="4"/>
      <c r="AG547" s="4"/>
      <c r="AH547" s="4"/>
      <c r="AI547" s="6"/>
      <c r="AJ547" s="4"/>
      <c r="AK547" s="4"/>
      <c r="AL547" s="6"/>
    </row>
    <row r="548" spans="1:38" ht="15.75" customHeight="1" x14ac:dyDescent="0.15">
      <c r="A548" s="7"/>
      <c r="B548" s="2"/>
      <c r="C548" s="6"/>
      <c r="D548" s="6"/>
      <c r="E548" s="6"/>
      <c r="F548" s="6"/>
      <c r="G548" s="7"/>
      <c r="J548" s="6"/>
      <c r="K548" s="6"/>
      <c r="P548" s="4"/>
      <c r="Q548" s="6"/>
      <c r="R548" s="4"/>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6"/>
      <c r="H550" s="6"/>
      <c r="I550" s="6"/>
      <c r="J550" s="6"/>
      <c r="K550" s="6"/>
      <c r="L550" s="6"/>
      <c r="M550" s="6"/>
      <c r="N550" s="6"/>
      <c r="O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1"/>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7"/>
      <c r="B552" s="2"/>
      <c r="C552" s="6"/>
      <c r="D552" s="6"/>
      <c r="E552" s="6"/>
      <c r="F552" s="6"/>
      <c r="G552" s="7"/>
      <c r="J552" s="6"/>
      <c r="K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7"/>
      <c r="B553" s="2"/>
      <c r="C553" s="6"/>
      <c r="D553" s="6"/>
      <c r="E553" s="6"/>
      <c r="F553" s="6"/>
      <c r="G553" s="6"/>
      <c r="H553" s="6"/>
      <c r="I553" s="6"/>
      <c r="J553" s="6"/>
      <c r="K553" s="6"/>
      <c r="L553" s="6"/>
      <c r="M553" s="6"/>
      <c r="N553" s="6"/>
      <c r="O553" s="6"/>
      <c r="P553" s="4"/>
      <c r="Q553" s="6"/>
      <c r="R553" s="4"/>
      <c r="S553" s="4"/>
      <c r="U553" s="3"/>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6"/>
      <c r="H554" s="6"/>
      <c r="I554" s="6"/>
      <c r="J554" s="6"/>
      <c r="K554" s="6"/>
      <c r="L554" s="6"/>
      <c r="M554" s="6"/>
      <c r="N554" s="6"/>
      <c r="O554" s="6"/>
      <c r="P554" s="4"/>
      <c r="Q554" s="6"/>
      <c r="R554" s="4"/>
      <c r="S554" s="4"/>
      <c r="T554" s="4"/>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1"/>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6"/>
      <c r="AJ555" s="4"/>
      <c r="AK555" s="4"/>
      <c r="AL555" s="6"/>
    </row>
    <row r="556" spans="1:38"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7"/>
      <c r="J558" s="6"/>
      <c r="K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1"/>
      <c r="B559" s="2"/>
      <c r="C559" s="6"/>
      <c r="D559" s="6"/>
      <c r="E559" s="6"/>
      <c r="F559" s="6"/>
      <c r="G559" s="6"/>
      <c r="H559" s="6"/>
      <c r="I559" s="6"/>
      <c r="J559" s="6"/>
      <c r="K559" s="6"/>
      <c r="L559" s="6"/>
      <c r="M559" s="6"/>
      <c r="N559" s="6"/>
      <c r="O559" s="6"/>
      <c r="P559" s="4"/>
      <c r="Q559" s="6"/>
      <c r="R559" s="4"/>
      <c r="S559" s="4"/>
      <c r="T559" s="4"/>
      <c r="U559" s="3"/>
      <c r="V559" s="4"/>
      <c r="W559" s="6"/>
      <c r="X559" s="4"/>
      <c r="Y559" s="14"/>
      <c r="Z559" s="4"/>
      <c r="AA559" s="4"/>
      <c r="AB559" s="4"/>
      <c r="AC559" s="4"/>
      <c r="AD559" s="2"/>
      <c r="AE559" s="2"/>
      <c r="AF559" s="4"/>
      <c r="AG559" s="4"/>
      <c r="AH559" s="4"/>
      <c r="AI559" s="6"/>
      <c r="AJ559" s="4"/>
      <c r="AK559" s="4"/>
      <c r="AL559" s="6"/>
    </row>
    <row r="560" spans="1:38" ht="15.75" customHeight="1" x14ac:dyDescent="0.15">
      <c r="A560" s="7"/>
      <c r="B560" s="2"/>
      <c r="C560" s="6"/>
      <c r="D560" s="6"/>
      <c r="E560" s="6"/>
      <c r="F560" s="6"/>
      <c r="G560" s="6"/>
      <c r="H560" s="6"/>
      <c r="I560" s="6"/>
      <c r="J560" s="6"/>
      <c r="K560" s="6"/>
      <c r="L560" s="6"/>
      <c r="M560" s="6"/>
      <c r="N560" s="6"/>
      <c r="O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1"/>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7"/>
      <c r="B564" s="2"/>
      <c r="C564" s="6"/>
      <c r="D564" s="6"/>
      <c r="E564" s="6"/>
      <c r="F564" s="6"/>
      <c r="G564" s="7"/>
      <c r="J564" s="6"/>
      <c r="K564" s="6"/>
      <c r="P564" s="4"/>
      <c r="Q564" s="6"/>
      <c r="R564" s="4"/>
      <c r="S564" s="4"/>
      <c r="T564" s="3"/>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7"/>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6"/>
      <c r="H566" s="6"/>
      <c r="I566" s="6"/>
      <c r="J566" s="6"/>
      <c r="K566" s="6"/>
      <c r="L566" s="6"/>
      <c r="M566" s="6"/>
      <c r="N566" s="6"/>
      <c r="O566" s="6"/>
      <c r="P566" s="4"/>
      <c r="Q566" s="6"/>
      <c r="R566" s="4"/>
      <c r="S566" s="4"/>
      <c r="T566" s="3"/>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1"/>
      <c r="B567" s="2"/>
      <c r="C567" s="6"/>
      <c r="D567" s="6"/>
      <c r="E567" s="6"/>
      <c r="F567" s="6"/>
      <c r="G567" s="6"/>
      <c r="H567" s="6"/>
      <c r="I567" s="6"/>
      <c r="J567" s="6"/>
      <c r="K567" s="6"/>
      <c r="L567" s="6"/>
      <c r="M567" s="6"/>
      <c r="N567" s="6"/>
      <c r="O567" s="6"/>
      <c r="P567" s="4"/>
      <c r="Q567" s="6"/>
      <c r="R567" s="4"/>
      <c r="S567" s="4"/>
      <c r="T567" s="4"/>
      <c r="U567" s="4"/>
      <c r="V567" s="4"/>
      <c r="W567" s="6"/>
      <c r="X567" s="4"/>
      <c r="Y567" s="14"/>
      <c r="Z567" s="4"/>
      <c r="AA567" s="4"/>
      <c r="AB567" s="4"/>
      <c r="AC567" s="4"/>
      <c r="AD567" s="2"/>
      <c r="AE567" s="2"/>
      <c r="AF567" s="4"/>
      <c r="AG567" s="4"/>
      <c r="AH567" s="4"/>
      <c r="AI567" s="6"/>
      <c r="AJ567" s="4"/>
      <c r="AK567" s="4"/>
      <c r="AL567" s="6"/>
    </row>
    <row r="568" spans="1:38" ht="15.75" customHeight="1" x14ac:dyDescent="0.15">
      <c r="A568" s="7"/>
      <c r="B568" s="2"/>
      <c r="C568" s="6"/>
      <c r="D568" s="6"/>
      <c r="E568" s="6"/>
      <c r="F568" s="6"/>
      <c r="G568" s="6"/>
      <c r="H568" s="6"/>
      <c r="I568" s="6"/>
      <c r="J568" s="6"/>
      <c r="K568" s="6"/>
      <c r="L568" s="6"/>
      <c r="M568" s="6"/>
      <c r="N568" s="6"/>
      <c r="O568" s="6"/>
      <c r="P568" s="4"/>
      <c r="Q568" s="6"/>
      <c r="R568" s="4"/>
      <c r="S568" s="4"/>
      <c r="T568" s="4"/>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7"/>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1"/>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7"/>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6"/>
      <c r="H574" s="6"/>
      <c r="I574" s="6"/>
      <c r="J574" s="6"/>
      <c r="K574" s="6"/>
      <c r="L574" s="6"/>
      <c r="M574" s="6"/>
      <c r="N574" s="6"/>
      <c r="O574" s="6"/>
      <c r="P574" s="4"/>
      <c r="Q574" s="6"/>
      <c r="R574" s="4"/>
      <c r="S574" s="4"/>
      <c r="T574" s="3"/>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1"/>
      <c r="B575" s="2"/>
      <c r="C575" s="6"/>
      <c r="D575" s="6"/>
      <c r="E575" s="6"/>
      <c r="F575" s="6"/>
      <c r="G575" s="6"/>
      <c r="H575" s="6"/>
      <c r="I575" s="6"/>
      <c r="J575" s="6"/>
      <c r="K575" s="6"/>
      <c r="L575" s="6"/>
      <c r="M575" s="6"/>
      <c r="N575" s="6"/>
      <c r="O575" s="6"/>
      <c r="P575" s="4"/>
      <c r="Q575" s="6"/>
      <c r="R575" s="4"/>
      <c r="S575" s="4"/>
      <c r="T575" s="3"/>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7"/>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7"/>
      <c r="B577" s="2"/>
      <c r="C577" s="6"/>
      <c r="D577" s="6"/>
      <c r="E577" s="6"/>
      <c r="F577" s="6"/>
      <c r="G577" s="1"/>
      <c r="H577" s="1"/>
      <c r="I577" s="1"/>
      <c r="J577" s="6"/>
      <c r="K577" s="6"/>
      <c r="L577" s="1"/>
      <c r="M577" s="1"/>
      <c r="N577" s="1"/>
      <c r="O577" s="1"/>
      <c r="P577" s="4"/>
      <c r="Q577" s="6"/>
      <c r="R577" s="4"/>
      <c r="S577" s="4"/>
      <c r="T577" s="4"/>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1"/>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7"/>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1"/>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7"/>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6"/>
      <c r="AJ584" s="4"/>
      <c r="AK584" s="4"/>
      <c r="AL584" s="6"/>
    </row>
    <row r="585" spans="1:38"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1"/>
      <c r="B587" s="2"/>
      <c r="C587" s="6"/>
      <c r="D587" s="6"/>
      <c r="E587" s="6"/>
      <c r="F587" s="6"/>
      <c r="G587" s="6"/>
      <c r="H587" s="6"/>
      <c r="I587" s="6"/>
      <c r="J587" s="6"/>
      <c r="K587" s="6"/>
      <c r="L587" s="6"/>
      <c r="M587" s="6"/>
      <c r="N587" s="6"/>
      <c r="O587" s="6"/>
      <c r="P587" s="4"/>
      <c r="Q587" s="6"/>
      <c r="R587" s="4"/>
      <c r="S587" s="4"/>
      <c r="T587" s="4"/>
      <c r="U587" s="3"/>
      <c r="V587" s="4"/>
      <c r="W587" s="6"/>
      <c r="X587" s="4"/>
      <c r="Y587" s="14"/>
      <c r="Z587" s="4"/>
      <c r="AA587" s="4"/>
      <c r="AB587" s="4"/>
      <c r="AC587" s="4"/>
      <c r="AD587" s="2"/>
      <c r="AE587" s="2"/>
      <c r="AF587" s="4"/>
      <c r="AG587" s="4"/>
      <c r="AH587" s="4"/>
      <c r="AI587" s="6"/>
      <c r="AJ587" s="4"/>
      <c r="AK587" s="4"/>
      <c r="AL587" s="6"/>
    </row>
    <row r="588" spans="1:38" ht="15.75" customHeight="1" x14ac:dyDescent="0.15">
      <c r="A588" s="7"/>
      <c r="B588" s="2"/>
      <c r="C588" s="6"/>
      <c r="D588" s="6"/>
      <c r="E588" s="6"/>
      <c r="F588" s="4"/>
      <c r="G588" s="6"/>
      <c r="H588" s="6"/>
      <c r="I588" s="6"/>
      <c r="J588" s="6"/>
      <c r="K588" s="6"/>
      <c r="L588" s="6"/>
      <c r="M588" s="6"/>
      <c r="N588" s="6"/>
      <c r="O588" s="6"/>
      <c r="P588" s="4"/>
      <c r="Q588" s="6"/>
      <c r="R588" s="4"/>
      <c r="S588" s="4"/>
      <c r="T588" s="3"/>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7"/>
      <c r="B589" s="2"/>
      <c r="C589" s="6"/>
      <c r="D589" s="6"/>
      <c r="E589" s="6"/>
      <c r="F589" s="6"/>
      <c r="G589" s="3"/>
      <c r="J589" s="6"/>
      <c r="K589" s="6"/>
      <c r="P589" s="4"/>
      <c r="Q589" s="6"/>
      <c r="R589" s="4"/>
      <c r="S589" s="4"/>
      <c r="T589" s="4"/>
      <c r="U589" s="4"/>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6"/>
      <c r="G590" s="3"/>
      <c r="J590" s="6"/>
      <c r="K590" s="6"/>
      <c r="P590" s="4"/>
      <c r="Q590" s="6"/>
      <c r="R590" s="4"/>
      <c r="S590" s="4"/>
      <c r="T590" s="4"/>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1"/>
      <c r="B591" s="2"/>
      <c r="C591" s="6"/>
      <c r="D591" s="6"/>
      <c r="E591" s="6"/>
      <c r="F591" s="6"/>
      <c r="G591" s="6"/>
      <c r="H591" s="6"/>
      <c r="I591" s="6"/>
      <c r="J591" s="6"/>
      <c r="K591" s="6"/>
      <c r="L591" s="6"/>
      <c r="M591" s="6"/>
      <c r="N591" s="6"/>
      <c r="O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7"/>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7"/>
      <c r="J594" s="6"/>
      <c r="K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1"/>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7"/>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7"/>
      <c r="B597" s="2"/>
      <c r="C597" s="6"/>
      <c r="D597" s="6"/>
      <c r="E597" s="6"/>
      <c r="F597" s="6"/>
      <c r="G597" s="7"/>
      <c r="J597" s="6"/>
      <c r="K597" s="6"/>
      <c r="P597" s="4"/>
      <c r="Q597" s="6"/>
      <c r="R597" s="4"/>
      <c r="S597" s="4"/>
      <c r="T597" s="4"/>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1"/>
      <c r="B599" s="2"/>
      <c r="C599" s="6"/>
      <c r="D599" s="6"/>
      <c r="E599" s="6"/>
      <c r="F599" s="6"/>
      <c r="G599" s="6"/>
      <c r="H599" s="6"/>
      <c r="I599" s="6"/>
      <c r="J599" s="6"/>
      <c r="K599" s="6"/>
      <c r="L599" s="6"/>
      <c r="M599" s="6"/>
      <c r="N599" s="6"/>
      <c r="O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7"/>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7"/>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6"/>
      <c r="H602" s="6"/>
      <c r="I602" s="6"/>
      <c r="J602" s="6"/>
      <c r="K602" s="6"/>
      <c r="L602" s="6"/>
      <c r="M602" s="6"/>
      <c r="N602" s="6"/>
      <c r="O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1"/>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7"/>
      <c r="B604" s="2"/>
      <c r="C604" s="6"/>
      <c r="D604" s="6"/>
      <c r="E604" s="6"/>
      <c r="F604" s="6"/>
      <c r="G604" s="6"/>
      <c r="H604" s="6"/>
      <c r="I604" s="6"/>
      <c r="J604" s="6"/>
      <c r="K604" s="6"/>
      <c r="L604" s="6"/>
      <c r="M604" s="6"/>
      <c r="N604" s="6"/>
      <c r="O604" s="6"/>
      <c r="P604" s="4"/>
      <c r="Q604" s="6"/>
      <c r="R604" s="4"/>
      <c r="S604" s="4"/>
      <c r="T604" s="4"/>
      <c r="U604" s="3"/>
      <c r="V604" s="4"/>
      <c r="W604" s="6"/>
      <c r="X604" s="4"/>
      <c r="Y604" s="14"/>
      <c r="Z604" s="4"/>
      <c r="AA604" s="4"/>
      <c r="AB604" s="4"/>
      <c r="AC604" s="4"/>
      <c r="AD604" s="2"/>
      <c r="AE604" s="2"/>
      <c r="AF604" s="4"/>
      <c r="AG604" s="4"/>
      <c r="AH604" s="4"/>
      <c r="AI604" s="6"/>
      <c r="AJ604" s="4"/>
      <c r="AK604" s="4"/>
      <c r="AL604" s="6"/>
    </row>
    <row r="605" spans="1:38"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3"/>
      <c r="U606" s="4"/>
      <c r="V606" s="4"/>
      <c r="W606" s="6"/>
      <c r="X606" s="4"/>
      <c r="Y606" s="14"/>
      <c r="Z606" s="4"/>
      <c r="AA606" s="4"/>
      <c r="AB606" s="4"/>
      <c r="AC606" s="4"/>
      <c r="AD606" s="2"/>
      <c r="AE606" s="2"/>
      <c r="AF606" s="4"/>
      <c r="AG606" s="4"/>
      <c r="AH606" s="4"/>
      <c r="AI606" s="6"/>
      <c r="AJ606" s="4"/>
      <c r="AK606" s="4"/>
      <c r="AL606" s="6"/>
    </row>
    <row r="607" spans="1:38" ht="15.75" customHeight="1" x14ac:dyDescent="0.15">
      <c r="A607" s="1"/>
      <c r="B607" s="2"/>
      <c r="C607" s="6"/>
      <c r="D607" s="6"/>
      <c r="E607" s="6"/>
      <c r="F607" s="6"/>
      <c r="G607" s="6"/>
      <c r="H607" s="6"/>
      <c r="I607" s="6"/>
      <c r="J607" s="6"/>
      <c r="K607" s="6"/>
      <c r="L607" s="6"/>
      <c r="M607" s="6"/>
      <c r="N607" s="6"/>
      <c r="O607" s="6"/>
      <c r="P607" s="4"/>
      <c r="Q607" s="6"/>
      <c r="R607" s="4"/>
      <c r="S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7"/>
      <c r="B608" s="2"/>
      <c r="C608" s="6"/>
      <c r="D608" s="6"/>
      <c r="E608" s="6"/>
      <c r="F608" s="6"/>
      <c r="G608" s="6"/>
      <c r="H608" s="6"/>
      <c r="I608" s="6"/>
      <c r="J608" s="6"/>
      <c r="K608" s="6"/>
      <c r="L608" s="6"/>
      <c r="M608" s="6"/>
      <c r="N608" s="6"/>
      <c r="O608" s="6"/>
      <c r="P608" s="4"/>
      <c r="Q608" s="6"/>
      <c r="R608" s="4"/>
      <c r="S608" s="4"/>
      <c r="T608" s="4"/>
      <c r="U608" s="4"/>
      <c r="V608" s="4"/>
      <c r="W608" s="6"/>
      <c r="X608" s="4"/>
      <c r="Y608" s="14"/>
      <c r="Z608" s="4"/>
      <c r="AA608" s="4"/>
      <c r="AB608" s="4"/>
      <c r="AC608" s="4"/>
      <c r="AD608" s="2"/>
      <c r="AE608" s="2"/>
      <c r="AF608" s="4"/>
      <c r="AG608" s="4"/>
      <c r="AH608" s="4"/>
      <c r="AI608" s="6"/>
      <c r="AJ608" s="4"/>
      <c r="AK608" s="4"/>
      <c r="AL608" s="6"/>
    </row>
    <row r="609" spans="1:38"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1"/>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7"/>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7"/>
      <c r="J614" s="6"/>
      <c r="K614" s="6"/>
      <c r="P614" s="4"/>
      <c r="Q614" s="6"/>
      <c r="R614" s="4"/>
      <c r="S614" s="4"/>
      <c r="T614" s="4"/>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1"/>
      <c r="B615" s="2"/>
      <c r="C615" s="6"/>
      <c r="D615" s="6"/>
      <c r="E615" s="6"/>
      <c r="F615" s="6"/>
      <c r="G615" s="6"/>
      <c r="H615" s="6"/>
      <c r="I615" s="6"/>
      <c r="J615" s="6"/>
      <c r="K615" s="6"/>
      <c r="L615" s="6"/>
      <c r="M615" s="6"/>
      <c r="N615" s="6"/>
      <c r="O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7"/>
      <c r="B616" s="2"/>
      <c r="C616" s="6"/>
      <c r="D616" s="6"/>
      <c r="E616" s="6"/>
      <c r="F616" s="6"/>
      <c r="G616" s="6"/>
      <c r="H616" s="6"/>
      <c r="I616" s="6"/>
      <c r="J616" s="6"/>
      <c r="K616" s="6"/>
      <c r="L616" s="6"/>
      <c r="M616" s="6"/>
      <c r="N616" s="6"/>
      <c r="O616" s="6"/>
      <c r="P616" s="4"/>
      <c r="Q616" s="6"/>
      <c r="R616" s="4"/>
      <c r="S616" s="4"/>
      <c r="T616" s="3"/>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7"/>
      <c r="B617" s="2"/>
      <c r="C617" s="6"/>
      <c r="D617" s="6"/>
      <c r="E617" s="6"/>
      <c r="F617" s="6"/>
      <c r="G617" s="6"/>
      <c r="H617" s="6"/>
      <c r="I617" s="6"/>
      <c r="J617" s="6"/>
      <c r="K617" s="6"/>
      <c r="L617" s="6"/>
      <c r="M617" s="6"/>
      <c r="N617" s="6"/>
      <c r="O617" s="6"/>
      <c r="P617" s="4"/>
      <c r="Q617" s="6"/>
      <c r="R617" s="4"/>
      <c r="S617" s="4"/>
      <c r="T617" s="3"/>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3"/>
      <c r="J618" s="6"/>
      <c r="K618" s="6"/>
      <c r="P618" s="4"/>
      <c r="Q618" s="6"/>
      <c r="R618" s="4"/>
      <c r="S618" s="4"/>
      <c r="T618" s="4"/>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1"/>
      <c r="B619" s="2"/>
      <c r="C619" s="6"/>
      <c r="D619" s="6"/>
      <c r="E619" s="6"/>
      <c r="F619" s="6"/>
      <c r="G619" s="3"/>
      <c r="J619" s="6"/>
      <c r="K619" s="6"/>
      <c r="P619" s="4"/>
      <c r="Q619" s="6"/>
      <c r="R619" s="4"/>
      <c r="S619" s="4"/>
      <c r="T619" s="4"/>
      <c r="U619" s="4"/>
      <c r="V619" s="4"/>
      <c r="W619" s="6"/>
      <c r="X619" s="4"/>
      <c r="Y619" s="14"/>
      <c r="Z619" s="4"/>
      <c r="AA619" s="4"/>
      <c r="AB619" s="4"/>
      <c r="AC619" s="4"/>
      <c r="AD619" s="2"/>
      <c r="AE619" s="2"/>
      <c r="AF619" s="4"/>
      <c r="AG619" s="4"/>
      <c r="AH619" s="4"/>
      <c r="AI619" s="6"/>
      <c r="AJ619" s="4"/>
      <c r="AK619" s="4"/>
      <c r="AL619" s="6"/>
    </row>
    <row r="620" spans="1:38" ht="15.75" customHeight="1" x14ac:dyDescent="0.15">
      <c r="A620" s="7"/>
      <c r="B620" s="2"/>
      <c r="C620" s="6"/>
      <c r="D620" s="6"/>
      <c r="E620" s="6"/>
      <c r="F620" s="6"/>
      <c r="G620" s="7"/>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7"/>
      <c r="B621" s="2"/>
      <c r="C621" s="6"/>
      <c r="D621" s="6"/>
      <c r="E621" s="6"/>
      <c r="F621" s="6"/>
      <c r="G621" s="3"/>
      <c r="J621" s="6"/>
      <c r="K621" s="6"/>
      <c r="P621" s="4"/>
      <c r="Q621" s="6"/>
      <c r="R621" s="4"/>
      <c r="S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3"/>
      <c r="J622" s="6"/>
      <c r="K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1"/>
      <c r="B623" s="2"/>
      <c r="C623" s="6"/>
      <c r="D623" s="6"/>
      <c r="E623" s="6"/>
      <c r="F623" s="6"/>
      <c r="G623" s="3"/>
      <c r="J623" s="6"/>
      <c r="K623" s="6"/>
      <c r="P623" s="4"/>
      <c r="Q623" s="6"/>
      <c r="R623" s="4"/>
      <c r="S623" s="4"/>
      <c r="T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7"/>
      <c r="B624" s="2"/>
      <c r="C624" s="6"/>
      <c r="D624" s="6"/>
      <c r="E624" s="6"/>
      <c r="F624" s="6"/>
      <c r="G624" s="6"/>
      <c r="H624" s="6"/>
      <c r="I624" s="6"/>
      <c r="J624" s="6"/>
      <c r="K624" s="6"/>
      <c r="L624" s="6"/>
      <c r="M624" s="6"/>
      <c r="N624" s="6"/>
      <c r="O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1"/>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7"/>
      <c r="B628" s="2"/>
      <c r="C628" s="6"/>
      <c r="D628" s="6"/>
      <c r="E628" s="6"/>
      <c r="F628" s="6"/>
      <c r="G628" s="6"/>
      <c r="H628" s="6"/>
      <c r="I628" s="6"/>
      <c r="J628" s="6"/>
      <c r="K628" s="6"/>
      <c r="L628" s="6"/>
      <c r="M628" s="6"/>
      <c r="N628" s="6"/>
      <c r="O628" s="6"/>
      <c r="P628" s="6"/>
      <c r="Q628" s="6"/>
      <c r="R628" s="6"/>
      <c r="S628" s="6"/>
      <c r="T628" s="6"/>
      <c r="U628" s="6"/>
      <c r="V628" s="6"/>
      <c r="W628" s="6"/>
      <c r="X628" s="6"/>
      <c r="Y628" s="14"/>
      <c r="Z628" s="6"/>
      <c r="AA628" s="6"/>
      <c r="AB628" s="6"/>
      <c r="AC628" s="6"/>
      <c r="AD628" s="2"/>
      <c r="AE628" s="2"/>
      <c r="AF628" s="6"/>
      <c r="AG628" s="6"/>
      <c r="AH628" s="6"/>
      <c r="AI628" s="6"/>
      <c r="AJ628" s="6"/>
      <c r="AK628" s="6"/>
      <c r="AL628" s="6"/>
    </row>
    <row r="629" spans="1:38" ht="15.75" customHeight="1" x14ac:dyDescent="0.15">
      <c r="A629" s="7"/>
      <c r="B629" s="2"/>
      <c r="C629" s="6"/>
      <c r="D629" s="6"/>
      <c r="E629" s="6"/>
      <c r="F629" s="6"/>
      <c r="G629" s="6"/>
      <c r="H629" s="6"/>
      <c r="I629" s="6"/>
      <c r="J629" s="6"/>
      <c r="K629" s="6"/>
      <c r="L629" s="6"/>
      <c r="M629" s="6"/>
      <c r="N629" s="6"/>
      <c r="O629" s="6"/>
      <c r="P629" s="6"/>
      <c r="Q629" s="6"/>
      <c r="R629" s="4"/>
      <c r="S629" s="4"/>
      <c r="T629" s="4"/>
      <c r="U629" s="4"/>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6"/>
      <c r="AJ630" s="4"/>
      <c r="AK630" s="4"/>
      <c r="AL630" s="6"/>
    </row>
    <row r="631" spans="1:38" ht="15.75" customHeight="1" x14ac:dyDescent="0.15">
      <c r="A631" s="1"/>
      <c r="B631" s="2"/>
      <c r="C631" s="6"/>
      <c r="D631" s="6"/>
      <c r="E631" s="6"/>
      <c r="F631" s="6"/>
      <c r="G631" s="6"/>
      <c r="H631" s="6"/>
      <c r="I631" s="6"/>
      <c r="J631" s="6"/>
      <c r="K631" s="6"/>
      <c r="L631" s="6"/>
      <c r="M631" s="6"/>
      <c r="N631" s="6"/>
      <c r="O631" s="6"/>
      <c r="P631" s="4"/>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7"/>
      <c r="B633" s="2"/>
      <c r="C633" s="6"/>
      <c r="D633" s="6"/>
      <c r="E633" s="6"/>
      <c r="F633" s="6"/>
      <c r="G633" s="6"/>
      <c r="H633" s="6"/>
      <c r="I633" s="6"/>
      <c r="J633" s="6"/>
      <c r="K633" s="6"/>
      <c r="L633" s="6"/>
      <c r="M633" s="6"/>
      <c r="N633" s="6"/>
      <c r="O633" s="6"/>
      <c r="P633" s="4"/>
      <c r="Q633" s="6"/>
      <c r="R633" s="4"/>
      <c r="S633" s="4"/>
      <c r="T633" s="3"/>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3"/>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1"/>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7"/>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1"/>
      <c r="B639" s="2"/>
      <c r="C639" s="6"/>
      <c r="D639" s="6"/>
      <c r="E639" s="6"/>
      <c r="F639" s="6"/>
      <c r="G639" s="6"/>
      <c r="H639" s="6"/>
      <c r="I639" s="6"/>
      <c r="J639" s="6"/>
      <c r="K639" s="6"/>
      <c r="L639" s="6"/>
      <c r="M639" s="6"/>
      <c r="N639" s="6"/>
      <c r="O639" s="6"/>
      <c r="P639" s="4"/>
      <c r="Q639" s="6"/>
      <c r="R639" s="4"/>
      <c r="S639" s="4"/>
      <c r="T639" s="4"/>
      <c r="U639" s="4"/>
      <c r="V639" s="3"/>
      <c r="X639" s="4"/>
      <c r="Y639" s="14"/>
      <c r="Z639" s="4"/>
      <c r="AA639" s="4"/>
      <c r="AB639" s="4"/>
      <c r="AC639" s="4"/>
      <c r="AD639" s="2"/>
      <c r="AE639" s="2"/>
      <c r="AF639" s="4"/>
      <c r="AG639" s="4"/>
      <c r="AH639" s="4"/>
      <c r="AI639" s="6"/>
      <c r="AJ639" s="4"/>
      <c r="AK639" s="4"/>
      <c r="AL639" s="6"/>
    </row>
    <row r="640" spans="1:38" ht="15.75" customHeight="1" x14ac:dyDescent="0.15">
      <c r="A640" s="7"/>
      <c r="B640" s="2"/>
      <c r="C640" s="6"/>
      <c r="D640" s="6"/>
      <c r="E640" s="6"/>
      <c r="F640" s="6"/>
      <c r="G640" s="3"/>
      <c r="J640" s="6"/>
      <c r="K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7"/>
      <c r="B641" s="2"/>
      <c r="C641" s="6"/>
      <c r="D641" s="6"/>
      <c r="E641" s="6"/>
      <c r="F641" s="6"/>
      <c r="G641" s="6"/>
      <c r="H641" s="6"/>
      <c r="I641" s="6"/>
      <c r="J641" s="6"/>
      <c r="K641" s="6"/>
      <c r="L641" s="6"/>
      <c r="M641" s="6"/>
      <c r="N641" s="6"/>
      <c r="O641" s="6"/>
      <c r="P641" s="4"/>
      <c r="Q641" s="6"/>
      <c r="R641" s="4"/>
      <c r="S641" s="4"/>
      <c r="T641" s="4"/>
      <c r="U641" s="4"/>
      <c r="V641" s="4"/>
      <c r="W641" s="6"/>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6"/>
      <c r="H642" s="6"/>
      <c r="I642" s="6"/>
      <c r="J642" s="6"/>
      <c r="K642" s="6"/>
      <c r="L642" s="6"/>
      <c r="M642" s="6"/>
      <c r="N642" s="6"/>
      <c r="O642" s="6"/>
      <c r="P642" s="4"/>
      <c r="Q642" s="6"/>
      <c r="R642" s="4"/>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1"/>
      <c r="B643" s="2"/>
      <c r="C643" s="6"/>
      <c r="D643" s="6"/>
      <c r="E643" s="6"/>
      <c r="F643" s="6"/>
      <c r="G643" s="6"/>
      <c r="H643" s="6"/>
      <c r="I643" s="6"/>
      <c r="J643" s="6"/>
      <c r="K643" s="6"/>
      <c r="L643" s="6"/>
      <c r="M643" s="6"/>
      <c r="N643" s="6"/>
      <c r="O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7"/>
      <c r="B644" s="2"/>
      <c r="C644" s="6"/>
      <c r="D644" s="6"/>
      <c r="E644" s="6"/>
      <c r="F644" s="6"/>
      <c r="G644" s="6"/>
      <c r="H644" s="6"/>
      <c r="I644" s="6"/>
      <c r="J644" s="6"/>
      <c r="K644" s="6"/>
      <c r="L644" s="6"/>
      <c r="M644" s="6"/>
      <c r="N644" s="6"/>
      <c r="O644" s="6"/>
      <c r="P644" s="4"/>
      <c r="Q644" s="6"/>
      <c r="R644" s="4"/>
      <c r="S644" s="4"/>
      <c r="T644" s="4"/>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7"/>
      <c r="B645" s="2"/>
      <c r="C645" s="6"/>
      <c r="D645" s="6"/>
      <c r="E645" s="6"/>
      <c r="F645" s="6"/>
      <c r="G645" s="6"/>
      <c r="H645" s="6"/>
      <c r="I645" s="6"/>
      <c r="J645" s="6"/>
      <c r="K645" s="6"/>
      <c r="L645" s="6"/>
      <c r="M645" s="6"/>
      <c r="N645" s="6"/>
      <c r="O645" s="6"/>
      <c r="P645" s="4"/>
      <c r="Q645" s="6"/>
      <c r="R645" s="4"/>
      <c r="S645" s="4"/>
      <c r="T645" s="4"/>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1"/>
      <c r="B647" s="2"/>
      <c r="C647" s="6"/>
      <c r="D647" s="6"/>
      <c r="E647" s="6"/>
      <c r="F647" s="6"/>
      <c r="G647" s="6"/>
      <c r="H647" s="6"/>
      <c r="I647" s="6"/>
      <c r="J647" s="6"/>
      <c r="K647" s="6"/>
      <c r="L647" s="6"/>
      <c r="M647" s="6"/>
      <c r="N647" s="6"/>
      <c r="O647" s="6"/>
      <c r="P647" s="4"/>
      <c r="Q647" s="6"/>
      <c r="R647" s="4"/>
      <c r="S647" s="4"/>
      <c r="T647" s="4"/>
      <c r="U647" s="4"/>
      <c r="V647" s="4"/>
      <c r="W647" s="6"/>
      <c r="X647" s="4"/>
      <c r="Y647" s="14"/>
      <c r="Z647" s="4"/>
      <c r="AA647" s="4"/>
      <c r="AB647" s="4"/>
      <c r="AC647" s="4"/>
      <c r="AD647" s="2"/>
      <c r="AE647" s="2"/>
      <c r="AF647" s="4"/>
      <c r="AG647" s="4"/>
      <c r="AH647" s="4"/>
      <c r="AI647" s="6"/>
      <c r="AJ647" s="4"/>
      <c r="AK647" s="4"/>
      <c r="AL647" s="6"/>
    </row>
    <row r="648" spans="1:38" ht="15.75" customHeight="1" x14ac:dyDescent="0.15">
      <c r="A648" s="7"/>
      <c r="B648" s="2"/>
      <c r="C648" s="6"/>
      <c r="D648" s="6"/>
      <c r="E648" s="6"/>
      <c r="F648" s="6"/>
      <c r="G648" s="6"/>
      <c r="H648" s="6"/>
      <c r="I648" s="6"/>
      <c r="J648" s="6"/>
      <c r="K648" s="6"/>
      <c r="L648" s="6"/>
      <c r="M648" s="6"/>
      <c r="N648" s="6"/>
      <c r="O648" s="6"/>
      <c r="P648" s="4"/>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1"/>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7"/>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1"/>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7"/>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6"/>
      <c r="AJ656" s="4"/>
      <c r="AK656" s="4"/>
      <c r="AL656" s="6"/>
    </row>
    <row r="657" spans="1:38"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1"/>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7"/>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2"/>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1"/>
      <c r="B663" s="2"/>
      <c r="C663" s="6"/>
      <c r="D663" s="6"/>
      <c r="E663" s="6"/>
      <c r="F663" s="6"/>
      <c r="G663" s="7"/>
      <c r="J663" s="6"/>
      <c r="K663" s="6"/>
      <c r="P663" s="4"/>
      <c r="Q663" s="6"/>
      <c r="R663" s="4"/>
      <c r="S663" s="4"/>
      <c r="T663" s="4"/>
      <c r="U663" s="4"/>
      <c r="V663" s="4"/>
      <c r="W663" s="6"/>
      <c r="X663" s="4"/>
      <c r="Y663" s="14"/>
      <c r="Z663" s="4"/>
      <c r="AA663" s="4"/>
      <c r="AB663" s="4"/>
      <c r="AC663" s="4"/>
      <c r="AD663" s="2"/>
      <c r="AE663" s="2"/>
      <c r="AF663" s="4"/>
      <c r="AG663" s="4"/>
      <c r="AH663" s="4"/>
      <c r="AI663" s="6"/>
      <c r="AJ663" s="4"/>
      <c r="AK663" s="4"/>
      <c r="AL663" s="6"/>
    </row>
    <row r="664" spans="1:38" ht="15.75" customHeight="1" x14ac:dyDescent="0.15">
      <c r="A664" s="7"/>
      <c r="B664" s="2"/>
      <c r="C664" s="6"/>
      <c r="D664" s="6"/>
      <c r="E664" s="6"/>
      <c r="F664" s="6"/>
      <c r="G664" s="6"/>
      <c r="H664" s="6"/>
      <c r="I664" s="6"/>
      <c r="J664" s="6"/>
      <c r="K664" s="6"/>
      <c r="L664" s="6"/>
      <c r="M664" s="6"/>
      <c r="N664" s="6"/>
      <c r="O664" s="6"/>
      <c r="P664" s="4"/>
      <c r="Q664" s="6"/>
      <c r="R664" s="4"/>
      <c r="S664" s="4"/>
      <c r="T664" s="3"/>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7"/>
      <c r="B665" s="2"/>
      <c r="C665" s="6"/>
      <c r="D665" s="6"/>
      <c r="E665" s="6"/>
      <c r="F665" s="6"/>
      <c r="G665" s="6"/>
      <c r="H665" s="6"/>
      <c r="I665" s="6"/>
      <c r="J665" s="6"/>
      <c r="K665" s="6"/>
      <c r="L665" s="6"/>
      <c r="M665" s="6"/>
      <c r="N665" s="6"/>
      <c r="O665" s="6"/>
      <c r="P665" s="4"/>
      <c r="Q665" s="6"/>
      <c r="R665" s="4"/>
      <c r="S665" s="4"/>
      <c r="T665" s="3"/>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6"/>
      <c r="H666" s="6"/>
      <c r="I666" s="6"/>
      <c r="J666" s="6"/>
      <c r="K666" s="6"/>
      <c r="L666" s="6"/>
      <c r="M666" s="6"/>
      <c r="N666" s="6"/>
      <c r="O666" s="6"/>
      <c r="P666" s="4"/>
      <c r="Q666" s="6"/>
      <c r="R666" s="4"/>
      <c r="S666" s="4"/>
      <c r="T666" s="4"/>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1"/>
      <c r="B667" s="2"/>
      <c r="C667" s="6"/>
      <c r="D667" s="6"/>
      <c r="E667" s="6"/>
      <c r="F667" s="6"/>
      <c r="G667" s="6"/>
      <c r="H667" s="6"/>
      <c r="I667" s="6"/>
      <c r="J667" s="6"/>
      <c r="K667" s="6"/>
      <c r="L667" s="6"/>
      <c r="M667" s="6"/>
      <c r="N667" s="6"/>
      <c r="O667" s="6"/>
      <c r="P667" s="6"/>
      <c r="Q667" s="6"/>
      <c r="R667" s="6"/>
      <c r="S667" s="6"/>
      <c r="T667" s="6"/>
      <c r="U667" s="6"/>
      <c r="V667" s="6"/>
      <c r="W667" s="6"/>
      <c r="X667" s="6"/>
      <c r="Y667" s="14"/>
      <c r="Z667" s="6"/>
      <c r="AA667" s="6"/>
      <c r="AB667" s="6"/>
      <c r="AC667" s="6"/>
      <c r="AD667" s="2"/>
      <c r="AE667" s="2"/>
      <c r="AF667" s="6"/>
      <c r="AG667" s="6"/>
      <c r="AH667" s="6"/>
      <c r="AI667" s="6"/>
      <c r="AJ667" s="6"/>
      <c r="AK667" s="6"/>
      <c r="AL667" s="6"/>
    </row>
    <row r="668" spans="1:38" ht="15.75" customHeight="1" x14ac:dyDescent="0.15">
      <c r="A668" s="7"/>
      <c r="B668" s="2"/>
      <c r="C668" s="6"/>
      <c r="D668" s="6"/>
      <c r="E668" s="6"/>
      <c r="F668" s="6"/>
      <c r="G668" s="7"/>
      <c r="J668" s="6"/>
      <c r="K668" s="6"/>
      <c r="P668" s="6"/>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6"/>
      <c r="AJ669" s="4"/>
      <c r="AK669" s="4"/>
      <c r="AL669" s="6"/>
    </row>
    <row r="670" spans="1:38" ht="15.75" customHeight="1" x14ac:dyDescent="0.15">
      <c r="A670" s="7"/>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1"/>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7"/>
      <c r="B672" s="2"/>
      <c r="C672" s="6"/>
      <c r="D672" s="6"/>
      <c r="E672" s="6"/>
      <c r="F672" s="6"/>
      <c r="G672" s="6"/>
      <c r="H672" s="6"/>
      <c r="I672" s="6"/>
      <c r="J672" s="6"/>
      <c r="K672" s="6"/>
      <c r="L672" s="6"/>
      <c r="M672" s="6"/>
      <c r="N672" s="6"/>
      <c r="O672" s="6"/>
      <c r="P672" s="6"/>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1"/>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6"/>
      <c r="AJ675" s="4"/>
      <c r="AK675" s="4"/>
      <c r="AL675" s="6"/>
    </row>
    <row r="676" spans="1:38" ht="15.75" customHeight="1" x14ac:dyDescent="0.15">
      <c r="A676" s="7"/>
      <c r="B676" s="2"/>
      <c r="C676" s="6"/>
      <c r="D676" s="6"/>
      <c r="E676" s="6"/>
      <c r="F676" s="6"/>
      <c r="G676" s="6"/>
      <c r="H676" s="6"/>
      <c r="I676" s="6"/>
      <c r="J676" s="6"/>
      <c r="K676" s="6"/>
      <c r="L676" s="6"/>
      <c r="M676" s="6"/>
      <c r="N676" s="6"/>
      <c r="O676" s="6"/>
      <c r="P676" s="4"/>
      <c r="Q676" s="6"/>
      <c r="R676" s="4"/>
      <c r="S676" s="4"/>
      <c r="T676" s="3"/>
      <c r="U676" s="4"/>
      <c r="V676" s="3"/>
      <c r="X676" s="4"/>
      <c r="Y676" s="14"/>
      <c r="Z676" s="4"/>
      <c r="AA676" s="4"/>
      <c r="AB676" s="4"/>
      <c r="AC676" s="4"/>
      <c r="AD676" s="2"/>
      <c r="AE676" s="2"/>
      <c r="AF676" s="4"/>
      <c r="AG676" s="4"/>
      <c r="AH676" s="4"/>
      <c r="AI676" s="6"/>
      <c r="AJ676" s="4"/>
      <c r="AK676" s="4"/>
      <c r="AL676" s="6"/>
    </row>
    <row r="677" spans="1:38"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7"/>
      <c r="J678" s="6"/>
      <c r="K678" s="6"/>
      <c r="P678" s="4"/>
      <c r="Q678" s="6"/>
      <c r="R678" s="4"/>
      <c r="S678" s="4"/>
      <c r="T678" s="4"/>
      <c r="U678" s="4"/>
      <c r="V678" s="4"/>
      <c r="W678" s="6"/>
      <c r="X678" s="4"/>
      <c r="Y678" s="14"/>
      <c r="Z678" s="4"/>
      <c r="AA678" s="4"/>
      <c r="AB678" s="4"/>
      <c r="AC678" s="4"/>
      <c r="AD678" s="2"/>
      <c r="AE678" s="2"/>
      <c r="AF678" s="4"/>
      <c r="AG678" s="4"/>
      <c r="AH678" s="4"/>
      <c r="AI678" s="6"/>
      <c r="AJ678" s="4"/>
      <c r="AK678" s="4"/>
      <c r="AL678" s="6"/>
    </row>
    <row r="679" spans="1:38" ht="15.75" customHeight="1" x14ac:dyDescent="0.15">
      <c r="A679" s="1"/>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7"/>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1"/>
      <c r="B683" s="2"/>
      <c r="C683" s="6"/>
      <c r="D683" s="6"/>
      <c r="E683" s="6"/>
      <c r="F683" s="6"/>
      <c r="G683" s="6"/>
      <c r="H683" s="6"/>
      <c r="I683" s="6"/>
      <c r="J683" s="6"/>
      <c r="K683" s="6"/>
      <c r="L683" s="6"/>
      <c r="M683" s="6"/>
      <c r="N683" s="6"/>
      <c r="O683" s="6"/>
      <c r="P683" s="4"/>
      <c r="Q683" s="6"/>
      <c r="R683" s="4"/>
      <c r="S683" s="4"/>
      <c r="T683" s="4"/>
      <c r="U683" s="3"/>
      <c r="V683" s="4"/>
      <c r="W683" s="6"/>
      <c r="X683" s="4"/>
      <c r="Y683" s="14"/>
      <c r="Z683" s="4"/>
      <c r="AA683" s="4"/>
      <c r="AB683" s="4"/>
      <c r="AC683" s="4"/>
      <c r="AD683" s="2"/>
      <c r="AE683" s="2"/>
      <c r="AF683" s="4"/>
      <c r="AG683" s="4"/>
      <c r="AH683" s="4"/>
      <c r="AI683" s="6"/>
      <c r="AJ683" s="4"/>
      <c r="AK683" s="4"/>
      <c r="AL683" s="6"/>
    </row>
    <row r="684" spans="1:38" ht="15.75" customHeight="1" x14ac:dyDescent="0.15">
      <c r="A684" s="7"/>
      <c r="B684" s="2"/>
      <c r="C684" s="6"/>
      <c r="D684" s="6"/>
      <c r="E684" s="6"/>
      <c r="F684" s="6"/>
      <c r="G684" s="6"/>
      <c r="H684" s="6"/>
      <c r="I684" s="6"/>
      <c r="J684" s="6"/>
      <c r="K684" s="6"/>
      <c r="L684" s="6"/>
      <c r="M684" s="6"/>
      <c r="N684" s="6"/>
      <c r="O684" s="6"/>
      <c r="P684" s="4"/>
      <c r="Q684" s="6"/>
      <c r="R684" s="4"/>
      <c r="S684" s="4"/>
      <c r="T684" s="3"/>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7"/>
      <c r="J686" s="6"/>
      <c r="K686" s="6"/>
      <c r="P686" s="4"/>
      <c r="Q686" s="6"/>
      <c r="R686" s="4"/>
      <c r="S686" s="4"/>
      <c r="T686" s="4"/>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1"/>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7"/>
      <c r="B688" s="2"/>
      <c r="C688" s="6"/>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7"/>
      <c r="B689" s="2"/>
      <c r="C689" s="6"/>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5.75" customHeight="1" x14ac:dyDescent="0.15">
      <c r="A690" s="7"/>
      <c r="B690" s="2"/>
      <c r="C690" s="6"/>
      <c r="D690" s="6"/>
      <c r="E690" s="6"/>
      <c r="F690" s="6"/>
      <c r="G690" s="3"/>
      <c r="J690" s="6"/>
      <c r="K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5.75" customHeight="1" x14ac:dyDescent="0.15">
      <c r="A691" s="1"/>
      <c r="B691" s="2"/>
      <c r="C691" s="6"/>
      <c r="D691" s="6"/>
      <c r="E691" s="6"/>
      <c r="F691" s="6"/>
      <c r="G691" s="6"/>
      <c r="H691" s="6"/>
      <c r="I691" s="6"/>
      <c r="J691" s="6"/>
      <c r="K691" s="6"/>
      <c r="L691" s="6"/>
      <c r="M691" s="6"/>
      <c r="N691" s="6"/>
      <c r="O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5.75" customHeight="1" x14ac:dyDescent="0.15">
      <c r="A692" s="7"/>
      <c r="B692" s="2"/>
      <c r="C692" s="6"/>
      <c r="D692" s="6"/>
      <c r="E692" s="6"/>
      <c r="F692" s="6"/>
      <c r="G692" s="6"/>
      <c r="H692" s="6"/>
      <c r="I692" s="6"/>
      <c r="J692" s="6"/>
      <c r="K692" s="6"/>
      <c r="L692" s="6"/>
      <c r="M692" s="6"/>
      <c r="N692" s="6"/>
      <c r="O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5.75" customHeight="1" x14ac:dyDescent="0.15">
      <c r="A693" s="7"/>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5.75" customHeight="1" x14ac:dyDescent="0.15">
      <c r="A695" s="1"/>
      <c r="B695" s="2"/>
      <c r="C695" s="6"/>
      <c r="D695" s="6"/>
      <c r="E695" s="6"/>
      <c r="F695" s="6"/>
      <c r="G695" s="6"/>
      <c r="H695" s="6"/>
      <c r="I695" s="6"/>
      <c r="J695" s="6"/>
      <c r="K695" s="6"/>
      <c r="L695" s="6"/>
      <c r="M695" s="6"/>
      <c r="N695" s="6"/>
      <c r="O695" s="6"/>
      <c r="P695" s="4"/>
      <c r="Q695" s="6"/>
      <c r="R695" s="4"/>
      <c r="S695" s="4"/>
      <c r="T695" s="4"/>
      <c r="U695" s="3"/>
      <c r="V695" s="4"/>
      <c r="W695" s="6"/>
      <c r="X695" s="4"/>
      <c r="Y695" s="14"/>
      <c r="Z695" s="4"/>
      <c r="AA695" s="4"/>
      <c r="AB695" s="4"/>
      <c r="AC695" s="4"/>
      <c r="AD695" s="2"/>
      <c r="AE695" s="2"/>
      <c r="AF695" s="4"/>
      <c r="AG695" s="4"/>
      <c r="AH695" s="4"/>
      <c r="AI695" s="6"/>
      <c r="AJ695" s="4"/>
      <c r="AK695" s="4"/>
      <c r="AL695" s="6"/>
    </row>
    <row r="696" spans="1:38" ht="15.75" customHeight="1" x14ac:dyDescent="0.15">
      <c r="A696" s="7"/>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5.75" customHeight="1" x14ac:dyDescent="0.15">
      <c r="A697" s="7"/>
      <c r="B697" s="2"/>
      <c r="C697" s="6"/>
      <c r="D697" s="6"/>
      <c r="E697" s="6"/>
      <c r="F697" s="6"/>
      <c r="G697" s="6"/>
      <c r="H697" s="6"/>
      <c r="I697" s="6"/>
      <c r="J697" s="6"/>
      <c r="K697" s="6"/>
      <c r="L697" s="6"/>
      <c r="M697" s="6"/>
      <c r="N697" s="6"/>
      <c r="O697" s="6"/>
      <c r="P697" s="4"/>
      <c r="Q697" s="6"/>
      <c r="R697" s="4"/>
      <c r="S697" s="4"/>
      <c r="T697" s="4"/>
      <c r="U697" s="4"/>
      <c r="V697" s="4"/>
      <c r="W697" s="6"/>
      <c r="X697" s="4"/>
      <c r="Y697" s="14"/>
      <c r="Z697" s="4"/>
      <c r="AA697" s="4"/>
      <c r="AB697" s="4"/>
      <c r="AC697" s="4"/>
      <c r="AD697" s="2"/>
      <c r="AE697" s="2"/>
      <c r="AF697" s="4"/>
      <c r="AG697" s="4"/>
      <c r="AH697" s="4"/>
      <c r="AI697" s="6"/>
      <c r="AJ697" s="4"/>
      <c r="AK697" s="4"/>
      <c r="AL697" s="6"/>
    </row>
    <row r="698" spans="1:38"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5.75" customHeight="1" x14ac:dyDescent="0.15">
      <c r="A699" s="1"/>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6"/>
      <c r="AJ699" s="4"/>
      <c r="AK699" s="4"/>
      <c r="AL699" s="6"/>
    </row>
    <row r="700" spans="1:38" ht="15.75" customHeight="1" x14ac:dyDescent="0.15">
      <c r="A700" s="7"/>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6"/>
      <c r="AJ700" s="4"/>
      <c r="AK700" s="4"/>
      <c r="AL700" s="6"/>
    </row>
    <row r="701" spans="1:38" ht="15.75" customHeight="1" x14ac:dyDescent="0.15">
      <c r="A701" s="7"/>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6"/>
      <c r="AJ701" s="4"/>
      <c r="AK701" s="4"/>
      <c r="AL701" s="6"/>
    </row>
    <row r="702" spans="1:38"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6"/>
      <c r="AJ702" s="4"/>
      <c r="AK702" s="4"/>
      <c r="AL702" s="6"/>
    </row>
    <row r="703" spans="1:38" ht="15.75" customHeight="1" x14ac:dyDescent="0.15">
      <c r="A703" s="1"/>
      <c r="B703" s="2"/>
      <c r="C703" s="6"/>
      <c r="D703" s="6"/>
      <c r="E703" s="6"/>
      <c r="F703" s="6"/>
      <c r="G703" s="6"/>
      <c r="H703" s="6"/>
      <c r="I703" s="6"/>
      <c r="J703" s="6"/>
      <c r="K703" s="6"/>
      <c r="L703" s="6"/>
      <c r="M703" s="6"/>
      <c r="N703" s="6"/>
      <c r="O703" s="6"/>
      <c r="P703" s="4"/>
      <c r="Q703" s="6"/>
      <c r="R703" s="4"/>
      <c r="S703" s="4"/>
      <c r="T703" s="4"/>
      <c r="U703" s="4"/>
      <c r="V703" s="4"/>
      <c r="W703" s="6"/>
      <c r="X703" s="4"/>
      <c r="Y703" s="14"/>
      <c r="Z703" s="4"/>
      <c r="AA703" s="4"/>
      <c r="AB703" s="4"/>
      <c r="AC703" s="4"/>
      <c r="AD703" s="2"/>
      <c r="AE703" s="2"/>
      <c r="AF703" s="4"/>
      <c r="AG703" s="4"/>
      <c r="AH703" s="4"/>
      <c r="AI703" s="6"/>
      <c r="AJ703" s="4"/>
      <c r="AK703" s="4"/>
      <c r="AL703" s="6"/>
    </row>
    <row r="704" spans="1:38" ht="15.75" customHeight="1" x14ac:dyDescent="0.15">
      <c r="A704" s="7"/>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5.75" customHeight="1" x14ac:dyDescent="0.15">
      <c r="A705" s="7"/>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6"/>
      <c r="AJ705" s="4"/>
      <c r="AK705" s="4"/>
      <c r="AL705" s="6"/>
    </row>
    <row r="706" spans="1:38"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6"/>
      <c r="AJ706" s="4"/>
      <c r="AK706" s="4"/>
      <c r="AL706" s="6"/>
    </row>
    <row r="707" spans="1:38" ht="15.75" customHeight="1" x14ac:dyDescent="0.15">
      <c r="A707" s="1"/>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6"/>
      <c r="AJ707" s="4"/>
      <c r="AK707" s="4"/>
      <c r="AL707" s="6"/>
    </row>
    <row r="708" spans="1:38" ht="15.75" customHeight="1" x14ac:dyDescent="0.15">
      <c r="A708" s="7"/>
      <c r="B708" s="3"/>
      <c r="C708" s="7"/>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6"/>
      <c r="AJ708" s="4"/>
      <c r="AK708" s="4"/>
      <c r="AL708" s="6"/>
    </row>
    <row r="709" spans="1:38" ht="15.75" customHeight="1" x14ac:dyDescent="0.15">
      <c r="A709" s="7"/>
      <c r="B709" s="3"/>
      <c r="C709" s="7"/>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3" x14ac:dyDescent="0.15">
      <c r="A710" s="7"/>
      <c r="B710" s="3"/>
      <c r="C710" s="7"/>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6"/>
      <c r="AJ710" s="4"/>
      <c r="AK710" s="4"/>
      <c r="AL710" s="6"/>
    </row>
    <row r="711" spans="1:38" ht="13" x14ac:dyDescent="0.15">
      <c r="A711" s="1"/>
      <c r="B711" s="3"/>
      <c r="C711" s="7"/>
      <c r="D711" s="6"/>
      <c r="E711" s="6"/>
      <c r="F711" s="6"/>
      <c r="G711" s="7"/>
      <c r="J711" s="6"/>
      <c r="K711" s="6"/>
      <c r="P711" s="4"/>
      <c r="Q711" s="6"/>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7"/>
      <c r="B712" s="3"/>
      <c r="C712" s="3"/>
      <c r="D712" s="4"/>
      <c r="E712" s="6"/>
      <c r="F712" s="4"/>
      <c r="G712" s="3"/>
      <c r="J712" s="4"/>
      <c r="K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7"/>
      <c r="B713" s="3"/>
      <c r="C713" s="3"/>
      <c r="D713" s="4"/>
      <c r="E713" s="6"/>
      <c r="F713" s="4"/>
      <c r="G713" s="3"/>
      <c r="J713" s="4"/>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1"/>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7"/>
      <c r="B716" s="3"/>
      <c r="C716" s="3"/>
      <c r="D716" s="4"/>
      <c r="E716" s="6"/>
      <c r="F716" s="4"/>
      <c r="G716" s="2"/>
      <c r="H716" s="2"/>
      <c r="I716" s="2"/>
      <c r="J716" s="4"/>
      <c r="K716" s="6"/>
      <c r="L716" s="2"/>
      <c r="M716" s="2"/>
      <c r="N716" s="2"/>
      <c r="O716" s="2"/>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7"/>
      <c r="B717" s="3"/>
      <c r="C717" s="4"/>
      <c r="D717" s="3"/>
      <c r="F717" s="4"/>
      <c r="G717" s="3"/>
      <c r="J717" s="3"/>
      <c r="P717" s="3"/>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3"/>
      <c r="D718" s="4"/>
      <c r="E718" s="6"/>
      <c r="F718" s="4"/>
      <c r="G718" s="3"/>
      <c r="J718" s="4"/>
      <c r="K718" s="6"/>
      <c r="P718" s="4"/>
      <c r="Q718" s="6"/>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1"/>
      <c r="B719" s="3"/>
      <c r="C719" s="4"/>
      <c r="D719" s="3"/>
      <c r="F719" s="4"/>
      <c r="G719" s="3"/>
      <c r="J719" s="3"/>
      <c r="P719" s="3"/>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7"/>
      <c r="B720" s="3"/>
      <c r="C720" s="3"/>
      <c r="D720" s="3"/>
      <c r="F720" s="4"/>
      <c r="G720" s="3"/>
      <c r="J720" s="3"/>
      <c r="P720" s="3"/>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7"/>
      <c r="B721" s="3"/>
      <c r="C721" s="4"/>
      <c r="D721" s="3"/>
      <c r="F721" s="4"/>
      <c r="G721" s="3"/>
      <c r="J721" s="3"/>
      <c r="P721" s="3"/>
      <c r="R721" s="4"/>
      <c r="S721" s="4"/>
      <c r="T721" s="3"/>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4"/>
      <c r="D722" s="3"/>
      <c r="F722" s="4"/>
      <c r="G722" s="3"/>
      <c r="J722" s="3"/>
      <c r="P722" s="3"/>
      <c r="R722" s="4"/>
      <c r="S722" s="4"/>
      <c r="T722" s="4"/>
      <c r="U722" s="4"/>
      <c r="V722" s="4"/>
      <c r="W722" s="6"/>
      <c r="X722" s="4"/>
      <c r="Y722" s="14"/>
      <c r="Z722" s="4"/>
      <c r="AA722" s="4"/>
      <c r="AB722" s="4"/>
      <c r="AC722" s="4"/>
      <c r="AD722" s="2"/>
      <c r="AE722" s="2"/>
      <c r="AF722" s="4"/>
      <c r="AG722" s="4"/>
      <c r="AH722" s="4"/>
      <c r="AI722" s="6"/>
      <c r="AJ722" s="4"/>
      <c r="AK722" s="4"/>
      <c r="AL722" s="6"/>
    </row>
    <row r="723" spans="1:38" ht="13" x14ac:dyDescent="0.15">
      <c r="A723" s="1"/>
      <c r="B723" s="3"/>
      <c r="C723" s="4"/>
      <c r="D723" s="3"/>
      <c r="F723" s="4"/>
      <c r="G723" s="3"/>
      <c r="J723" s="3"/>
      <c r="P723" s="3"/>
      <c r="R723" s="4"/>
      <c r="S723" s="4"/>
      <c r="T723" s="4"/>
      <c r="U723" s="4"/>
      <c r="V723" s="4"/>
      <c r="W723" s="6"/>
      <c r="X723" s="4"/>
      <c r="Y723" s="14"/>
      <c r="Z723" s="4"/>
      <c r="AA723" s="4"/>
      <c r="AB723" s="4"/>
      <c r="AC723" s="4"/>
      <c r="AD723" s="2"/>
      <c r="AE723" s="2"/>
      <c r="AF723" s="4"/>
      <c r="AG723" s="4"/>
      <c r="AH723" s="4"/>
      <c r="AI723" s="6"/>
      <c r="AJ723" s="4"/>
      <c r="AK723" s="4"/>
      <c r="AL723" s="6"/>
    </row>
    <row r="724" spans="1:38" ht="13" x14ac:dyDescent="0.15">
      <c r="A724" s="7"/>
      <c r="B724" s="3"/>
      <c r="C724" s="3"/>
      <c r="D724" s="4"/>
      <c r="E724" s="6"/>
      <c r="F724" s="4"/>
      <c r="G724" s="2"/>
      <c r="H724" s="2"/>
      <c r="I724" s="2"/>
      <c r="J724" s="4"/>
      <c r="K724" s="6"/>
      <c r="L724" s="2"/>
      <c r="M724" s="2"/>
      <c r="N724" s="2"/>
      <c r="O724" s="2"/>
      <c r="P724" s="4"/>
      <c r="Q724" s="6"/>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7"/>
      <c r="B725" s="3"/>
      <c r="C725" s="3"/>
      <c r="D725" s="4"/>
      <c r="E725" s="6"/>
      <c r="F725" s="4"/>
      <c r="G725" s="3"/>
      <c r="J725" s="4"/>
      <c r="K725" s="6"/>
      <c r="P725" s="4"/>
      <c r="Q725" s="6"/>
      <c r="R725" s="2"/>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4"/>
      <c r="D726" s="3"/>
      <c r="F726" s="4"/>
      <c r="G726" s="3"/>
      <c r="J726" s="3"/>
      <c r="P726" s="3"/>
      <c r="R726" s="4"/>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1"/>
      <c r="B727" s="3"/>
      <c r="C727" s="4"/>
      <c r="D727" s="3"/>
      <c r="F727" s="4"/>
      <c r="G727" s="3"/>
      <c r="J727" s="3"/>
      <c r="P727" s="3"/>
      <c r="R727" s="4"/>
      <c r="S727" s="4"/>
      <c r="T727" s="3"/>
      <c r="U727" s="4"/>
      <c r="V727" s="4"/>
      <c r="W727" s="6"/>
      <c r="X727" s="4"/>
      <c r="Y727" s="14"/>
      <c r="Z727" s="4"/>
      <c r="AA727" s="4"/>
      <c r="AB727" s="4"/>
      <c r="AC727" s="4"/>
      <c r="AD727" s="2"/>
      <c r="AE727" s="2"/>
      <c r="AF727" s="4"/>
      <c r="AG727" s="4"/>
      <c r="AH727" s="4"/>
      <c r="AI727" s="6"/>
      <c r="AJ727" s="4"/>
      <c r="AK727" s="4"/>
      <c r="AL727" s="6"/>
    </row>
    <row r="728" spans="1:38" ht="13" x14ac:dyDescent="0.15">
      <c r="A728" s="7"/>
      <c r="B728" s="3"/>
      <c r="C728" s="4"/>
      <c r="D728" s="3"/>
      <c r="F728" s="4"/>
      <c r="G728" s="3"/>
      <c r="J728" s="3"/>
      <c r="P728" s="4"/>
      <c r="Q728" s="6"/>
      <c r="R728" s="4"/>
      <c r="S728" s="4"/>
      <c r="T728" s="3"/>
      <c r="U728" s="4"/>
      <c r="V728" s="4"/>
      <c r="W728" s="6"/>
      <c r="X728" s="4"/>
      <c r="Y728" s="14"/>
      <c r="Z728" s="4"/>
      <c r="AA728" s="4"/>
      <c r="AB728" s="4"/>
      <c r="AC728" s="4"/>
      <c r="AD728" s="2"/>
      <c r="AE728" s="2"/>
      <c r="AF728" s="4"/>
      <c r="AG728" s="4"/>
      <c r="AH728" s="4"/>
      <c r="AI728" s="6"/>
      <c r="AJ728" s="4"/>
      <c r="AK728" s="4"/>
      <c r="AL728" s="6"/>
    </row>
    <row r="729" spans="1:38" ht="13" x14ac:dyDescent="0.15">
      <c r="A729" s="7"/>
      <c r="B729" s="3"/>
      <c r="C729" s="4"/>
      <c r="D729" s="3"/>
      <c r="F729" s="4"/>
      <c r="G729" s="3"/>
      <c r="J729" s="3"/>
      <c r="P729" s="4"/>
      <c r="Q729" s="6"/>
      <c r="R729" s="4"/>
      <c r="S729" s="4"/>
      <c r="T729" s="4"/>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4"/>
      <c r="D730" s="3"/>
      <c r="F730" s="4"/>
      <c r="G730" s="3"/>
      <c r="J730" s="3"/>
      <c r="P730" s="3"/>
      <c r="R730" s="4"/>
      <c r="S730" s="4"/>
      <c r="T730" s="4"/>
      <c r="U730" s="4"/>
      <c r="V730" s="4"/>
      <c r="W730" s="6"/>
      <c r="X730" s="4"/>
      <c r="Y730" s="14"/>
      <c r="Z730" s="4"/>
      <c r="AA730" s="4"/>
      <c r="AB730" s="4"/>
      <c r="AC730" s="4"/>
      <c r="AD730" s="2"/>
      <c r="AE730" s="2"/>
      <c r="AF730" s="4"/>
      <c r="AG730" s="4"/>
      <c r="AH730" s="4"/>
      <c r="AI730" s="6"/>
      <c r="AJ730" s="4"/>
      <c r="AK730" s="4"/>
      <c r="AL730" s="6"/>
    </row>
    <row r="731" spans="1:38" ht="13" x14ac:dyDescent="0.15">
      <c r="A731" s="1"/>
      <c r="B731" s="3"/>
      <c r="C731" s="4"/>
      <c r="D731" s="3"/>
      <c r="F731" s="4"/>
      <c r="G731" s="3"/>
      <c r="J731" s="3"/>
      <c r="P731" s="3"/>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7"/>
      <c r="B732" s="3"/>
      <c r="C732" s="3"/>
      <c r="D732" s="4"/>
      <c r="E732" s="6"/>
      <c r="F732" s="3"/>
      <c r="G732" s="3"/>
      <c r="J732" s="4"/>
      <c r="K732" s="6"/>
      <c r="P732" s="4"/>
      <c r="Q732" s="6"/>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7"/>
      <c r="B733" s="3"/>
      <c r="C733" s="3"/>
      <c r="D733" s="4"/>
      <c r="E733" s="6"/>
      <c r="F733" s="4"/>
      <c r="G733" s="3"/>
      <c r="J733" s="4"/>
      <c r="K733" s="6"/>
      <c r="P733" s="4"/>
      <c r="Q733" s="6"/>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3"/>
      <c r="D734" s="4"/>
      <c r="E734" s="6"/>
      <c r="F734" s="4"/>
      <c r="G734" s="3"/>
      <c r="J734" s="4"/>
      <c r="K734" s="6"/>
      <c r="P734" s="4"/>
      <c r="Q734" s="6"/>
      <c r="R734" s="4"/>
      <c r="S734" s="4"/>
      <c r="T734" s="4"/>
      <c r="U734" s="4"/>
      <c r="V734" s="4"/>
      <c r="W734" s="6"/>
      <c r="X734" s="4"/>
      <c r="Y734" s="14"/>
      <c r="Z734" s="4"/>
      <c r="AA734" s="4"/>
      <c r="AB734" s="4"/>
      <c r="AC734" s="4"/>
      <c r="AD734" s="2"/>
      <c r="AE734" s="2"/>
      <c r="AF734" s="4"/>
      <c r="AG734" s="4"/>
      <c r="AH734" s="4"/>
      <c r="AI734" s="6"/>
      <c r="AJ734" s="4"/>
      <c r="AK734" s="4"/>
      <c r="AL734" s="6"/>
    </row>
    <row r="735" spans="1:38" ht="13" x14ac:dyDescent="0.15">
      <c r="A735" s="1"/>
      <c r="B735" s="3"/>
      <c r="C735" s="3"/>
      <c r="D735" s="4"/>
      <c r="E735" s="6"/>
      <c r="F735" s="4"/>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7"/>
      <c r="B736" s="3"/>
      <c r="C736" s="3"/>
      <c r="D736" s="4"/>
      <c r="E736" s="6"/>
      <c r="F736" s="4"/>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7"/>
      <c r="B737" s="3"/>
      <c r="C737" s="4"/>
      <c r="D737" s="3"/>
      <c r="F737" s="4"/>
      <c r="G737" s="3"/>
      <c r="J737" s="3"/>
      <c r="P737" s="3"/>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4"/>
      <c r="D738" s="3"/>
      <c r="F738" s="4"/>
      <c r="G738" s="3"/>
      <c r="J738" s="3"/>
      <c r="P738" s="3"/>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1"/>
      <c r="B739" s="3"/>
      <c r="C739" s="3"/>
      <c r="D739" s="3"/>
      <c r="F739" s="3"/>
      <c r="G739" s="3"/>
      <c r="J739" s="4"/>
      <c r="K739" s="6"/>
      <c r="P739" s="4"/>
      <c r="Q739" s="6"/>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7"/>
      <c r="B740" s="3"/>
      <c r="C740" s="3"/>
      <c r="D740" s="3"/>
      <c r="F740" s="3"/>
      <c r="G740" s="3"/>
      <c r="J740" s="4"/>
      <c r="K740" s="6"/>
      <c r="P740" s="4"/>
      <c r="Q740" s="6"/>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7"/>
      <c r="B741" s="3"/>
      <c r="C741" s="4"/>
      <c r="D741" s="3"/>
      <c r="F741" s="4"/>
      <c r="G741" s="3"/>
      <c r="J741" s="3"/>
      <c r="P741" s="3"/>
      <c r="R741" s="4"/>
      <c r="S741" s="4"/>
      <c r="T741" s="3"/>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3"/>
      <c r="D742" s="3"/>
      <c r="F742" s="4"/>
      <c r="G742" s="3"/>
      <c r="J742" s="4"/>
      <c r="K742" s="6"/>
      <c r="P742" s="4"/>
      <c r="Q742" s="6"/>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1"/>
      <c r="B743" s="3"/>
      <c r="C743" s="3"/>
      <c r="D743" s="3"/>
      <c r="F743" s="3"/>
      <c r="G743" s="3"/>
      <c r="J743" s="4"/>
      <c r="K743" s="6"/>
      <c r="P743" s="4"/>
      <c r="Q743" s="6"/>
      <c r="R743" s="4"/>
      <c r="S743" s="4"/>
      <c r="T743" s="4"/>
      <c r="U743" s="4"/>
      <c r="V743" s="4"/>
      <c r="W743" s="6"/>
      <c r="X743" s="4"/>
      <c r="Y743" s="14"/>
      <c r="Z743" s="4"/>
      <c r="AA743" s="4"/>
      <c r="AB743" s="4"/>
      <c r="AC743" s="4"/>
      <c r="AD743" s="2"/>
      <c r="AE743" s="2"/>
      <c r="AF743" s="4"/>
      <c r="AG743" s="4"/>
      <c r="AH743" s="4"/>
      <c r="AI743" s="6"/>
      <c r="AJ743" s="4"/>
      <c r="AK743" s="4"/>
      <c r="AL743" s="6"/>
    </row>
    <row r="744" spans="1:38" ht="13" x14ac:dyDescent="0.15">
      <c r="A744" s="7"/>
      <c r="B744" s="3"/>
      <c r="C744" s="4"/>
      <c r="D744" s="3"/>
      <c r="F744" s="4"/>
      <c r="G744" s="3"/>
      <c r="J744" s="3"/>
      <c r="P744" s="3"/>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7"/>
      <c r="B745" s="3"/>
      <c r="C745" s="4"/>
      <c r="D745" s="3"/>
      <c r="F745" s="4"/>
      <c r="G745" s="3"/>
      <c r="J745" s="3"/>
      <c r="P745" s="3"/>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3"/>
      <c r="D746" s="3"/>
      <c r="F746" s="3"/>
      <c r="G746" s="3"/>
      <c r="J746" s="4"/>
      <c r="K746" s="6"/>
      <c r="P746" s="4"/>
      <c r="Q746" s="6"/>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1"/>
      <c r="B747" s="3"/>
      <c r="C747" s="3"/>
      <c r="D747" s="4"/>
      <c r="E747" s="6"/>
      <c r="F747" s="4"/>
      <c r="G747" s="3"/>
      <c r="J747" s="4"/>
      <c r="K747" s="6"/>
      <c r="P747" s="4"/>
      <c r="Q747" s="6"/>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7"/>
      <c r="B748" s="3"/>
      <c r="C748" s="4"/>
      <c r="D748" s="3"/>
      <c r="F748" s="4"/>
      <c r="G748" s="3"/>
      <c r="J748" s="3"/>
      <c r="P748" s="3"/>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3"/>
      <c r="D750" s="3"/>
      <c r="F750" s="3"/>
      <c r="G750" s="3"/>
      <c r="J750" s="4"/>
      <c r="K750" s="6"/>
      <c r="P750" s="4"/>
      <c r="Q750" s="6"/>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1"/>
      <c r="B751" s="3"/>
      <c r="C751" s="3"/>
      <c r="D751" s="3"/>
      <c r="F751" s="3"/>
      <c r="G751" s="3"/>
      <c r="J751" s="4"/>
      <c r="K751" s="6"/>
      <c r="P751" s="4"/>
      <c r="Q751" s="6"/>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7"/>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7"/>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4"/>
      <c r="D754" s="3"/>
      <c r="F754" s="4"/>
      <c r="G754" s="3"/>
      <c r="J754" s="3"/>
      <c r="P754" s="3"/>
      <c r="R754" s="4"/>
      <c r="S754" s="4"/>
      <c r="T754" s="3"/>
      <c r="U754" s="4"/>
      <c r="V754" s="4"/>
      <c r="W754" s="6"/>
      <c r="X754" s="4"/>
      <c r="Y754" s="14"/>
      <c r="Z754" s="4"/>
      <c r="AA754" s="4"/>
      <c r="AB754" s="4"/>
      <c r="AC754" s="4"/>
      <c r="AD754" s="2"/>
      <c r="AE754" s="2"/>
      <c r="AF754" s="4"/>
      <c r="AG754" s="4"/>
      <c r="AH754" s="4"/>
      <c r="AI754" s="6"/>
      <c r="AJ754" s="4"/>
      <c r="AK754" s="4"/>
      <c r="AL754" s="6"/>
    </row>
    <row r="755" spans="1:38" ht="13" x14ac:dyDescent="0.15">
      <c r="A755" s="1"/>
      <c r="B755" s="3"/>
      <c r="C755" s="3"/>
      <c r="D755" s="3"/>
      <c r="F755" s="3"/>
      <c r="G755" s="3"/>
      <c r="J755" s="4"/>
      <c r="K755" s="6"/>
      <c r="P755" s="4"/>
      <c r="Q755" s="6"/>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7"/>
      <c r="B756" s="3"/>
      <c r="C756" s="3"/>
      <c r="D756" s="3"/>
      <c r="F756" s="3"/>
      <c r="G756" s="3"/>
      <c r="J756" s="4"/>
      <c r="K756" s="6"/>
      <c r="P756" s="4"/>
      <c r="Q756" s="6"/>
      <c r="R756" s="4"/>
      <c r="S756" s="4"/>
      <c r="T756" s="4"/>
      <c r="U756" s="4"/>
      <c r="V756" s="4"/>
      <c r="W756" s="6"/>
      <c r="X756" s="4"/>
      <c r="Y756" s="14"/>
      <c r="Z756" s="4"/>
      <c r="AA756" s="4"/>
      <c r="AB756" s="4"/>
      <c r="AC756" s="4"/>
      <c r="AD756" s="2"/>
      <c r="AE756" s="2"/>
      <c r="AF756" s="4"/>
      <c r="AG756" s="4"/>
      <c r="AH756" s="4"/>
      <c r="AI756" s="6"/>
      <c r="AJ756" s="4"/>
      <c r="AK756" s="4"/>
      <c r="AL756" s="6"/>
    </row>
    <row r="757" spans="1:38" ht="13" x14ac:dyDescent="0.15">
      <c r="A757" s="7"/>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1"/>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7"/>
      <c r="B760" s="3"/>
      <c r="C760" s="3"/>
      <c r="D760" s="3"/>
      <c r="F760" s="3"/>
      <c r="G760" s="3"/>
      <c r="J760" s="4"/>
      <c r="K760" s="6"/>
      <c r="P760" s="4"/>
      <c r="Q760" s="6"/>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7"/>
      <c r="B761" s="3"/>
      <c r="C761" s="3"/>
      <c r="D761" s="3"/>
      <c r="F761" s="3"/>
      <c r="G761" s="3"/>
      <c r="J761" s="4"/>
      <c r="K761" s="6"/>
      <c r="P761" s="4"/>
      <c r="Q761" s="6"/>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3"/>
      <c r="D762" s="3"/>
      <c r="F762" s="4"/>
      <c r="G762" s="3"/>
      <c r="J762" s="4"/>
      <c r="K762" s="6"/>
      <c r="P762" s="4"/>
      <c r="Q762" s="6"/>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1"/>
      <c r="B763" s="3"/>
      <c r="C763" s="3"/>
      <c r="D763" s="3"/>
      <c r="F763" s="4"/>
      <c r="G763" s="3"/>
      <c r="J763" s="4"/>
      <c r="K763" s="6"/>
      <c r="P763" s="4"/>
      <c r="Q763" s="6"/>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7"/>
      <c r="B764" s="3"/>
      <c r="C764" s="4"/>
      <c r="D764" s="3"/>
      <c r="F764" s="3"/>
      <c r="G764" s="3"/>
      <c r="J764" s="3"/>
      <c r="P764" s="3"/>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7"/>
      <c r="B765" s="3"/>
      <c r="C765" s="4"/>
      <c r="D765" s="3"/>
      <c r="F765" s="3"/>
      <c r="G765" s="3"/>
      <c r="J765" s="3"/>
      <c r="P765" s="3"/>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3"/>
      <c r="D766" s="3"/>
      <c r="F766" s="3"/>
      <c r="G766" s="3"/>
      <c r="J766" s="4"/>
      <c r="K766" s="6"/>
      <c r="P766" s="4"/>
      <c r="Q766" s="6"/>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1"/>
      <c r="B767" s="3"/>
      <c r="C767" s="3"/>
      <c r="D767" s="3"/>
      <c r="F767" s="3"/>
      <c r="G767" s="3"/>
      <c r="J767" s="4"/>
      <c r="K767" s="6"/>
      <c r="P767" s="4"/>
      <c r="Q767" s="6"/>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7"/>
      <c r="B768" s="3"/>
      <c r="C768" s="3"/>
      <c r="D768" s="4"/>
      <c r="E768" s="6"/>
      <c r="F768" s="4"/>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7"/>
      <c r="B769" s="3"/>
      <c r="C769" s="4"/>
      <c r="D769" s="3"/>
      <c r="F769" s="4"/>
      <c r="G769" s="3"/>
      <c r="J769" s="3"/>
      <c r="P769" s="3"/>
      <c r="R769" s="4"/>
      <c r="S769" s="4"/>
      <c r="T769" s="4"/>
      <c r="U769" s="4"/>
      <c r="V769" s="4"/>
      <c r="W769" s="6"/>
      <c r="X769" s="4"/>
      <c r="Y769" s="14"/>
      <c r="Z769" s="4"/>
      <c r="AA769" s="4"/>
      <c r="AB769" s="4"/>
      <c r="AC769" s="4"/>
      <c r="AD769" s="2"/>
      <c r="AE769" s="2"/>
      <c r="AF769" s="4"/>
      <c r="AG769" s="4"/>
      <c r="AH769" s="4"/>
      <c r="AI769" s="6"/>
      <c r="AJ769" s="4"/>
      <c r="AK769" s="4"/>
      <c r="AL769" s="6"/>
    </row>
    <row r="770" spans="1:38" ht="13" x14ac:dyDescent="0.15">
      <c r="A770" s="7"/>
      <c r="B770" s="3"/>
      <c r="C770" s="4"/>
      <c r="D770" s="3"/>
      <c r="F770" s="3"/>
      <c r="G770" s="3"/>
      <c r="J770" s="3"/>
      <c r="P770" s="3"/>
      <c r="R770" s="4"/>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1"/>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7"/>
      <c r="B772" s="3"/>
      <c r="C772" s="3"/>
      <c r="D772" s="3"/>
      <c r="F772" s="3"/>
      <c r="G772" s="3"/>
      <c r="J772" s="4"/>
      <c r="K772" s="6"/>
      <c r="P772" s="4"/>
      <c r="Q772" s="6"/>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7"/>
      <c r="B773" s="3"/>
      <c r="C773" s="3"/>
      <c r="D773" s="3"/>
      <c r="F773" s="3"/>
      <c r="G773" s="3"/>
      <c r="J773" s="4"/>
      <c r="K773" s="6"/>
      <c r="P773" s="4"/>
      <c r="Q773" s="6"/>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3"/>
      <c r="D774" s="3"/>
      <c r="F774" s="3"/>
      <c r="G774" s="3"/>
      <c r="J774" s="4"/>
      <c r="K774" s="6"/>
      <c r="P774" s="4"/>
      <c r="Q774" s="6"/>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1"/>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7"/>
      <c r="B776" s="3"/>
      <c r="C776" s="4"/>
      <c r="D776" s="3"/>
      <c r="F776" s="4"/>
      <c r="G776" s="3"/>
      <c r="J776" s="3"/>
      <c r="P776" s="3"/>
      <c r="R776" s="4"/>
      <c r="S776" s="4"/>
      <c r="T776" s="3"/>
      <c r="U776" s="4"/>
      <c r="V776" s="4"/>
      <c r="W776" s="6"/>
      <c r="X776" s="4"/>
      <c r="Y776" s="14"/>
      <c r="Z776" s="4"/>
      <c r="AA776" s="4"/>
      <c r="AB776" s="4"/>
      <c r="AC776" s="4"/>
      <c r="AD776" s="2"/>
      <c r="AE776" s="2"/>
      <c r="AF776" s="4"/>
      <c r="AG776" s="4"/>
      <c r="AH776" s="4"/>
      <c r="AI776" s="6"/>
      <c r="AJ776" s="4"/>
      <c r="AK776" s="4"/>
      <c r="AL776" s="6"/>
    </row>
    <row r="777" spans="1:38"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6"/>
      <c r="AJ778" s="4"/>
      <c r="AK778" s="4"/>
      <c r="AL778" s="6"/>
    </row>
    <row r="779" spans="1:38" ht="13" x14ac:dyDescent="0.15">
      <c r="A779" s="1"/>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7"/>
      <c r="B780" s="3"/>
      <c r="C780" s="4"/>
      <c r="D780" s="3"/>
      <c r="F780" s="4"/>
      <c r="G780" s="3"/>
      <c r="J780" s="3"/>
      <c r="P780" s="3"/>
      <c r="R780" s="4"/>
      <c r="S780" s="4"/>
      <c r="T780" s="4"/>
      <c r="U780" s="4"/>
      <c r="V780" s="4"/>
      <c r="W780" s="6"/>
      <c r="X780" s="4"/>
      <c r="Y780" s="14"/>
      <c r="Z780" s="4"/>
      <c r="AA780" s="4"/>
      <c r="AB780" s="4"/>
      <c r="AC780" s="4"/>
      <c r="AD780" s="2"/>
      <c r="AE780" s="2"/>
      <c r="AF780" s="4"/>
      <c r="AG780" s="4"/>
      <c r="AH780" s="4"/>
      <c r="AI780" s="6"/>
      <c r="AJ780" s="4"/>
      <c r="AK780" s="4"/>
      <c r="AL780" s="6"/>
    </row>
    <row r="781" spans="1:38" ht="13" x14ac:dyDescent="0.15">
      <c r="A781" s="7"/>
      <c r="B781" s="3"/>
      <c r="C781" s="4"/>
      <c r="D781" s="3"/>
      <c r="F781" s="4"/>
      <c r="G781" s="3"/>
      <c r="J781" s="3"/>
      <c r="P781" s="3"/>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3"/>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1"/>
      <c r="B783" s="3"/>
      <c r="C783" s="4"/>
      <c r="D783" s="3"/>
      <c r="F783" s="3"/>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7"/>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7"/>
      <c r="B785" s="3"/>
      <c r="C785" s="3"/>
      <c r="D785" s="4"/>
      <c r="E785" s="6"/>
      <c r="F785" s="4"/>
      <c r="G785" s="3"/>
      <c r="J785" s="4"/>
      <c r="K785" s="6"/>
      <c r="P785" s="4"/>
      <c r="Q785" s="6"/>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4"/>
      <c r="D786" s="3"/>
      <c r="F786" s="4"/>
      <c r="G786" s="3"/>
      <c r="J786" s="3"/>
      <c r="P786" s="3"/>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1"/>
      <c r="B787" s="3"/>
      <c r="C787" s="4"/>
      <c r="D787" s="3"/>
      <c r="F787" s="4"/>
      <c r="G787" s="3"/>
      <c r="J787" s="3"/>
      <c r="P787" s="3"/>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7"/>
      <c r="B788" s="3"/>
      <c r="C788" s="3"/>
      <c r="D788" s="3"/>
      <c r="F788" s="3"/>
      <c r="G788" s="3"/>
      <c r="J788" s="4"/>
      <c r="K788" s="6"/>
      <c r="P788" s="4"/>
      <c r="Q788" s="6"/>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7"/>
      <c r="B789" s="3"/>
      <c r="C789" s="4"/>
      <c r="D789" s="3"/>
      <c r="F789" s="4"/>
      <c r="G789" s="3"/>
      <c r="J789" s="3"/>
      <c r="P789" s="3"/>
      <c r="R789" s="4"/>
      <c r="S789" s="4"/>
      <c r="T789" s="3"/>
      <c r="U789" s="3"/>
      <c r="V789" s="4"/>
      <c r="W789" s="6"/>
      <c r="X789" s="4"/>
      <c r="Y789" s="14"/>
      <c r="Z789" s="4"/>
      <c r="AA789" s="4"/>
      <c r="AB789" s="4"/>
      <c r="AC789" s="4"/>
      <c r="AD789" s="2"/>
      <c r="AE789" s="2"/>
      <c r="AF789" s="4"/>
      <c r="AG789" s="4"/>
      <c r="AH789" s="4"/>
      <c r="AI789" s="6"/>
      <c r="AJ789" s="4"/>
      <c r="AK789" s="4"/>
      <c r="AL789" s="6"/>
    </row>
    <row r="790" spans="1:38" ht="13" x14ac:dyDescent="0.15">
      <c r="A790" s="7"/>
      <c r="B790" s="3"/>
      <c r="C790" s="4"/>
      <c r="D790" s="3"/>
      <c r="F790" s="4"/>
      <c r="G790" s="6"/>
      <c r="H790" s="6"/>
      <c r="I790" s="6"/>
      <c r="J790" s="3"/>
      <c r="L790" s="6"/>
      <c r="M790" s="6"/>
      <c r="N790" s="6"/>
      <c r="O790" s="6"/>
      <c r="P790" s="3"/>
      <c r="R790" s="3"/>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1"/>
      <c r="B791" s="3"/>
      <c r="C791" s="4"/>
      <c r="D791" s="3"/>
      <c r="F791" s="4"/>
      <c r="G791" s="3"/>
      <c r="J791" s="3"/>
      <c r="P791" s="3"/>
      <c r="R791" s="4"/>
      <c r="S791" s="4"/>
      <c r="T791" s="4"/>
      <c r="U791" s="4"/>
      <c r="V791" s="4"/>
      <c r="W791" s="6"/>
      <c r="X791" s="4"/>
      <c r="Y791" s="14"/>
      <c r="Z791" s="4"/>
      <c r="AA791" s="4"/>
      <c r="AB791" s="4"/>
      <c r="AC791" s="4"/>
      <c r="AD791" s="2"/>
      <c r="AE791" s="2"/>
      <c r="AF791" s="4"/>
      <c r="AG791" s="4"/>
      <c r="AH791" s="4"/>
      <c r="AI791" s="6"/>
      <c r="AJ791" s="4"/>
      <c r="AK791" s="4"/>
      <c r="AL791" s="6"/>
    </row>
    <row r="792" spans="1:38" ht="13" x14ac:dyDescent="0.15">
      <c r="A792" s="7"/>
      <c r="B792" s="3"/>
      <c r="C792" s="3"/>
      <c r="D792" s="3"/>
      <c r="F792" s="3"/>
      <c r="G792" s="3"/>
      <c r="J792" s="4"/>
      <c r="K792" s="6"/>
      <c r="P792" s="4"/>
      <c r="Q792" s="6"/>
      <c r="R792" s="4"/>
      <c r="S792" s="4"/>
      <c r="T792" s="4"/>
      <c r="U792" s="4"/>
      <c r="V792" s="4"/>
      <c r="W792" s="6"/>
      <c r="X792" s="4"/>
      <c r="Y792" s="14"/>
      <c r="Z792" s="4"/>
      <c r="AA792" s="4"/>
      <c r="AB792" s="4"/>
      <c r="AC792" s="4"/>
      <c r="AD792" s="2"/>
      <c r="AE792" s="2"/>
      <c r="AF792" s="4"/>
      <c r="AG792" s="4"/>
      <c r="AH792" s="4"/>
      <c r="AI792" s="6"/>
      <c r="AJ792" s="4"/>
      <c r="AK792" s="4"/>
      <c r="AL792" s="6"/>
    </row>
    <row r="793" spans="1:38" ht="13" x14ac:dyDescent="0.15">
      <c r="A793" s="7"/>
      <c r="B793" s="3"/>
      <c r="C793" s="3"/>
      <c r="D793" s="4"/>
      <c r="E793" s="6"/>
      <c r="F793" s="4"/>
      <c r="G793" s="3"/>
      <c r="J793" s="4"/>
      <c r="K793" s="6"/>
      <c r="P793" s="4"/>
      <c r="Q793" s="6"/>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4"/>
      <c r="D794" s="3"/>
      <c r="F794" s="4"/>
      <c r="G794" s="3"/>
      <c r="J794" s="3"/>
      <c r="P794" s="3"/>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1"/>
      <c r="B795" s="3"/>
      <c r="C795" s="4"/>
      <c r="D795" s="3"/>
      <c r="F795" s="4"/>
      <c r="G795" s="3"/>
      <c r="J795" s="3"/>
      <c r="P795" s="3"/>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7"/>
      <c r="B796" s="3"/>
      <c r="C796" s="3"/>
      <c r="D796" s="3"/>
      <c r="F796" s="3"/>
      <c r="G796" s="3"/>
      <c r="J796" s="4"/>
      <c r="K796" s="6"/>
      <c r="P796" s="4"/>
      <c r="Q796" s="6"/>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7"/>
      <c r="B797" s="3"/>
      <c r="C797" s="3"/>
      <c r="D797" s="3"/>
      <c r="F797" s="3"/>
      <c r="G797" s="3"/>
      <c r="J797" s="4"/>
      <c r="K797" s="6"/>
      <c r="P797" s="4"/>
      <c r="Q797" s="6"/>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1"/>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7"/>
      <c r="B800" s="3"/>
      <c r="C800" s="4"/>
      <c r="D800" s="3"/>
      <c r="F800" s="4"/>
      <c r="G800" s="3"/>
      <c r="J800" s="3"/>
      <c r="P800" s="3"/>
      <c r="R800" s="4"/>
      <c r="S800" s="4"/>
      <c r="T800" s="3"/>
      <c r="U800" s="4"/>
      <c r="V800" s="4"/>
      <c r="W800" s="6"/>
      <c r="X800" s="4"/>
      <c r="Y800" s="14"/>
      <c r="Z800" s="4"/>
      <c r="AA800" s="4"/>
      <c r="AB800" s="4"/>
      <c r="AC800" s="4"/>
      <c r="AD800" s="2"/>
      <c r="AE800" s="2"/>
      <c r="AF800" s="4"/>
      <c r="AG800" s="4"/>
      <c r="AH800" s="4"/>
      <c r="AI800" s="6"/>
      <c r="AJ800" s="4"/>
      <c r="AK800" s="4"/>
      <c r="AL800" s="6"/>
    </row>
    <row r="801" spans="1:38" ht="13" x14ac:dyDescent="0.15">
      <c r="A801" s="7"/>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4"/>
      <c r="D802" s="3"/>
      <c r="F802" s="4"/>
      <c r="G802" s="3"/>
      <c r="J802" s="3"/>
      <c r="P802" s="3"/>
      <c r="R802" s="4"/>
      <c r="S802" s="4"/>
      <c r="T802" s="4"/>
      <c r="U802" s="4"/>
      <c r="V802" s="4"/>
      <c r="W802" s="6"/>
      <c r="X802" s="4"/>
      <c r="Y802" s="14"/>
      <c r="Z802" s="4"/>
      <c r="AA802" s="4"/>
      <c r="AB802" s="4"/>
      <c r="AC802" s="4"/>
      <c r="AD802" s="2"/>
      <c r="AE802" s="2"/>
      <c r="AF802" s="4"/>
      <c r="AG802" s="4"/>
      <c r="AH802" s="4"/>
      <c r="AI802" s="6"/>
      <c r="AJ802" s="4"/>
      <c r="AK802" s="4"/>
      <c r="AL802" s="6"/>
    </row>
    <row r="803" spans="1:38" ht="13" x14ac:dyDescent="0.15">
      <c r="A803" s="1"/>
      <c r="B803" s="3"/>
      <c r="C803" s="4"/>
      <c r="D803" s="3"/>
      <c r="F803" s="4"/>
      <c r="G803" s="3"/>
      <c r="J803" s="3"/>
      <c r="P803" s="3"/>
      <c r="R803" s="4"/>
      <c r="S803" s="4"/>
      <c r="T803" s="4"/>
      <c r="U803" s="4"/>
      <c r="V803" s="4"/>
      <c r="W803" s="6"/>
      <c r="X803" s="4"/>
      <c r="Y803" s="14"/>
      <c r="Z803" s="4"/>
      <c r="AA803" s="4"/>
      <c r="AB803" s="4"/>
      <c r="AC803" s="4"/>
      <c r="AD803" s="2"/>
      <c r="AE803" s="2"/>
      <c r="AF803" s="4"/>
      <c r="AG803" s="4"/>
      <c r="AH803" s="4"/>
      <c r="AI803" s="6"/>
      <c r="AJ803" s="4"/>
      <c r="AK803" s="4"/>
      <c r="AL803" s="6"/>
    </row>
    <row r="804" spans="1:38" ht="13" x14ac:dyDescent="0.15">
      <c r="A804" s="7"/>
      <c r="B804" s="3"/>
      <c r="C804" s="3"/>
      <c r="D804" s="3"/>
      <c r="F804" s="3"/>
      <c r="G804" s="3"/>
      <c r="J804" s="4"/>
      <c r="K804" s="6"/>
      <c r="P804" s="4"/>
      <c r="Q804" s="6"/>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7"/>
      <c r="B805" s="3"/>
      <c r="C805" s="3"/>
      <c r="D805" s="3"/>
      <c r="F805" s="3"/>
      <c r="G805" s="3"/>
      <c r="J805" s="4"/>
      <c r="K805" s="6"/>
      <c r="P805" s="4"/>
      <c r="Q805" s="6"/>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4"/>
      <c r="D806" s="3"/>
      <c r="F806" s="3"/>
      <c r="G806" s="3"/>
      <c r="J806" s="3"/>
      <c r="P806" s="3"/>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1"/>
      <c r="B807" s="3"/>
      <c r="C807" s="3"/>
      <c r="D807" s="4"/>
      <c r="E807" s="6"/>
      <c r="F807" s="4"/>
      <c r="G807" s="3"/>
      <c r="J807" s="4"/>
      <c r="K807" s="6"/>
      <c r="P807" s="4"/>
      <c r="Q807" s="6"/>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7"/>
      <c r="B808" s="3"/>
      <c r="C808" s="4"/>
      <c r="D808" s="3"/>
      <c r="F808" s="4"/>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7"/>
      <c r="B809" s="3"/>
      <c r="C809" s="4"/>
      <c r="D809" s="3"/>
      <c r="F809" s="4"/>
      <c r="G809" s="3"/>
      <c r="J809" s="3"/>
      <c r="P809" s="3"/>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3"/>
      <c r="D810" s="3"/>
      <c r="F810" s="3"/>
      <c r="G810" s="3"/>
      <c r="J810" s="4"/>
      <c r="K810" s="6"/>
      <c r="P810" s="4"/>
      <c r="Q810" s="6"/>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1"/>
      <c r="B811" s="3"/>
      <c r="C811" s="3"/>
      <c r="D811" s="3"/>
      <c r="F811" s="3"/>
      <c r="G811" s="3"/>
      <c r="J811" s="4"/>
      <c r="K811" s="6"/>
      <c r="P811" s="4"/>
      <c r="Q811" s="6"/>
      <c r="R811" s="4"/>
      <c r="S811" s="4"/>
      <c r="T811" s="4"/>
      <c r="U811" s="4"/>
      <c r="V811" s="4"/>
      <c r="W811" s="6"/>
      <c r="X811" s="4"/>
      <c r="Y811" s="14"/>
      <c r="Z811" s="4"/>
      <c r="AA811" s="4"/>
      <c r="AB811" s="4"/>
      <c r="AC811" s="4"/>
      <c r="AD811" s="2"/>
      <c r="AE811" s="2"/>
      <c r="AF811" s="4"/>
      <c r="AG811" s="4"/>
      <c r="AH811" s="4"/>
      <c r="AI811" s="6"/>
      <c r="AJ811" s="4"/>
      <c r="AK811" s="4"/>
      <c r="AL811" s="6"/>
    </row>
    <row r="812" spans="1:38" ht="13" x14ac:dyDescent="0.15">
      <c r="A812" s="7"/>
      <c r="B812" s="3"/>
      <c r="C812" s="4"/>
      <c r="D812" s="3"/>
      <c r="F812" s="4"/>
      <c r="G812" s="3"/>
      <c r="J812" s="3"/>
      <c r="P812" s="3"/>
      <c r="R812" s="3"/>
      <c r="S812" s="4"/>
      <c r="T812" s="4"/>
      <c r="U812" s="3"/>
      <c r="V812" s="4"/>
      <c r="W812" s="6"/>
      <c r="X812" s="4"/>
      <c r="Y812" s="14"/>
      <c r="Z812" s="4"/>
      <c r="AA812" s="4"/>
      <c r="AB812" s="4"/>
      <c r="AC812" s="4"/>
      <c r="AD812" s="2"/>
      <c r="AE812" s="2"/>
      <c r="AF812" s="4"/>
      <c r="AG812" s="4"/>
      <c r="AH812" s="4"/>
      <c r="AI812" s="6"/>
      <c r="AJ812" s="4"/>
      <c r="AK812" s="4"/>
      <c r="AL812" s="6"/>
    </row>
    <row r="813" spans="1:38" ht="13" x14ac:dyDescent="0.15">
      <c r="A813" s="7"/>
      <c r="B813" s="3"/>
      <c r="C813" s="3"/>
      <c r="D813" s="3"/>
      <c r="F813" s="3"/>
      <c r="G813" s="3"/>
      <c r="J813" s="4"/>
      <c r="K813" s="6"/>
      <c r="P813" s="4"/>
      <c r="Q813" s="6"/>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4"/>
      <c r="D814" s="3"/>
      <c r="F814" s="4"/>
      <c r="G814" s="3"/>
      <c r="J814" s="3"/>
      <c r="P814" s="3"/>
      <c r="R814" s="4"/>
      <c r="S814" s="4"/>
      <c r="T814" s="4"/>
      <c r="U814" s="4"/>
      <c r="V814" s="4"/>
      <c r="W814" s="6"/>
      <c r="X814" s="4"/>
      <c r="Y814" s="14"/>
      <c r="Z814" s="4"/>
      <c r="AA814" s="4"/>
      <c r="AB814" s="4"/>
      <c r="AC814" s="4"/>
      <c r="AD814" s="2"/>
      <c r="AE814" s="2"/>
      <c r="AF814" s="4"/>
      <c r="AG814" s="4"/>
      <c r="AH814" s="4"/>
      <c r="AI814" s="6"/>
      <c r="AJ814" s="4"/>
      <c r="AK814" s="4"/>
      <c r="AL814" s="6"/>
    </row>
    <row r="815" spans="1:38" ht="13" x14ac:dyDescent="0.15">
      <c r="A815" s="1"/>
      <c r="B815" s="3"/>
      <c r="C815" s="4"/>
      <c r="D815" s="3"/>
      <c r="F815" s="4"/>
      <c r="G815" s="3"/>
      <c r="J815" s="3"/>
      <c r="P815" s="3"/>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7"/>
      <c r="B816" s="3"/>
      <c r="C816" s="3"/>
      <c r="D816" s="3"/>
      <c r="F816" s="4"/>
      <c r="G816" s="3"/>
      <c r="J816" s="4"/>
      <c r="K816" s="6"/>
      <c r="P816" s="4"/>
      <c r="Q816" s="6"/>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7"/>
      <c r="B817" s="3"/>
      <c r="C817" s="3"/>
      <c r="D817" s="3"/>
      <c r="F817" s="4"/>
      <c r="G817" s="3"/>
      <c r="J817" s="4"/>
      <c r="K817" s="6"/>
      <c r="P817" s="4"/>
      <c r="Q817" s="6"/>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4"/>
      <c r="E818" s="6"/>
      <c r="F818" s="4"/>
      <c r="G818" s="3"/>
      <c r="J818" s="4"/>
      <c r="K818" s="6"/>
      <c r="P818" s="4"/>
      <c r="Q818" s="6"/>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1"/>
      <c r="B819" s="3"/>
      <c r="C819" s="4"/>
      <c r="D819" s="3"/>
      <c r="F819" s="4"/>
      <c r="G819" s="3"/>
      <c r="J819" s="3"/>
      <c r="P819" s="3"/>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7"/>
      <c r="B820" s="3"/>
      <c r="C820" s="4"/>
      <c r="D820" s="3"/>
      <c r="F820" s="4"/>
      <c r="G820" s="3"/>
      <c r="J820" s="3"/>
      <c r="P820" s="3"/>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7"/>
      <c r="B821" s="3"/>
      <c r="C821" s="3"/>
      <c r="D821" s="3"/>
      <c r="F821" s="3"/>
      <c r="G821" s="3"/>
      <c r="J821" s="4"/>
      <c r="K821" s="6"/>
      <c r="P821" s="4"/>
      <c r="Q821" s="6"/>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3"/>
      <c r="D822" s="3"/>
      <c r="F822" s="3"/>
      <c r="G822" s="3"/>
      <c r="J822" s="4"/>
      <c r="K822" s="6"/>
      <c r="P822" s="4"/>
      <c r="Q822" s="6"/>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1"/>
      <c r="B823" s="3"/>
      <c r="C823" s="4"/>
      <c r="D823" s="3"/>
      <c r="F823" s="4"/>
      <c r="G823" s="3"/>
      <c r="J823" s="3"/>
      <c r="P823" s="3"/>
      <c r="R823" s="4"/>
      <c r="S823" s="4"/>
      <c r="T823" s="4"/>
      <c r="U823" s="3"/>
      <c r="V823" s="4"/>
      <c r="W823" s="6"/>
      <c r="X823" s="4"/>
      <c r="Y823" s="14"/>
      <c r="Z823" s="4"/>
      <c r="AA823" s="4"/>
      <c r="AB823" s="4"/>
      <c r="AC823" s="4"/>
      <c r="AD823" s="2"/>
      <c r="AE823" s="2"/>
      <c r="AF823" s="4"/>
      <c r="AG823" s="4"/>
      <c r="AH823" s="4"/>
      <c r="AI823" s="6"/>
      <c r="AJ823" s="4"/>
      <c r="AK823" s="4"/>
      <c r="AL823" s="6"/>
    </row>
    <row r="824" spans="1:38" ht="13" x14ac:dyDescent="0.15">
      <c r="A824" s="7"/>
      <c r="B824" s="3"/>
      <c r="C824" s="4"/>
      <c r="D824" s="3"/>
      <c r="F824" s="4"/>
      <c r="G824" s="3"/>
      <c r="J824" s="3"/>
      <c r="P824" s="3"/>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7"/>
      <c r="B825" s="3"/>
      <c r="C825" s="4"/>
      <c r="D825" s="3"/>
      <c r="F825" s="4"/>
      <c r="G825" s="3"/>
      <c r="J825" s="3"/>
      <c r="P825" s="3"/>
      <c r="R825" s="4"/>
      <c r="S825" s="4"/>
      <c r="T825" s="4"/>
      <c r="U825" s="4"/>
      <c r="V825" s="4"/>
      <c r="W825" s="6"/>
      <c r="X825" s="4"/>
      <c r="Y825" s="14"/>
      <c r="Z825" s="4"/>
      <c r="AA825" s="4"/>
      <c r="AB825" s="4"/>
      <c r="AC825" s="4"/>
      <c r="AD825" s="2"/>
      <c r="AE825" s="2"/>
      <c r="AF825" s="4"/>
      <c r="AG825" s="4"/>
      <c r="AH825" s="4"/>
      <c r="AI825" s="6"/>
      <c r="AJ825" s="4"/>
      <c r="AK825" s="4"/>
      <c r="AL825" s="6"/>
    </row>
    <row r="826" spans="1:38" ht="13" x14ac:dyDescent="0.15">
      <c r="A826" s="7"/>
      <c r="B826" s="3"/>
      <c r="C826" s="3"/>
      <c r="D826" s="3"/>
      <c r="F826" s="4"/>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1"/>
      <c r="B827" s="3"/>
      <c r="C827" s="3"/>
      <c r="D827" s="3"/>
      <c r="F827" s="4"/>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7"/>
      <c r="B828" s="3"/>
      <c r="C828" s="3"/>
      <c r="D828" s="3"/>
      <c r="F828" s="4"/>
      <c r="G828" s="3"/>
      <c r="J828" s="3"/>
      <c r="P828" s="3"/>
      <c r="R828" s="4"/>
      <c r="S828" s="4"/>
      <c r="T828" s="4"/>
      <c r="U828" s="4"/>
      <c r="V828" s="4"/>
      <c r="W828" s="6"/>
      <c r="X828" s="4"/>
      <c r="Y828" s="14"/>
      <c r="Z828" s="4"/>
      <c r="AA828" s="4"/>
      <c r="AB828" s="4"/>
      <c r="AC828" s="4"/>
      <c r="AD828" s="2"/>
      <c r="AE828" s="2"/>
      <c r="AF828" s="4"/>
      <c r="AG828" s="4"/>
      <c r="AH828" s="4"/>
      <c r="AI828" s="6"/>
      <c r="AJ828" s="4"/>
      <c r="AK828" s="4"/>
      <c r="AL828" s="6"/>
    </row>
    <row r="829" spans="1:38" ht="13" x14ac:dyDescent="0.15">
      <c r="A829" s="7"/>
      <c r="B829" s="3"/>
      <c r="C829" s="3"/>
      <c r="D829" s="3"/>
      <c r="F829" s="3"/>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3"/>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1"/>
      <c r="B831" s="3"/>
      <c r="C831" s="3"/>
      <c r="D831" s="3"/>
      <c r="F831" s="4"/>
      <c r="G831" s="3"/>
      <c r="J831" s="3"/>
      <c r="P831" s="3"/>
      <c r="R831" s="4"/>
      <c r="S831" s="4"/>
      <c r="T831" s="4"/>
      <c r="U831" s="3"/>
      <c r="V831" s="4"/>
      <c r="W831" s="6"/>
      <c r="X831" s="4"/>
      <c r="Y831" s="14"/>
      <c r="Z831" s="4"/>
      <c r="AA831" s="4"/>
      <c r="AB831" s="4"/>
      <c r="AC831" s="4"/>
      <c r="AD831" s="2"/>
      <c r="AE831" s="2"/>
      <c r="AF831" s="4"/>
      <c r="AG831" s="4"/>
      <c r="AH831" s="4"/>
      <c r="AI831" s="6"/>
      <c r="AJ831" s="4"/>
      <c r="AK831" s="4"/>
      <c r="AL831" s="6"/>
    </row>
    <row r="832" spans="1:38" ht="13" x14ac:dyDescent="0.15">
      <c r="A832" s="7"/>
      <c r="B832" s="3"/>
      <c r="C832" s="3"/>
      <c r="D832" s="3"/>
      <c r="F832" s="3"/>
      <c r="G832" s="3"/>
      <c r="J832" s="3"/>
      <c r="P832" s="3"/>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7"/>
      <c r="B833" s="3"/>
      <c r="C833" s="3"/>
      <c r="D833" s="3"/>
      <c r="F833" s="4"/>
      <c r="G833" s="3"/>
      <c r="J833" s="3"/>
      <c r="P833" s="3"/>
      <c r="R833" s="4"/>
      <c r="S833" s="4"/>
      <c r="T833" s="4"/>
      <c r="U833" s="4"/>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4"/>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1"/>
      <c r="B835" s="3"/>
      <c r="C835" s="3"/>
      <c r="D835" s="3"/>
      <c r="F835" s="3"/>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7"/>
      <c r="B836" s="3"/>
      <c r="C836" s="3"/>
      <c r="D836" s="3"/>
      <c r="F836" s="3"/>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7"/>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3"/>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1"/>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7"/>
      <c r="B840" s="3"/>
      <c r="C840" s="3"/>
      <c r="D840" s="3"/>
      <c r="F840" s="4"/>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7"/>
      <c r="B841" s="3"/>
      <c r="C841" s="3"/>
      <c r="D841" s="3"/>
      <c r="F841" s="4"/>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4"/>
      <c r="V842" s="4"/>
      <c r="W842" s="6"/>
      <c r="X842" s="4"/>
      <c r="Y842" s="14"/>
      <c r="Z842" s="4"/>
      <c r="AA842" s="4"/>
      <c r="AB842" s="4"/>
      <c r="AC842" s="4"/>
      <c r="AD842" s="2"/>
      <c r="AE842" s="2"/>
      <c r="AF842" s="4"/>
      <c r="AG842" s="4"/>
      <c r="AH842" s="4"/>
      <c r="AI842" s="6"/>
      <c r="AJ842" s="4"/>
      <c r="AK842" s="4"/>
      <c r="AL842" s="6"/>
    </row>
    <row r="843" spans="1:38" ht="13" x14ac:dyDescent="0.15">
      <c r="A843" s="1"/>
      <c r="B843" s="3"/>
      <c r="C843" s="3"/>
      <c r="D843" s="3"/>
      <c r="F843" s="3"/>
      <c r="G843" s="3"/>
      <c r="J843" s="3"/>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7"/>
      <c r="B844" s="3"/>
      <c r="C844" s="3"/>
      <c r="D844" s="3"/>
      <c r="F844" s="3"/>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7"/>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1"/>
      <c r="B847" s="3"/>
      <c r="C847" s="3"/>
      <c r="D847" s="3"/>
      <c r="F847" s="3"/>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7"/>
      <c r="B848" s="3"/>
      <c r="C848" s="3"/>
      <c r="D848" s="3"/>
      <c r="F848" s="4"/>
      <c r="G848" s="3"/>
      <c r="J848" s="3"/>
      <c r="P848" s="3"/>
      <c r="R848" s="4"/>
      <c r="S848" s="4"/>
      <c r="T848" s="3"/>
      <c r="U848" s="4"/>
      <c r="V848" s="4"/>
      <c r="W848" s="6"/>
      <c r="X848" s="4"/>
      <c r="Y848" s="14"/>
      <c r="Z848" s="4"/>
      <c r="AA848" s="4"/>
      <c r="AB848" s="4"/>
      <c r="AC848" s="4"/>
      <c r="AD848" s="2"/>
      <c r="AE848" s="2"/>
      <c r="AF848" s="4"/>
      <c r="AG848" s="4"/>
      <c r="AH848" s="4"/>
      <c r="AI848" s="6"/>
      <c r="AJ848" s="4"/>
      <c r="AK848" s="4"/>
      <c r="AL848" s="6"/>
    </row>
    <row r="849" spans="1:38" ht="13" x14ac:dyDescent="0.15">
      <c r="A849" s="7"/>
      <c r="B849" s="3"/>
      <c r="C849" s="3"/>
      <c r="D849" s="3"/>
      <c r="F849" s="3"/>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3"/>
      <c r="G850" s="3"/>
      <c r="J850" s="3"/>
      <c r="P850" s="3"/>
      <c r="R850" s="4"/>
      <c r="S850" s="4"/>
      <c r="T850" s="4"/>
      <c r="U850" s="4"/>
      <c r="V850" s="4"/>
      <c r="W850" s="6"/>
      <c r="X850" s="4"/>
      <c r="Y850" s="14"/>
      <c r="Z850" s="4"/>
      <c r="AA850" s="4"/>
      <c r="AB850" s="4"/>
      <c r="AC850" s="4"/>
      <c r="AD850" s="2"/>
      <c r="AE850" s="2"/>
      <c r="AF850" s="4"/>
      <c r="AG850" s="4"/>
      <c r="AH850" s="4"/>
      <c r="AI850" s="6"/>
      <c r="AJ850" s="4"/>
      <c r="AK850" s="4"/>
      <c r="AL850" s="6"/>
    </row>
    <row r="851" spans="1:38" ht="13" x14ac:dyDescent="0.15">
      <c r="A851" s="1"/>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7"/>
      <c r="B852" s="3"/>
      <c r="C852" s="3"/>
      <c r="D852" s="3"/>
      <c r="F852" s="4"/>
      <c r="G852" s="3"/>
      <c r="J852" s="3"/>
      <c r="P852" s="3"/>
      <c r="R852" s="4"/>
      <c r="S852" s="4"/>
      <c r="T852" s="4"/>
      <c r="U852" s="4"/>
      <c r="V852" s="4"/>
      <c r="W852" s="6"/>
      <c r="X852" s="4"/>
      <c r="Y852" s="14"/>
      <c r="Z852" s="4"/>
      <c r="AA852" s="4"/>
      <c r="AB852" s="4"/>
      <c r="AC852" s="4"/>
      <c r="AD852" s="2"/>
      <c r="AE852" s="2"/>
      <c r="AF852" s="4"/>
      <c r="AG852" s="4"/>
      <c r="AH852" s="4"/>
      <c r="AI852" s="6"/>
      <c r="AJ852" s="4"/>
      <c r="AK852" s="4"/>
      <c r="AL852" s="6"/>
    </row>
    <row r="853" spans="1:38"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3"/>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1"/>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7"/>
      <c r="B856" s="3"/>
      <c r="C856" s="3"/>
      <c r="D856" s="3"/>
      <c r="F856" s="4"/>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7"/>
      <c r="B857" s="3"/>
      <c r="C857" s="3"/>
      <c r="D857" s="3"/>
      <c r="F857" s="3"/>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1"/>
      <c r="B859" s="3"/>
      <c r="C859" s="3"/>
      <c r="D859" s="3"/>
      <c r="F859" s="3"/>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7"/>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4"/>
      <c r="G862" s="3"/>
      <c r="J862" s="3"/>
      <c r="P862" s="3"/>
      <c r="R862" s="4"/>
      <c r="S862" s="4"/>
      <c r="T862" s="4"/>
      <c r="U862" s="3"/>
      <c r="V862" s="4"/>
      <c r="W862" s="6"/>
      <c r="X862" s="4"/>
      <c r="Y862" s="14"/>
      <c r="Z862" s="4"/>
      <c r="AA862" s="4"/>
      <c r="AB862" s="4"/>
      <c r="AC862" s="4"/>
      <c r="AD862" s="2"/>
      <c r="AE862" s="2"/>
      <c r="AF862" s="4"/>
      <c r="AG862" s="4"/>
      <c r="AH862" s="4"/>
      <c r="AI862" s="6"/>
      <c r="AJ862" s="4"/>
      <c r="AK862" s="4"/>
      <c r="AL862" s="6"/>
    </row>
    <row r="863" spans="1:38" ht="13" x14ac:dyDescent="0.15">
      <c r="A863" s="1"/>
      <c r="B863" s="3"/>
      <c r="C863" s="3"/>
      <c r="D863" s="3"/>
      <c r="F863" s="4"/>
      <c r="G863" s="6"/>
      <c r="H863" s="6"/>
      <c r="I863" s="6"/>
      <c r="J863" s="3"/>
      <c r="L863" s="6"/>
      <c r="M863" s="6"/>
      <c r="N863" s="6"/>
      <c r="O863" s="6"/>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7"/>
      <c r="B864" s="3"/>
      <c r="C864" s="3"/>
      <c r="D864" s="3"/>
      <c r="F864" s="4"/>
      <c r="G864" s="3"/>
      <c r="J864" s="3"/>
      <c r="P864" s="3"/>
      <c r="R864" s="4"/>
      <c r="S864" s="4"/>
      <c r="T864" s="4"/>
      <c r="U864" s="4"/>
      <c r="V864" s="4"/>
      <c r="W864" s="6"/>
      <c r="X864" s="4"/>
      <c r="Y864" s="14"/>
      <c r="Z864" s="4"/>
      <c r="AA864" s="4"/>
      <c r="AB864" s="4"/>
      <c r="AC864" s="4"/>
      <c r="AD864" s="2"/>
      <c r="AE864" s="2"/>
      <c r="AF864" s="4"/>
      <c r="AG864" s="4"/>
      <c r="AH864" s="4"/>
      <c r="AI864" s="6"/>
      <c r="AJ864" s="4"/>
      <c r="AK864" s="4"/>
      <c r="AL864" s="6"/>
    </row>
    <row r="865" spans="1:38" ht="13" x14ac:dyDescent="0.15">
      <c r="A865" s="7"/>
      <c r="B865" s="3"/>
      <c r="C865" s="3"/>
      <c r="D865" s="3"/>
      <c r="F865" s="3"/>
      <c r="G865" s="3"/>
      <c r="J865" s="3"/>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1"/>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7"/>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1"/>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7"/>
      <c r="B872" s="3"/>
      <c r="C872" s="3"/>
      <c r="D872" s="3"/>
      <c r="F872" s="4"/>
      <c r="G872" s="3"/>
      <c r="J872" s="3"/>
      <c r="P872" s="3"/>
      <c r="R872" s="4"/>
      <c r="S872" s="4"/>
      <c r="T872" s="3"/>
      <c r="U872" s="4"/>
      <c r="V872" s="4"/>
      <c r="W872" s="6"/>
      <c r="X872" s="4"/>
      <c r="Y872" s="14"/>
      <c r="Z872" s="4"/>
      <c r="AA872" s="4"/>
      <c r="AB872" s="4"/>
      <c r="AC872" s="4"/>
      <c r="AD872" s="2"/>
      <c r="AE872" s="2"/>
      <c r="AF872" s="4"/>
      <c r="AG872" s="4"/>
      <c r="AH872" s="4"/>
      <c r="AI872" s="6"/>
      <c r="AJ872" s="4"/>
      <c r="AK872" s="4"/>
      <c r="AL872" s="6"/>
    </row>
    <row r="873" spans="1:38" ht="13" x14ac:dyDescent="0.15">
      <c r="A873" s="7"/>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4"/>
      <c r="G874" s="3"/>
      <c r="J874" s="3"/>
      <c r="P874" s="3"/>
      <c r="R874" s="4"/>
      <c r="S874" s="4"/>
      <c r="T874" s="4"/>
      <c r="U874" s="4"/>
      <c r="V874" s="4"/>
      <c r="W874" s="6"/>
      <c r="X874" s="4"/>
      <c r="Y874" s="14"/>
      <c r="Z874" s="4"/>
      <c r="AA874" s="4"/>
      <c r="AB874" s="4"/>
      <c r="AC874" s="4"/>
      <c r="AD874" s="2"/>
      <c r="AE874" s="2"/>
      <c r="AF874" s="4"/>
      <c r="AG874" s="4"/>
      <c r="AH874" s="4"/>
      <c r="AI874" s="6"/>
      <c r="AJ874" s="4"/>
      <c r="AK874" s="4"/>
      <c r="AL874" s="6"/>
    </row>
    <row r="875" spans="1:38" ht="13" x14ac:dyDescent="0.15">
      <c r="A875" s="1"/>
      <c r="B875" s="3"/>
      <c r="C875" s="3"/>
      <c r="D875" s="3"/>
      <c r="F875" s="4"/>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7"/>
      <c r="B876" s="3"/>
      <c r="C876" s="3"/>
      <c r="D876" s="3"/>
      <c r="F876" s="3"/>
      <c r="G876" s="3"/>
      <c r="J876" s="3"/>
      <c r="P876" s="3"/>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7"/>
      <c r="B877" s="3"/>
      <c r="C877" s="3"/>
      <c r="D877" s="3"/>
      <c r="F877" s="4"/>
      <c r="G877" s="3"/>
      <c r="J877" s="3"/>
      <c r="P877" s="3"/>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1"/>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7"/>
      <c r="B880" s="3"/>
      <c r="C880" s="3"/>
      <c r="D880" s="3"/>
      <c r="F880" s="3"/>
      <c r="G880" s="3"/>
      <c r="J880" s="3"/>
      <c r="P880" s="3"/>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3"/>
      <c r="D882" s="3"/>
      <c r="F882" s="4"/>
      <c r="G882" s="3"/>
      <c r="J882" s="3"/>
      <c r="P882" s="3"/>
      <c r="R882" s="4"/>
      <c r="S882" s="4"/>
      <c r="T882" s="3"/>
      <c r="U882" s="4"/>
      <c r="V882" s="4"/>
      <c r="W882" s="6"/>
      <c r="X882" s="4"/>
      <c r="Y882" s="14"/>
      <c r="Z882" s="4"/>
      <c r="AA882" s="4"/>
      <c r="AB882" s="4"/>
      <c r="AC882" s="4"/>
      <c r="AD882" s="2"/>
      <c r="AE882" s="2"/>
      <c r="AF882" s="4"/>
      <c r="AG882" s="4"/>
      <c r="AH882" s="4"/>
      <c r="AI882" s="6"/>
      <c r="AJ882" s="4"/>
      <c r="AK882" s="4"/>
      <c r="AL882" s="6"/>
    </row>
    <row r="883" spans="1:38" ht="13" x14ac:dyDescent="0.15">
      <c r="A883" s="1"/>
      <c r="B883" s="3"/>
      <c r="C883" s="3"/>
      <c r="D883" s="3"/>
      <c r="F883" s="4"/>
      <c r="G883" s="3"/>
      <c r="J883" s="3"/>
      <c r="P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7"/>
      <c r="B884" s="3"/>
      <c r="C884" s="3"/>
      <c r="D884" s="3"/>
      <c r="F884" s="4"/>
      <c r="G884" s="3"/>
      <c r="J884" s="3"/>
      <c r="P884" s="3"/>
      <c r="R884" s="4"/>
      <c r="S884" s="4"/>
      <c r="T884" s="4"/>
      <c r="U884" s="4"/>
      <c r="V884" s="4"/>
      <c r="W884" s="6"/>
      <c r="X884" s="4"/>
      <c r="Y884" s="14"/>
      <c r="Z884" s="4"/>
      <c r="AA884" s="4"/>
      <c r="AB884" s="4"/>
      <c r="AC884" s="4"/>
      <c r="AD884" s="2"/>
      <c r="AE884" s="2"/>
      <c r="AF884" s="4"/>
      <c r="AG884" s="4"/>
      <c r="AH884" s="4"/>
      <c r="AI884" s="6"/>
      <c r="AJ884" s="4"/>
      <c r="AK884" s="4"/>
      <c r="AL884" s="6"/>
    </row>
    <row r="885" spans="1:38" ht="13" x14ac:dyDescent="0.15">
      <c r="A885" s="7"/>
      <c r="B885" s="3"/>
      <c r="C885" s="3"/>
      <c r="D885" s="3"/>
      <c r="F885" s="3"/>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1"/>
      <c r="B887" s="3"/>
      <c r="C887" s="3"/>
      <c r="D887" s="3"/>
      <c r="F887" s="4"/>
      <c r="G887" s="3"/>
      <c r="J887" s="3"/>
      <c r="P887" s="3"/>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7"/>
      <c r="B888" s="3"/>
      <c r="C888" s="3"/>
      <c r="D888" s="3"/>
      <c r="F888" s="4"/>
      <c r="G888" s="3"/>
      <c r="J888" s="3"/>
      <c r="P888" s="3"/>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3"/>
      <c r="G890" s="3"/>
      <c r="J890" s="3"/>
      <c r="P890" s="3"/>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1"/>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7"/>
      <c r="B892" s="3"/>
      <c r="C892" s="3"/>
      <c r="D892" s="3"/>
      <c r="F892" s="4"/>
      <c r="G892" s="3"/>
      <c r="J892" s="3"/>
      <c r="P892" s="3"/>
      <c r="R892" s="4"/>
      <c r="S892" s="4"/>
      <c r="T892" s="4"/>
      <c r="U892" s="3"/>
      <c r="V892" s="4"/>
      <c r="W892" s="6"/>
      <c r="X892" s="4"/>
      <c r="Y892" s="14"/>
      <c r="Z892" s="4"/>
      <c r="AA892" s="4"/>
      <c r="AB892" s="4"/>
      <c r="AC892" s="4"/>
      <c r="AD892" s="2"/>
      <c r="AE892" s="2"/>
      <c r="AF892" s="4"/>
      <c r="AG892" s="4"/>
      <c r="AH892" s="4"/>
      <c r="AI892" s="6"/>
      <c r="AJ892" s="4"/>
      <c r="AK892" s="4"/>
      <c r="AL892" s="6"/>
    </row>
    <row r="893" spans="1:38" ht="13" x14ac:dyDescent="0.15">
      <c r="A893" s="7"/>
      <c r="B893" s="3"/>
      <c r="C893" s="3"/>
      <c r="D893" s="3"/>
      <c r="F893" s="3"/>
      <c r="G893" s="3"/>
      <c r="J893" s="3"/>
      <c r="P893" s="3"/>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4"/>
      <c r="U894" s="4"/>
      <c r="V894" s="4"/>
      <c r="W894" s="6"/>
      <c r="X894" s="4"/>
      <c r="Y894" s="14"/>
      <c r="Z894" s="4"/>
      <c r="AA894" s="4"/>
      <c r="AB894" s="4"/>
      <c r="AC894" s="4"/>
      <c r="AD894" s="2"/>
      <c r="AE894" s="2"/>
      <c r="AF894" s="4"/>
      <c r="AG894" s="4"/>
      <c r="AH894" s="4"/>
      <c r="AI894" s="6"/>
      <c r="AJ894" s="4"/>
      <c r="AK894" s="4"/>
      <c r="AL894" s="6"/>
    </row>
    <row r="895" spans="1:38" ht="13" x14ac:dyDescent="0.15">
      <c r="A895" s="1"/>
      <c r="B895" s="3"/>
      <c r="C895" s="3"/>
      <c r="D895" s="3"/>
      <c r="F895" s="4"/>
      <c r="G895" s="3"/>
      <c r="J895" s="3"/>
      <c r="P895" s="3"/>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7"/>
      <c r="B896" s="3"/>
      <c r="C896" s="3"/>
      <c r="D896" s="3"/>
      <c r="F896" s="3"/>
      <c r="G896" s="3"/>
      <c r="J896" s="4"/>
      <c r="K896" s="6"/>
      <c r="P896" s="4"/>
      <c r="Q896" s="6"/>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7"/>
      <c r="B897" s="3"/>
      <c r="C897" s="3"/>
      <c r="D897" s="4"/>
      <c r="E897" s="6"/>
      <c r="F897" s="4"/>
      <c r="G897" s="3"/>
      <c r="J897" s="4"/>
      <c r="K897" s="6"/>
      <c r="P897" s="4"/>
      <c r="Q897" s="6"/>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3"/>
      <c r="F898" s="4"/>
      <c r="G898" s="3"/>
      <c r="J898" s="3"/>
      <c r="P898" s="3"/>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1"/>
      <c r="B899" s="3"/>
      <c r="C899" s="3"/>
      <c r="D899" s="3"/>
      <c r="F899" s="4"/>
      <c r="G899" s="3"/>
      <c r="J899" s="3"/>
      <c r="P899" s="3"/>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7"/>
      <c r="B900" s="3"/>
      <c r="C900" s="3"/>
      <c r="D900" s="3"/>
      <c r="F900" s="3"/>
      <c r="G900" s="3"/>
      <c r="J900" s="4"/>
      <c r="K900" s="6"/>
      <c r="P900" s="4"/>
      <c r="Q900" s="6"/>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7"/>
      <c r="B901" s="3"/>
      <c r="C901" s="3"/>
      <c r="D901" s="3"/>
      <c r="F901" s="3"/>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4"/>
      <c r="D902" s="3"/>
      <c r="F902" s="4"/>
      <c r="G902" s="3"/>
      <c r="J902" s="3"/>
      <c r="P902" s="3"/>
      <c r="R902" s="4"/>
      <c r="S902" s="4"/>
      <c r="T902" s="4"/>
      <c r="U902" s="3"/>
      <c r="V902" s="4"/>
      <c r="W902" s="6"/>
      <c r="X902" s="4"/>
      <c r="Y902" s="14"/>
      <c r="Z902" s="4"/>
      <c r="AA902" s="4"/>
      <c r="AB902" s="4"/>
      <c r="AC902" s="4"/>
      <c r="AD902" s="2"/>
      <c r="AE902" s="2"/>
      <c r="AF902" s="4"/>
      <c r="AG902" s="4"/>
      <c r="AH902" s="4"/>
      <c r="AI902" s="6"/>
      <c r="AJ902" s="4"/>
      <c r="AK902" s="4"/>
      <c r="AL902" s="6"/>
    </row>
    <row r="903" spans="1:38" ht="13" x14ac:dyDescent="0.15">
      <c r="A903" s="1"/>
      <c r="B903" s="3"/>
      <c r="C903" s="3"/>
      <c r="D903" s="8"/>
      <c r="E903" s="8"/>
      <c r="F903" s="3"/>
      <c r="G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7"/>
      <c r="B904" s="3"/>
      <c r="C904" s="3"/>
      <c r="D904" s="3"/>
      <c r="F904" s="3"/>
      <c r="G904" s="8"/>
      <c r="H904" s="8"/>
      <c r="I904" s="8"/>
      <c r="L904" s="8"/>
      <c r="M904" s="8"/>
      <c r="N904" s="8"/>
      <c r="O904" s="8"/>
      <c r="R904" s="4"/>
      <c r="S904" s="4"/>
      <c r="T904" s="4"/>
      <c r="U904" s="4"/>
      <c r="V904" s="4"/>
      <c r="W904" s="6"/>
      <c r="X904" s="4"/>
      <c r="Y904" s="14"/>
      <c r="Z904" s="4"/>
      <c r="AA904" s="4"/>
      <c r="AB904" s="4"/>
      <c r="AC904" s="4"/>
      <c r="AD904" s="2"/>
      <c r="AE904" s="2"/>
      <c r="AF904" s="4"/>
      <c r="AG904" s="4"/>
      <c r="AH904" s="4"/>
      <c r="AI904" s="6"/>
      <c r="AJ904" s="4"/>
      <c r="AK904" s="4"/>
      <c r="AL904" s="6"/>
    </row>
    <row r="905" spans="1:38" ht="13" x14ac:dyDescent="0.15">
      <c r="A905" s="7"/>
      <c r="B905" s="3"/>
      <c r="C905" s="4"/>
      <c r="D905" s="3"/>
      <c r="F905" s="3"/>
      <c r="G905" s="3"/>
      <c r="J905" s="3"/>
      <c r="P905" s="3"/>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3"/>
      <c r="G906" s="3"/>
      <c r="J906" s="3"/>
      <c r="P906" s="3"/>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1"/>
      <c r="B907" s="3"/>
      <c r="C907" s="3"/>
      <c r="D907" s="3"/>
      <c r="F907" s="3"/>
      <c r="G907" s="3"/>
      <c r="J907" s="4"/>
      <c r="K907" s="6"/>
      <c r="P907" s="4"/>
      <c r="Q907" s="6"/>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7"/>
      <c r="B908" s="3"/>
      <c r="C908" s="3"/>
      <c r="D908" s="3"/>
      <c r="F908" s="3"/>
      <c r="G908" s="3"/>
      <c r="J908" s="4"/>
      <c r="K908" s="6"/>
      <c r="P908" s="4"/>
      <c r="Q908" s="6"/>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7"/>
      <c r="B909" s="3"/>
      <c r="C909" s="3"/>
      <c r="D909" s="3"/>
      <c r="F909" s="4"/>
      <c r="G909" s="3"/>
      <c r="J909" s="3"/>
      <c r="P909" s="3"/>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4"/>
      <c r="K910" s="6"/>
      <c r="P910" s="4"/>
      <c r="Q910" s="6"/>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1"/>
      <c r="B911" s="3"/>
      <c r="C911" s="3"/>
      <c r="D911" s="3"/>
      <c r="F911" s="3"/>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7"/>
      <c r="B912" s="3"/>
      <c r="C912" s="3"/>
      <c r="D912" s="3"/>
      <c r="F912" s="3"/>
      <c r="G912" s="3"/>
      <c r="J912" s="4"/>
      <c r="K912" s="6"/>
      <c r="P912" s="4"/>
      <c r="Q912" s="6"/>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7"/>
      <c r="B913" s="3"/>
      <c r="C913" s="3"/>
      <c r="D913" s="3"/>
      <c r="F913" s="3"/>
      <c r="G913" s="3"/>
      <c r="J913" s="4"/>
      <c r="K913" s="6"/>
      <c r="P913" s="4"/>
      <c r="Q913" s="6"/>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4"/>
      <c r="G914" s="3"/>
      <c r="J914" s="3"/>
      <c r="P914" s="3"/>
      <c r="R914" s="4"/>
      <c r="S914" s="4"/>
      <c r="T914" s="3"/>
      <c r="U914" s="4"/>
      <c r="V914" s="4"/>
      <c r="W914" s="6"/>
      <c r="X914" s="4"/>
      <c r="Y914" s="14"/>
      <c r="Z914" s="4"/>
      <c r="AA914" s="4"/>
      <c r="AB914" s="4"/>
      <c r="AC914" s="4"/>
      <c r="AD914" s="2"/>
      <c r="AE914" s="2"/>
      <c r="AF914" s="4"/>
      <c r="AG914" s="4"/>
      <c r="AH914" s="4"/>
      <c r="AI914" s="6"/>
      <c r="AJ914" s="4"/>
      <c r="AK914" s="4"/>
      <c r="AL914" s="6"/>
    </row>
    <row r="915" spans="1:38" ht="13" x14ac:dyDescent="0.15">
      <c r="A915" s="1"/>
      <c r="B915" s="3"/>
      <c r="C915" s="3"/>
      <c r="D915" s="3"/>
      <c r="F915" s="3"/>
      <c r="G915" s="3"/>
      <c r="J915" s="4"/>
      <c r="K915" s="6"/>
      <c r="P915" s="4"/>
      <c r="Q915" s="6"/>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7"/>
      <c r="B916" s="3"/>
      <c r="C916" s="3"/>
      <c r="D916" s="3"/>
      <c r="F916" s="3"/>
      <c r="G916" s="1"/>
      <c r="H916" s="1"/>
      <c r="I916" s="1"/>
      <c r="J916" s="3"/>
      <c r="L916" s="1"/>
      <c r="M916" s="1"/>
      <c r="N916" s="1"/>
      <c r="O916" s="1"/>
      <c r="P916" s="4"/>
      <c r="Q916" s="6"/>
      <c r="R916" s="4"/>
      <c r="S916" s="4"/>
      <c r="T916" s="4"/>
      <c r="U916" s="4"/>
      <c r="V916" s="4"/>
      <c r="W916" s="6"/>
      <c r="X916" s="4"/>
      <c r="Y916" s="14"/>
      <c r="Z916" s="4"/>
      <c r="AA916" s="4"/>
      <c r="AB916" s="4"/>
      <c r="AC916" s="4"/>
      <c r="AD916" s="2"/>
      <c r="AE916" s="2"/>
      <c r="AF916" s="4"/>
      <c r="AG916" s="4"/>
      <c r="AH916" s="4"/>
      <c r="AI916" s="6"/>
      <c r="AJ916" s="4"/>
      <c r="AK916" s="4"/>
      <c r="AL916" s="6"/>
    </row>
    <row r="917" spans="1:38" ht="13" x14ac:dyDescent="0.15">
      <c r="A917" s="7"/>
      <c r="B917" s="3"/>
      <c r="C917" s="4"/>
      <c r="D917" s="3"/>
      <c r="F917" s="3"/>
      <c r="G917" s="3"/>
      <c r="J917" s="3"/>
      <c r="P917" s="3"/>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8"/>
      <c r="E918" s="8"/>
      <c r="F918" s="3"/>
      <c r="G918" s="3"/>
      <c r="J918" s="4"/>
      <c r="K918" s="6"/>
      <c r="P918" s="4"/>
      <c r="Q918" s="6"/>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1"/>
      <c r="B919" s="3"/>
      <c r="C919" s="3"/>
      <c r="D919" s="3"/>
      <c r="F919" s="3"/>
      <c r="G919" s="3"/>
      <c r="J919" s="4"/>
      <c r="K919" s="6"/>
      <c r="P919" s="4"/>
      <c r="Q919" s="6"/>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7"/>
      <c r="B920" s="3"/>
      <c r="C920" s="3"/>
      <c r="D920" s="3"/>
      <c r="F920" s="4"/>
      <c r="G920" s="3"/>
      <c r="J920" s="3"/>
      <c r="P920" s="3"/>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7"/>
      <c r="B921" s="3"/>
      <c r="C921" s="3"/>
      <c r="D921" s="3"/>
      <c r="F921" s="4"/>
      <c r="G921" s="3"/>
      <c r="J921" s="3"/>
      <c r="P921" s="3"/>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3"/>
      <c r="G922" s="3"/>
      <c r="J922" s="4"/>
      <c r="K922" s="6"/>
      <c r="P922" s="4"/>
      <c r="Q922" s="6"/>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1"/>
      <c r="B923" s="3"/>
      <c r="C923" s="3"/>
      <c r="D923" s="3"/>
      <c r="F923" s="3"/>
      <c r="G923" s="3"/>
      <c r="J923" s="3"/>
      <c r="P923" s="3"/>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7"/>
      <c r="B924" s="3"/>
      <c r="C924" s="3"/>
      <c r="D924" s="3"/>
      <c r="F924" s="3"/>
      <c r="G924" s="3"/>
      <c r="J924" s="3"/>
      <c r="P924" s="3"/>
      <c r="R924" s="4"/>
      <c r="S924" s="4"/>
      <c r="T924" s="3"/>
      <c r="U924" s="4"/>
      <c r="V924" s="4"/>
      <c r="W924" s="6"/>
      <c r="X924" s="4"/>
      <c r="Y924" s="14"/>
      <c r="Z924" s="4"/>
      <c r="AA924" s="4"/>
      <c r="AB924" s="4"/>
      <c r="AC924" s="4"/>
      <c r="AD924" s="2"/>
      <c r="AE924" s="2"/>
      <c r="AF924" s="4"/>
      <c r="AG924" s="4"/>
      <c r="AH924" s="4"/>
      <c r="AI924" s="6"/>
      <c r="AJ924" s="4"/>
      <c r="AK924" s="4"/>
      <c r="AL924" s="6"/>
    </row>
    <row r="925" spans="1:38" ht="13" x14ac:dyDescent="0.15">
      <c r="A925" s="7"/>
      <c r="B925" s="3"/>
      <c r="C925" s="3"/>
      <c r="D925" s="3"/>
      <c r="F925" s="3"/>
      <c r="G925" s="3"/>
      <c r="J925" s="4"/>
      <c r="K925" s="6"/>
      <c r="P925" s="4"/>
      <c r="Q925" s="6"/>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4"/>
      <c r="G926" s="3"/>
      <c r="J926" s="3"/>
      <c r="P926" s="3"/>
      <c r="R926" s="4"/>
      <c r="S926" s="4"/>
      <c r="T926" s="4"/>
      <c r="U926" s="4"/>
      <c r="V926" s="4"/>
      <c r="W926" s="6"/>
      <c r="X926" s="4"/>
      <c r="Y926" s="14"/>
      <c r="Z926" s="4"/>
      <c r="AA926" s="4"/>
      <c r="AB926" s="4"/>
      <c r="AC926" s="4"/>
      <c r="AD926" s="2"/>
      <c r="AE926" s="2"/>
      <c r="AF926" s="4"/>
      <c r="AG926" s="4"/>
      <c r="AH926" s="4"/>
      <c r="AI926" s="6"/>
      <c r="AJ926" s="4"/>
      <c r="AK926" s="4"/>
      <c r="AL926" s="6"/>
    </row>
    <row r="927" spans="1:38" ht="13" x14ac:dyDescent="0.15">
      <c r="A927" s="1"/>
      <c r="B927" s="3"/>
      <c r="C927" s="4"/>
      <c r="D927" s="3"/>
      <c r="F927" s="3"/>
      <c r="G927" s="3"/>
      <c r="J927" s="3"/>
      <c r="P927" s="3"/>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7"/>
      <c r="B928" s="3"/>
      <c r="C928" s="3"/>
      <c r="D928" s="3"/>
      <c r="F928" s="3"/>
      <c r="G928" s="3"/>
      <c r="J928" s="4"/>
      <c r="K928" s="6"/>
      <c r="P928" s="4"/>
      <c r="Q928" s="6"/>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7"/>
      <c r="B929" s="3"/>
      <c r="C929" s="3"/>
      <c r="D929" s="3"/>
      <c r="F929" s="3"/>
      <c r="G929" s="3"/>
      <c r="J929" s="3"/>
      <c r="P929" s="3"/>
      <c r="R929" s="4"/>
      <c r="S929" s="4"/>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3"/>
      <c r="G930" s="3"/>
      <c r="J930" s="4"/>
      <c r="K930" s="6"/>
      <c r="P930" s="4"/>
      <c r="Q930" s="6"/>
      <c r="R930" s="4"/>
      <c r="S930" s="4"/>
      <c r="T930" s="4"/>
      <c r="U930" s="4"/>
      <c r="V930" s="4"/>
      <c r="W930" s="6"/>
      <c r="X930" s="4"/>
      <c r="Y930" s="14"/>
      <c r="Z930" s="4"/>
      <c r="AA930" s="4"/>
      <c r="AB930" s="4"/>
      <c r="AC930" s="4"/>
      <c r="AD930" s="2"/>
      <c r="AE930" s="2"/>
      <c r="AF930" s="4"/>
      <c r="AG930" s="4"/>
      <c r="AH930" s="4"/>
      <c r="AI930" s="6"/>
      <c r="AJ930" s="4"/>
      <c r="AK930" s="4"/>
      <c r="AL930" s="6"/>
    </row>
    <row r="931" spans="1:38" ht="13" x14ac:dyDescent="0.15">
      <c r="A931" s="1"/>
      <c r="B931" s="3"/>
      <c r="C931" s="3"/>
      <c r="D931" s="3"/>
      <c r="F931" s="3"/>
      <c r="G931" s="3"/>
      <c r="J931" s="3"/>
      <c r="P931" s="3"/>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7"/>
      <c r="B932" s="3"/>
      <c r="C932" s="3"/>
      <c r="D932" s="3"/>
      <c r="F932" s="3"/>
      <c r="G932" s="3"/>
      <c r="J932" s="4"/>
      <c r="K932" s="6"/>
      <c r="P932" s="4"/>
      <c r="Q932" s="6"/>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7"/>
      <c r="B933" s="3"/>
      <c r="C933" s="3"/>
      <c r="D933" s="3"/>
      <c r="F933" s="3"/>
      <c r="G933" s="3"/>
      <c r="J933" s="3"/>
      <c r="P933" s="3"/>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3"/>
      <c r="G934" s="3"/>
      <c r="J934" s="3"/>
      <c r="P934" s="3"/>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1"/>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7"/>
      <c r="B936" s="3"/>
      <c r="C936" s="3"/>
      <c r="D936" s="3"/>
      <c r="F936" s="4"/>
      <c r="G936" s="3"/>
      <c r="J936" s="3"/>
      <c r="P936" s="3"/>
      <c r="R936" s="4"/>
      <c r="S936" s="4"/>
      <c r="T936" s="3"/>
      <c r="U936" s="4"/>
      <c r="V936" s="4"/>
      <c r="W936" s="6"/>
      <c r="X936" s="4"/>
      <c r="Y936" s="14"/>
      <c r="Z936" s="4"/>
      <c r="AA936" s="4"/>
      <c r="AB936" s="4"/>
      <c r="AC936" s="4"/>
      <c r="AD936" s="2"/>
      <c r="AE936" s="2"/>
      <c r="AF936" s="4"/>
      <c r="AG936" s="4"/>
      <c r="AH936" s="4"/>
      <c r="AI936" s="6"/>
      <c r="AJ936" s="4"/>
      <c r="AK936" s="4"/>
      <c r="AL936" s="6"/>
    </row>
    <row r="937" spans="1:38" ht="13" x14ac:dyDescent="0.15">
      <c r="A937" s="7"/>
      <c r="B937" s="3"/>
      <c r="C937" s="3"/>
      <c r="D937" s="3"/>
      <c r="F937" s="4"/>
      <c r="G937" s="3"/>
      <c r="J937" s="3"/>
      <c r="P937" s="3"/>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4"/>
      <c r="U938" s="4"/>
      <c r="V938" s="4"/>
      <c r="W938" s="6"/>
      <c r="X938" s="4"/>
      <c r="Y938" s="14"/>
      <c r="Z938" s="4"/>
      <c r="AA938" s="4"/>
      <c r="AB938" s="4"/>
      <c r="AC938" s="4"/>
      <c r="AD938" s="2"/>
      <c r="AE938" s="2"/>
      <c r="AF938" s="4"/>
      <c r="AG938" s="4"/>
      <c r="AH938" s="4"/>
      <c r="AI938" s="6"/>
      <c r="AJ938" s="4"/>
      <c r="AK938" s="4"/>
      <c r="AL938" s="6"/>
    </row>
    <row r="939" spans="1:38" ht="13" x14ac:dyDescent="0.15">
      <c r="A939" s="1"/>
      <c r="B939" s="3"/>
      <c r="C939" s="3"/>
      <c r="D939" s="3"/>
      <c r="F939" s="3"/>
      <c r="G939" s="3"/>
      <c r="J939" s="4"/>
      <c r="K939" s="6"/>
      <c r="P939" s="4"/>
      <c r="Q939" s="6"/>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7"/>
      <c r="B940" s="3"/>
      <c r="C940" s="3"/>
      <c r="D940" s="3"/>
      <c r="F940" s="4"/>
      <c r="G940" s="3"/>
      <c r="J940" s="4"/>
      <c r="K940" s="6"/>
      <c r="P940" s="4"/>
      <c r="Q940" s="6"/>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7"/>
      <c r="B941" s="3"/>
      <c r="C941" s="4"/>
      <c r="D941" s="3"/>
      <c r="F941" s="4"/>
      <c r="G941" s="3"/>
      <c r="J941" s="3"/>
      <c r="P941" s="3"/>
      <c r="R941" s="4"/>
      <c r="S941" s="4"/>
      <c r="T941" s="4"/>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3"/>
      <c r="D942" s="3"/>
      <c r="F942" s="3"/>
      <c r="G942" s="3"/>
      <c r="J942" s="4"/>
      <c r="K942" s="6"/>
      <c r="P942" s="4"/>
      <c r="Q942" s="6"/>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1"/>
      <c r="B943" s="3"/>
      <c r="C943" s="3"/>
      <c r="D943" s="4"/>
      <c r="E943" s="6"/>
      <c r="F943" s="4"/>
      <c r="G943" s="3"/>
      <c r="J943" s="4"/>
      <c r="K943" s="6"/>
      <c r="P943" s="4"/>
      <c r="Q943" s="6"/>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7"/>
      <c r="B944" s="3"/>
      <c r="C944" s="4"/>
      <c r="D944" s="3"/>
      <c r="F944" s="4"/>
      <c r="G944" s="3"/>
      <c r="J944" s="3"/>
      <c r="P944" s="3"/>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7"/>
      <c r="B945" s="3"/>
      <c r="C945" s="3"/>
      <c r="D945" s="3"/>
      <c r="F945" s="3"/>
      <c r="G945" s="3"/>
      <c r="J945" s="4"/>
      <c r="K945" s="6"/>
      <c r="P945" s="4"/>
      <c r="Q945" s="6"/>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3"/>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1"/>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7"/>
      <c r="B948" s="3"/>
      <c r="C948" s="3"/>
      <c r="D948" s="3"/>
      <c r="F948" s="3"/>
      <c r="G948" s="3"/>
      <c r="J948" s="4"/>
      <c r="K948" s="6"/>
      <c r="P948" s="4"/>
      <c r="Q948" s="6"/>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7"/>
      <c r="B949" s="3"/>
      <c r="C949" s="3"/>
      <c r="D949" s="3"/>
      <c r="F949" s="3"/>
      <c r="G949" s="3"/>
      <c r="J949" s="4"/>
      <c r="K949" s="6"/>
      <c r="P949" s="4"/>
      <c r="Q949" s="6"/>
      <c r="R949" s="4"/>
      <c r="S949" s="10"/>
      <c r="T949" s="4"/>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4"/>
      <c r="G950" s="3"/>
      <c r="J950" s="3"/>
      <c r="P950" s="3"/>
      <c r="R950" s="4"/>
      <c r="S950" s="4"/>
      <c r="T950" s="3"/>
      <c r="U950" s="4"/>
      <c r="V950" s="4"/>
      <c r="W950" s="6"/>
      <c r="X950" s="4"/>
      <c r="Y950" s="14"/>
      <c r="Z950" s="4"/>
      <c r="AA950" s="4"/>
      <c r="AB950" s="4"/>
      <c r="AC950" s="4"/>
      <c r="AD950" s="2"/>
      <c r="AE950" s="2"/>
      <c r="AF950" s="4"/>
      <c r="AG950" s="4"/>
      <c r="AH950" s="4"/>
      <c r="AI950" s="6"/>
      <c r="AJ950" s="4"/>
      <c r="AK950" s="4"/>
      <c r="AL950" s="6"/>
    </row>
    <row r="951" spans="1:38" ht="13" x14ac:dyDescent="0.15">
      <c r="A951" s="1"/>
      <c r="B951" s="3"/>
      <c r="C951" s="3"/>
      <c r="D951" s="3"/>
      <c r="F951" s="3"/>
      <c r="G951" s="3"/>
      <c r="J951" s="4"/>
      <c r="K951" s="6"/>
      <c r="P951" s="4"/>
      <c r="Q951" s="6"/>
      <c r="R951" s="4"/>
      <c r="S951" s="4"/>
      <c r="T951" s="4"/>
      <c r="U951" s="4"/>
      <c r="V951" s="4"/>
      <c r="W951" s="6"/>
      <c r="X951" s="4"/>
      <c r="Y951" s="14"/>
      <c r="Z951" s="4"/>
      <c r="AA951" s="4"/>
      <c r="AB951" s="4"/>
      <c r="AC951" s="4"/>
      <c r="AD951" s="2"/>
      <c r="AE951" s="2"/>
      <c r="AF951" s="4"/>
      <c r="AG951" s="4"/>
      <c r="AH951" s="4"/>
      <c r="AI951" s="6"/>
      <c r="AJ951" s="4"/>
      <c r="AK951" s="4"/>
      <c r="AL951" s="6"/>
    </row>
    <row r="952" spans="1:38" ht="13" x14ac:dyDescent="0.15">
      <c r="A952" s="7"/>
      <c r="B952" s="3"/>
      <c r="C952" s="3"/>
      <c r="D952" s="3"/>
      <c r="F952" s="4"/>
      <c r="G952" s="3"/>
      <c r="J952" s="3"/>
      <c r="P952" s="3"/>
      <c r="R952" s="4"/>
      <c r="S952" s="4"/>
      <c r="T952" s="4"/>
      <c r="U952" s="4"/>
      <c r="V952" s="4"/>
      <c r="W952" s="6"/>
      <c r="X952" s="4"/>
      <c r="Y952" s="14"/>
      <c r="Z952" s="4"/>
      <c r="AA952" s="4"/>
      <c r="AB952" s="4"/>
      <c r="AC952" s="4"/>
      <c r="AD952" s="2"/>
      <c r="AE952" s="2"/>
      <c r="AF952" s="4"/>
      <c r="AG952" s="4"/>
      <c r="AH952" s="4"/>
      <c r="AI952" s="6"/>
      <c r="AJ952" s="4"/>
      <c r="AK952" s="4"/>
      <c r="AL952" s="6"/>
    </row>
    <row r="953" spans="1:38" ht="13" x14ac:dyDescent="0.15">
      <c r="A953" s="7"/>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4"/>
      <c r="G954" s="3"/>
      <c r="J954" s="3"/>
      <c r="P954" s="3"/>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1"/>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7"/>
      <c r="B956" s="3"/>
      <c r="C956" s="3"/>
      <c r="D956" s="4"/>
      <c r="E956" s="6"/>
      <c r="F956" s="4"/>
      <c r="G956" s="3"/>
      <c r="J956" s="4"/>
      <c r="K956" s="6"/>
      <c r="P956" s="4"/>
      <c r="Q956" s="6"/>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7"/>
      <c r="B957" s="3"/>
      <c r="C957" s="3"/>
      <c r="D957" s="3"/>
      <c r="F957" s="4"/>
      <c r="G957" s="3"/>
      <c r="J957" s="3"/>
      <c r="P957" s="3"/>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3"/>
      <c r="F958" s="4"/>
      <c r="G958" s="3"/>
      <c r="J958" s="3"/>
      <c r="P958" s="3"/>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1"/>
      <c r="B959" s="3"/>
      <c r="C959" s="3"/>
      <c r="D959" s="3"/>
      <c r="F959" s="3"/>
      <c r="G959" s="3"/>
      <c r="J959" s="4"/>
      <c r="K959" s="6"/>
      <c r="P959" s="4"/>
      <c r="Q959" s="6"/>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7"/>
      <c r="B960" s="3"/>
      <c r="C960" s="3"/>
      <c r="D960" s="3"/>
      <c r="F960" s="3"/>
      <c r="G960" s="3"/>
      <c r="J960" s="4"/>
      <c r="K960" s="6"/>
      <c r="P960" s="4"/>
      <c r="Q960" s="6"/>
      <c r="R960" s="4"/>
      <c r="S960" s="4"/>
      <c r="T960" s="4"/>
      <c r="U960" s="4"/>
      <c r="V960" s="4"/>
      <c r="W960" s="6"/>
      <c r="X960" s="4"/>
      <c r="Y960" s="14"/>
      <c r="Z960" s="4"/>
      <c r="AA960" s="4"/>
      <c r="AB960" s="4"/>
      <c r="AC960" s="4"/>
      <c r="AD960" s="2"/>
      <c r="AE960" s="2"/>
      <c r="AF960" s="4"/>
      <c r="AG960" s="4"/>
      <c r="AH960" s="4"/>
      <c r="AI960" s="6"/>
      <c r="AJ960" s="4"/>
      <c r="AK960" s="4"/>
      <c r="AL960" s="6"/>
    </row>
    <row r="961" spans="1:38" ht="13" x14ac:dyDescent="0.15">
      <c r="A961" s="7"/>
      <c r="B961" s="3"/>
      <c r="C961" s="3"/>
      <c r="D961" s="3"/>
      <c r="F961" s="4"/>
      <c r="G961" s="3"/>
      <c r="J961" s="3"/>
      <c r="P961" s="3"/>
      <c r="R961" s="4"/>
      <c r="S961" s="4"/>
      <c r="T961" s="3"/>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4"/>
      <c r="G962" s="3"/>
      <c r="J962" s="3"/>
      <c r="P962" s="3"/>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1"/>
      <c r="B963" s="3"/>
      <c r="C963" s="3"/>
      <c r="D963" s="3"/>
      <c r="F963" s="4"/>
      <c r="G963" s="3"/>
      <c r="J963" s="3"/>
      <c r="P963" s="3"/>
      <c r="R963" s="4"/>
      <c r="S963" s="4"/>
      <c r="T963" s="4"/>
      <c r="U963" s="4"/>
      <c r="V963" s="4"/>
      <c r="W963" s="6"/>
      <c r="X963" s="4"/>
      <c r="Y963" s="14"/>
      <c r="Z963" s="4"/>
      <c r="AA963" s="4"/>
      <c r="AB963" s="4"/>
      <c r="AC963" s="4"/>
      <c r="AD963" s="2"/>
      <c r="AE963" s="2"/>
      <c r="AF963" s="4"/>
      <c r="AG963" s="4"/>
      <c r="AH963" s="4"/>
      <c r="AI963" s="6"/>
      <c r="AJ963" s="4"/>
      <c r="AK963" s="4"/>
      <c r="AL963" s="6"/>
    </row>
    <row r="964" spans="1:38" ht="13" x14ac:dyDescent="0.15">
      <c r="A964" s="7"/>
      <c r="B964" s="3"/>
      <c r="C964" s="3"/>
      <c r="D964" s="3"/>
      <c r="F964" s="3"/>
      <c r="G964" s="3"/>
      <c r="J964" s="4"/>
      <c r="K964" s="6"/>
      <c r="P964" s="4"/>
      <c r="Q964" s="6"/>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7"/>
      <c r="B965" s="3"/>
      <c r="C965" s="3"/>
      <c r="D965" s="3"/>
      <c r="F965" s="4"/>
      <c r="G965" s="3"/>
      <c r="J965" s="4"/>
      <c r="K965" s="6"/>
      <c r="P965" s="4"/>
      <c r="Q965" s="6"/>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3"/>
      <c r="F966" s="4"/>
      <c r="G966" s="3"/>
      <c r="J966" s="3"/>
      <c r="P966" s="3"/>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1"/>
      <c r="B967" s="3"/>
      <c r="C967" s="3"/>
      <c r="D967" s="3"/>
      <c r="F967" s="3"/>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7"/>
      <c r="B968" s="3"/>
      <c r="C968" s="3"/>
      <c r="D968" s="3"/>
      <c r="F968" s="4"/>
      <c r="G968" s="3"/>
      <c r="J968" s="3"/>
      <c r="P968" s="3"/>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7"/>
      <c r="B969" s="3"/>
      <c r="C969" s="3"/>
      <c r="D969" s="3"/>
      <c r="F969" s="4"/>
      <c r="G969" s="3"/>
      <c r="J969" s="3"/>
      <c r="P969" s="3"/>
      <c r="R969" s="4"/>
      <c r="S969" s="4"/>
      <c r="T969" s="3"/>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3"/>
      <c r="F970" s="3"/>
      <c r="G970" s="3"/>
      <c r="J970" s="4"/>
      <c r="K970" s="6"/>
      <c r="P970" s="4"/>
      <c r="Q970" s="6"/>
      <c r="R970" s="4"/>
      <c r="S970" s="3"/>
      <c r="T970" s="4"/>
      <c r="U970" s="4"/>
      <c r="V970" s="4"/>
      <c r="W970" s="6"/>
      <c r="X970" s="4"/>
      <c r="Y970" s="14"/>
      <c r="Z970" s="4"/>
      <c r="AA970" s="4"/>
      <c r="AB970" s="4"/>
      <c r="AC970" s="4"/>
      <c r="AD970" s="2"/>
      <c r="AE970" s="2"/>
      <c r="AF970" s="4"/>
      <c r="AG970" s="4"/>
      <c r="AH970" s="4"/>
      <c r="AI970" s="6"/>
      <c r="AJ970" s="4"/>
      <c r="AK970" s="4"/>
      <c r="AL970" s="6"/>
    </row>
    <row r="971" spans="1:38" ht="13" x14ac:dyDescent="0.15">
      <c r="A971" s="1"/>
      <c r="B971" s="3"/>
      <c r="C971" s="3"/>
      <c r="D971" s="3"/>
      <c r="F971" s="4"/>
      <c r="G971" s="3"/>
      <c r="J971" s="3"/>
      <c r="P971" s="3"/>
      <c r="R971" s="4"/>
      <c r="S971" s="4"/>
      <c r="T971" s="4"/>
      <c r="U971" s="4"/>
      <c r="V971" s="4"/>
      <c r="W971" s="6"/>
      <c r="X971" s="4"/>
      <c r="Y971" s="14"/>
      <c r="Z971" s="4"/>
      <c r="AA971" s="4"/>
      <c r="AB971" s="4"/>
      <c r="AC971" s="4"/>
      <c r="AD971" s="2"/>
      <c r="AE971" s="2"/>
      <c r="AF971" s="4"/>
      <c r="AG971" s="4"/>
      <c r="AH971" s="4"/>
      <c r="AI971" s="6"/>
      <c r="AJ971" s="4"/>
      <c r="AK971" s="4"/>
      <c r="AL971" s="6"/>
    </row>
    <row r="972" spans="1:38" ht="13" x14ac:dyDescent="0.15">
      <c r="A972" s="7"/>
      <c r="B972" s="3"/>
      <c r="C972" s="3"/>
      <c r="D972" s="3"/>
      <c r="F972" s="4"/>
      <c r="G972" s="3"/>
      <c r="J972" s="3"/>
      <c r="P972" s="3"/>
      <c r="R972" s="4"/>
      <c r="S972" s="4"/>
      <c r="T972" s="4"/>
      <c r="U972" s="4"/>
      <c r="V972" s="4"/>
      <c r="W972" s="6"/>
      <c r="X972" s="4"/>
      <c r="Y972" s="14"/>
      <c r="Z972" s="4"/>
      <c r="AA972" s="4"/>
      <c r="AB972" s="4"/>
      <c r="AC972" s="4"/>
      <c r="AD972" s="2"/>
      <c r="AE972" s="2"/>
      <c r="AF972" s="4"/>
      <c r="AG972" s="4"/>
      <c r="AH972" s="4"/>
      <c r="AI972" s="6"/>
      <c r="AJ972" s="4"/>
      <c r="AK972" s="4"/>
      <c r="AL972" s="6"/>
    </row>
    <row r="973" spans="1:38" ht="13" x14ac:dyDescent="0.15">
      <c r="A973" s="7"/>
      <c r="B973" s="3"/>
      <c r="C973" s="3"/>
      <c r="D973" s="3"/>
      <c r="F973" s="3"/>
      <c r="G973" s="3"/>
      <c r="J973" s="4"/>
      <c r="K973" s="6"/>
      <c r="P973" s="4"/>
      <c r="Q973" s="6"/>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1"/>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6"/>
      <c r="AJ975" s="4"/>
      <c r="AK975" s="4"/>
      <c r="AL975" s="6"/>
    </row>
    <row r="976" spans="1:38" ht="13" x14ac:dyDescent="0.15">
      <c r="A976" s="7"/>
      <c r="B976" s="3"/>
      <c r="C976" s="3"/>
      <c r="D976" s="4"/>
      <c r="E976" s="6"/>
      <c r="F976" s="4"/>
      <c r="G976" s="3"/>
      <c r="J976" s="4"/>
      <c r="K976" s="6"/>
      <c r="P976" s="4"/>
      <c r="Q976" s="6"/>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7"/>
      <c r="B977" s="3"/>
      <c r="C977" s="3"/>
      <c r="D977" s="3"/>
      <c r="F977" s="4"/>
      <c r="G977" s="3"/>
      <c r="J977" s="3"/>
      <c r="P977" s="3"/>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3"/>
      <c r="F978" s="4"/>
      <c r="G978" s="3"/>
      <c r="J978" s="3"/>
      <c r="P978" s="3"/>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1"/>
      <c r="B979" s="3"/>
      <c r="C979" s="3"/>
      <c r="D979" s="3"/>
      <c r="F979" s="3"/>
      <c r="G979" s="3"/>
      <c r="J979" s="4"/>
      <c r="K979" s="6"/>
      <c r="P979" s="4"/>
      <c r="Q979" s="6"/>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7"/>
      <c r="B980" s="3"/>
      <c r="C980" s="3"/>
      <c r="D980" s="3"/>
      <c r="F980" s="4"/>
      <c r="G980" s="3"/>
      <c r="J980" s="3"/>
      <c r="P980" s="3"/>
      <c r="R980" s="4"/>
      <c r="S980" s="4"/>
      <c r="T980" s="3"/>
      <c r="U980" s="4"/>
      <c r="V980" s="4"/>
      <c r="W980" s="6"/>
      <c r="X980" s="4"/>
      <c r="Y980" s="14"/>
      <c r="Z980" s="4"/>
      <c r="AA980" s="4"/>
      <c r="AB980" s="4"/>
      <c r="AC980" s="4"/>
      <c r="AD980" s="2"/>
      <c r="AE980" s="2"/>
      <c r="AF980" s="4"/>
      <c r="AG980" s="4"/>
      <c r="AH980" s="4"/>
      <c r="AI980" s="6"/>
      <c r="AJ980" s="4"/>
      <c r="AK980" s="4"/>
      <c r="AL980" s="6"/>
    </row>
    <row r="981" spans="1:38" ht="13" x14ac:dyDescent="0.15">
      <c r="A981" s="7"/>
      <c r="B981" s="3"/>
      <c r="C981" s="3"/>
      <c r="D981" s="3"/>
      <c r="F981" s="3"/>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3"/>
      <c r="G982" s="3"/>
      <c r="J982" s="4"/>
      <c r="K982" s="6"/>
      <c r="P982" s="4"/>
      <c r="Q982" s="6"/>
      <c r="R982" s="4"/>
      <c r="S982" s="4"/>
      <c r="T982" s="4"/>
      <c r="U982" s="4"/>
      <c r="V982" s="4"/>
      <c r="W982" s="6"/>
      <c r="X982" s="4"/>
      <c r="Y982" s="14"/>
      <c r="Z982" s="4"/>
      <c r="AA982" s="4"/>
      <c r="AB982" s="4"/>
      <c r="AC982" s="4"/>
      <c r="AD982" s="2"/>
      <c r="AE982" s="2"/>
      <c r="AF982" s="4"/>
      <c r="AG982" s="4"/>
      <c r="AH982" s="4"/>
      <c r="AI982" s="6"/>
      <c r="AJ982" s="4"/>
      <c r="AK982" s="4"/>
      <c r="AL982" s="6"/>
    </row>
    <row r="983" spans="1:38" ht="13" x14ac:dyDescent="0.15">
      <c r="A983" s="1"/>
      <c r="B983" s="3"/>
      <c r="C983" s="3"/>
      <c r="D983" s="3"/>
      <c r="F983" s="3"/>
      <c r="G983" s="3"/>
      <c r="J983" s="4"/>
      <c r="K983" s="6"/>
      <c r="P983" s="4"/>
      <c r="Q983" s="6"/>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7"/>
      <c r="B984" s="3"/>
      <c r="C984" s="3"/>
      <c r="D984" s="3"/>
      <c r="F984" s="4"/>
      <c r="G984" s="3"/>
      <c r="J984" s="3"/>
      <c r="P984" s="3"/>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7"/>
      <c r="B985" s="3"/>
      <c r="C985" s="3"/>
      <c r="D985" s="3"/>
      <c r="F985" s="4"/>
      <c r="G985" s="3"/>
      <c r="J985" s="3"/>
      <c r="P985" s="3"/>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8"/>
      <c r="E986" s="8"/>
      <c r="F986" s="3"/>
      <c r="G986" s="3"/>
      <c r="J986" s="4"/>
      <c r="K986" s="6"/>
      <c r="P986" s="4"/>
      <c r="Q986" s="6"/>
      <c r="R986" s="4"/>
      <c r="S986" s="4"/>
      <c r="T986" s="4"/>
      <c r="U986" s="4"/>
      <c r="V986" s="4"/>
      <c r="W986" s="6"/>
      <c r="X986" s="4"/>
      <c r="Y986" s="14"/>
      <c r="Z986" s="4"/>
      <c r="AA986" s="4"/>
      <c r="AB986" s="4"/>
      <c r="AC986" s="4"/>
      <c r="AD986" s="2"/>
      <c r="AE986" s="2"/>
      <c r="AF986" s="4"/>
      <c r="AG986" s="4"/>
      <c r="AH986" s="4"/>
      <c r="AI986" s="6"/>
      <c r="AJ986" s="4"/>
      <c r="AK986" s="4"/>
      <c r="AL986" s="6"/>
    </row>
    <row r="987" spans="1:38" ht="13" x14ac:dyDescent="0.15">
      <c r="A987" s="1"/>
      <c r="B987" s="3"/>
      <c r="C987" s="3"/>
      <c r="D987" s="3"/>
      <c r="F987" s="3"/>
      <c r="G987" s="3"/>
      <c r="J987" s="4"/>
      <c r="K987" s="6"/>
      <c r="P987" s="4"/>
      <c r="Q987" s="6"/>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7"/>
      <c r="B988" s="3"/>
      <c r="C988" s="3"/>
      <c r="D988" s="3"/>
      <c r="F988" s="3"/>
      <c r="G988" s="3"/>
      <c r="J988" s="4"/>
      <c r="K988" s="6"/>
      <c r="P988" s="4"/>
      <c r="Q988" s="6"/>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7"/>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4"/>
      <c r="E990" s="6"/>
      <c r="F990" s="4"/>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1"/>
      <c r="B991" s="3"/>
      <c r="C991" s="3"/>
      <c r="D991" s="3"/>
      <c r="F991" s="4"/>
      <c r="G991" s="3"/>
      <c r="J991" s="3"/>
      <c r="P991" s="3"/>
      <c r="R991" s="4"/>
      <c r="S991" s="3"/>
      <c r="T991" s="4"/>
      <c r="U991" s="4"/>
      <c r="V991" s="4"/>
      <c r="W991" s="6"/>
      <c r="X991" s="4"/>
      <c r="Y991" s="14"/>
      <c r="Z991" s="4"/>
      <c r="AA991" s="4"/>
      <c r="AB991" s="4"/>
      <c r="AC991" s="4"/>
      <c r="AD991" s="2"/>
      <c r="AE991" s="2"/>
      <c r="AF991" s="4"/>
      <c r="AG991" s="4"/>
      <c r="AH991" s="4"/>
      <c r="AI991" s="6"/>
      <c r="AJ991" s="4"/>
      <c r="AK991" s="4"/>
      <c r="AL991" s="6"/>
    </row>
    <row r="992" spans="1:38" ht="13" x14ac:dyDescent="0.15">
      <c r="A992" s="7"/>
      <c r="B992" s="3"/>
      <c r="C992" s="3"/>
      <c r="D992" s="3"/>
      <c r="F992" s="4"/>
      <c r="G992" s="3"/>
      <c r="J992" s="4"/>
      <c r="K992" s="6"/>
      <c r="P992" s="4"/>
      <c r="Q992" s="6"/>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7"/>
      <c r="B993" s="3"/>
      <c r="C993" s="3"/>
      <c r="D993" s="3"/>
      <c r="F993" s="3"/>
      <c r="G993" s="3"/>
      <c r="J993" s="4"/>
      <c r="K993" s="6"/>
      <c r="P993" s="4"/>
      <c r="Q993" s="6"/>
      <c r="R993" s="4"/>
      <c r="S993" s="4"/>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1"/>
      <c r="B995" s="3"/>
      <c r="C995" s="3"/>
      <c r="D995" s="3"/>
      <c r="F995" s="4"/>
      <c r="G995" s="3"/>
      <c r="J995" s="3"/>
      <c r="P995" s="3"/>
      <c r="R995" s="3"/>
      <c r="S995" s="4"/>
      <c r="T995" s="4"/>
      <c r="U995" s="3"/>
      <c r="V995" s="4"/>
      <c r="W995" s="6"/>
      <c r="X995" s="4"/>
      <c r="Y995" s="14"/>
      <c r="Z995" s="4"/>
      <c r="AA995" s="4"/>
      <c r="AB995" s="4"/>
      <c r="AC995" s="4"/>
      <c r="AD995" s="2"/>
      <c r="AE995" s="2"/>
      <c r="AF995" s="4"/>
      <c r="AG995" s="4"/>
      <c r="AH995" s="4"/>
      <c r="AI995" s="6"/>
      <c r="AJ995" s="4"/>
      <c r="AK995" s="4"/>
      <c r="AL995" s="6"/>
    </row>
    <row r="996" spans="1:38" ht="13" x14ac:dyDescent="0.15">
      <c r="A996" s="7"/>
      <c r="B996" s="3"/>
      <c r="C996" s="3"/>
      <c r="D996" s="3"/>
      <c r="F996" s="4"/>
      <c r="G996" s="3"/>
      <c r="J996" s="3"/>
      <c r="P996" s="3"/>
      <c r="R996" s="4"/>
      <c r="S996" s="4"/>
      <c r="T996" s="4"/>
      <c r="U996" s="4"/>
      <c r="V996" s="4"/>
      <c r="W996" s="6"/>
      <c r="X996" s="4"/>
      <c r="Y996" s="14"/>
      <c r="Z996" s="4"/>
      <c r="AA996" s="4"/>
      <c r="AB996" s="4"/>
      <c r="AC996" s="4"/>
      <c r="AD996" s="2"/>
      <c r="AE996" s="2"/>
      <c r="AF996" s="4"/>
      <c r="AG996" s="4"/>
      <c r="AH996" s="4"/>
      <c r="AI996" s="6"/>
      <c r="AJ996" s="4"/>
      <c r="AK996" s="4"/>
      <c r="AL996" s="6"/>
    </row>
    <row r="997" spans="1:38" ht="13" x14ac:dyDescent="0.15">
      <c r="A997" s="7"/>
      <c r="B997" s="3"/>
      <c r="C997" s="3"/>
      <c r="D997" s="3"/>
      <c r="F997" s="4"/>
      <c r="G997" s="3"/>
      <c r="J997" s="3"/>
      <c r="P997" s="3"/>
      <c r="R997" s="4"/>
      <c r="S997" s="4"/>
      <c r="T997" s="4"/>
      <c r="U997" s="4"/>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3"/>
      <c r="G998" s="3"/>
      <c r="J998" s="4"/>
      <c r="K998" s="6"/>
      <c r="P998" s="4"/>
      <c r="Q998" s="6"/>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1"/>
      <c r="B999" s="3"/>
      <c r="C999" s="3"/>
      <c r="D999" s="3"/>
      <c r="F999" s="3"/>
      <c r="G999" s="3"/>
      <c r="J999" s="4"/>
      <c r="K999" s="6"/>
      <c r="P999" s="4"/>
      <c r="Q999" s="6"/>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7"/>
      <c r="B1001" s="3"/>
      <c r="C1001" s="3"/>
      <c r="D1001" s="3"/>
      <c r="F1001" s="4"/>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4"/>
      <c r="G1002" s="3"/>
      <c r="J1002" s="3"/>
      <c r="P1002" s="3"/>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1"/>
      <c r="B1003" s="3"/>
      <c r="C1003" s="3"/>
      <c r="D1003" s="3"/>
      <c r="F1003" s="4"/>
      <c r="G1003" s="3"/>
      <c r="J1003" s="3"/>
      <c r="P1003" s="3"/>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7"/>
      <c r="B1004" s="3"/>
      <c r="C1004" s="3"/>
      <c r="D1004" s="3"/>
      <c r="F1004" s="3"/>
      <c r="G1004" s="3"/>
      <c r="J1004" s="4"/>
      <c r="K1004" s="6"/>
      <c r="P1004" s="4"/>
      <c r="Q1004" s="6"/>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7"/>
      <c r="B1005" s="3"/>
      <c r="C1005" s="3"/>
      <c r="D1005" s="3"/>
      <c r="F1005" s="3"/>
      <c r="G1005" s="3"/>
      <c r="J1005" s="4"/>
      <c r="K1005" s="6"/>
      <c r="P1005" s="4"/>
      <c r="Q1005" s="6"/>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4"/>
      <c r="G1006" s="3"/>
      <c r="J1006" s="3"/>
      <c r="P1006" s="3"/>
      <c r="R1006" s="4"/>
      <c r="S1006" s="4"/>
      <c r="T1006" s="4"/>
      <c r="U1006" s="3"/>
      <c r="V1006" s="4"/>
      <c r="W1006" s="6"/>
      <c r="X1006" s="4"/>
      <c r="Y1006" s="14"/>
      <c r="Z1006" s="4"/>
      <c r="AA1006" s="4"/>
      <c r="AB1006" s="4"/>
      <c r="AC1006" s="4"/>
      <c r="AD1006" s="2"/>
      <c r="AE1006" s="2"/>
      <c r="AF1006" s="4"/>
      <c r="AG1006" s="4"/>
      <c r="AH1006" s="4"/>
      <c r="AI1006" s="6"/>
      <c r="AJ1006" s="4"/>
      <c r="AK1006" s="4"/>
      <c r="AL1006" s="6"/>
    </row>
    <row r="1007" spans="1:38" ht="13" x14ac:dyDescent="0.15">
      <c r="A1007" s="1"/>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7"/>
      <c r="B1008" s="3"/>
      <c r="C1008" s="3"/>
      <c r="D1008" s="3"/>
      <c r="F1008" s="4"/>
      <c r="G1008" s="3"/>
      <c r="J1008" s="3"/>
      <c r="P1008" s="3"/>
      <c r="R1008" s="4"/>
      <c r="S1008" s="4"/>
      <c r="T1008" s="4"/>
      <c r="U1008" s="4"/>
      <c r="V1008" s="4"/>
      <c r="W1008" s="6"/>
      <c r="X1008" s="4"/>
      <c r="Y1008" s="14"/>
      <c r="Z1008" s="4"/>
      <c r="AA1008" s="4"/>
      <c r="AB1008" s="4"/>
      <c r="AC1008" s="4"/>
      <c r="AD1008" s="2"/>
      <c r="AE1008" s="2"/>
      <c r="AF1008" s="4"/>
      <c r="AG1008" s="4"/>
      <c r="AH1008" s="4"/>
      <c r="AI1008" s="6"/>
      <c r="AJ1008" s="4"/>
      <c r="AK1008" s="4"/>
      <c r="AL1008" s="6"/>
    </row>
    <row r="1009" spans="1:38" ht="13" x14ac:dyDescent="0.15">
      <c r="A1009" s="7"/>
      <c r="B1009" s="3"/>
      <c r="C1009" s="3"/>
      <c r="D1009" s="3"/>
      <c r="F1009" s="4"/>
      <c r="G1009" s="3"/>
      <c r="J1009" s="3"/>
      <c r="P1009" s="3"/>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3"/>
      <c r="D1010" s="3"/>
      <c r="F1010" s="3"/>
      <c r="G1010" s="3"/>
      <c r="J1010" s="4"/>
      <c r="K1010" s="6"/>
      <c r="P1010" s="4"/>
      <c r="Q1010" s="6"/>
      <c r="R1010" s="4"/>
      <c r="S1010" s="4"/>
      <c r="T1010" s="4"/>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1"/>
      <c r="B1011" s="3"/>
      <c r="C1011" s="3"/>
      <c r="D1011" s="3"/>
      <c r="F1011" s="4"/>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7"/>
      <c r="B1012" s="3"/>
      <c r="C1012" s="4"/>
      <c r="D1012" s="3"/>
      <c r="F1012" s="4"/>
      <c r="G1012" s="3"/>
      <c r="J1012" s="3"/>
      <c r="P1012" s="3"/>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7"/>
      <c r="B1013" s="3"/>
      <c r="C1013" s="4"/>
      <c r="D1013" s="3"/>
      <c r="F1013" s="3"/>
      <c r="G1013" s="3"/>
      <c r="J1013" s="3"/>
      <c r="P1013" s="3"/>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3"/>
      <c r="D1014" s="3"/>
      <c r="F1014" s="3"/>
      <c r="G1014" s="3"/>
      <c r="J1014" s="4"/>
      <c r="K1014" s="6"/>
      <c r="P1014" s="4"/>
      <c r="Q1014" s="6"/>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1"/>
      <c r="B1015" s="3"/>
      <c r="C1015" s="3"/>
      <c r="D1015" s="8"/>
      <c r="E1015" s="8"/>
      <c r="F1015" s="3"/>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7"/>
      <c r="B1016" s="3"/>
      <c r="C1016" s="4"/>
      <c r="D1016" s="3"/>
      <c r="F1016" s="4"/>
      <c r="G1016" s="3"/>
      <c r="J1016" s="3"/>
      <c r="P1016" s="3"/>
      <c r="R1016" s="4"/>
      <c r="S1016" s="4"/>
      <c r="T1016" s="3"/>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7"/>
      <c r="B1017" s="3"/>
      <c r="C1017" s="4"/>
      <c r="D1017" s="3"/>
      <c r="F1017" s="4"/>
      <c r="G1017" s="3"/>
      <c r="J1017" s="3"/>
      <c r="P1017" s="3"/>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3"/>
      <c r="D1018" s="3"/>
      <c r="F1018" s="3"/>
      <c r="G1018" s="3"/>
      <c r="J1018" s="4"/>
      <c r="K1018" s="6"/>
      <c r="P1018" s="4"/>
      <c r="Q1018" s="6"/>
      <c r="R1018" s="4"/>
      <c r="S1018" s="4"/>
      <c r="T1018" s="4"/>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1"/>
      <c r="B1019" s="3"/>
      <c r="C1019" s="4"/>
      <c r="D1019" s="3"/>
      <c r="F1019" s="4"/>
      <c r="G1019" s="3"/>
      <c r="J1019" s="3"/>
      <c r="P1019" s="3"/>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7"/>
      <c r="B1021" s="3"/>
      <c r="C1021" s="3"/>
      <c r="D1021" s="3"/>
      <c r="F1021" s="3"/>
      <c r="G1021" s="3"/>
      <c r="J1021" s="4"/>
      <c r="K1021" s="6"/>
      <c r="P1021" s="4"/>
      <c r="Q1021" s="6"/>
      <c r="R1021" s="4"/>
      <c r="S1021" s="4"/>
      <c r="T1021" s="4"/>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3"/>
      <c r="J1022" s="4"/>
      <c r="K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1"/>
      <c r="B1023" s="3"/>
      <c r="C1023" s="3"/>
      <c r="D1023" s="4"/>
      <c r="E1023" s="6"/>
      <c r="F1023" s="4"/>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7"/>
      <c r="B1024" s="3"/>
      <c r="C1024" s="4"/>
      <c r="D1024" s="3"/>
      <c r="F1024" s="4"/>
      <c r="G1024" s="3"/>
      <c r="J1024" s="3"/>
      <c r="P1024" s="3"/>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38" ht="13" x14ac:dyDescent="0.15">
      <c r="A1025" s="7"/>
      <c r="B1025" s="3"/>
      <c r="C1025" s="4"/>
      <c r="D1025" s="3"/>
      <c r="F1025" s="4"/>
      <c r="G1025" s="3"/>
      <c r="J1025" s="3"/>
      <c r="P1025" s="3"/>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38" ht="13" x14ac:dyDescent="0.15">
      <c r="A1026" s="7"/>
      <c r="B1026" s="3"/>
      <c r="C1026" s="3"/>
      <c r="D1026" s="3"/>
      <c r="F1026" s="3"/>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38" ht="13" x14ac:dyDescent="0.15">
      <c r="A1027" s="1"/>
      <c r="B1027" s="3"/>
      <c r="C1027" s="3"/>
      <c r="D1027" s="3"/>
      <c r="F1027" s="3"/>
      <c r="G1027" s="3"/>
      <c r="J1027" s="4"/>
      <c r="K1027" s="6"/>
      <c r="P1027" s="4"/>
      <c r="Q1027" s="6"/>
      <c r="R1027" s="4"/>
      <c r="S1027" s="4"/>
      <c r="T1027" s="4"/>
      <c r="U1027" s="4"/>
      <c r="V1027" s="4"/>
      <c r="W1027" s="6"/>
      <c r="X1027" s="4"/>
      <c r="Y1027" s="14"/>
      <c r="Z1027" s="4"/>
      <c r="AA1027" s="4"/>
      <c r="AB1027" s="4"/>
      <c r="AC1027" s="4"/>
      <c r="AD1027" s="2"/>
      <c r="AE1027" s="2"/>
      <c r="AF1027" s="4"/>
      <c r="AG1027" s="4"/>
      <c r="AH1027" s="4"/>
      <c r="AI1027" s="6"/>
      <c r="AJ1027" s="4"/>
      <c r="AK1027" s="4"/>
      <c r="AL1027" s="6"/>
    </row>
    <row r="1028" spans="1:38" ht="13" x14ac:dyDescent="0.15">
      <c r="A1028" s="7"/>
      <c r="B1028" s="3"/>
      <c r="C1028" s="3"/>
      <c r="D1028" s="3"/>
      <c r="F1028" s="3"/>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6"/>
      <c r="AJ1028" s="4"/>
      <c r="AK1028" s="4"/>
      <c r="AL1028" s="6"/>
    </row>
    <row r="1029" spans="1:38" ht="13" x14ac:dyDescent="0.15">
      <c r="A1029" s="7"/>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6"/>
      <c r="AJ1029" s="4"/>
      <c r="AK1029" s="4"/>
      <c r="AL1029" s="6"/>
    </row>
    <row r="1030" spans="1:38" ht="13" x14ac:dyDescent="0.15">
      <c r="A1030" s="7"/>
      <c r="B1030" s="3"/>
      <c r="C1030" s="4"/>
      <c r="D1030" s="3"/>
      <c r="F1030" s="4"/>
      <c r="G1030" s="3"/>
      <c r="J1030" s="3"/>
      <c r="P1030" s="3"/>
      <c r="R1030" s="4"/>
      <c r="S1030" s="4"/>
      <c r="T1030" s="3"/>
      <c r="U1030" s="4"/>
      <c r="V1030" s="4"/>
      <c r="W1030" s="6"/>
      <c r="X1030" s="4"/>
      <c r="Y1030" s="14"/>
      <c r="Z1030" s="4"/>
      <c r="AA1030" s="4"/>
      <c r="AB1030" s="4"/>
      <c r="AC1030" s="4"/>
      <c r="AD1030" s="2"/>
      <c r="AE1030" s="2"/>
      <c r="AF1030" s="4"/>
      <c r="AG1030" s="4"/>
      <c r="AH1030" s="4"/>
      <c r="AI1030" s="6"/>
      <c r="AJ1030" s="4"/>
      <c r="AK1030" s="4"/>
      <c r="AL1030" s="6"/>
    </row>
    <row r="1031" spans="1:38" ht="13" x14ac:dyDescent="0.15">
      <c r="A1031" s="1"/>
      <c r="B1031" s="3"/>
      <c r="C1031" s="3"/>
      <c r="D1031" s="3"/>
      <c r="F1031" s="3"/>
      <c r="G1031" s="3"/>
      <c r="J1031" s="4"/>
      <c r="K1031" s="6"/>
      <c r="P1031" s="4"/>
      <c r="Q1031" s="6"/>
      <c r="R1031" s="4"/>
      <c r="S1031" s="4"/>
      <c r="T1031" s="4"/>
      <c r="U1031" s="4"/>
      <c r="V1031" s="4"/>
      <c r="W1031" s="6"/>
      <c r="X1031" s="4"/>
      <c r="Y1031" s="14"/>
      <c r="Z1031" s="4"/>
      <c r="AA1031" s="4"/>
      <c r="AB1031" s="4"/>
      <c r="AC1031" s="4"/>
      <c r="AD1031" s="2"/>
      <c r="AE1031" s="2"/>
      <c r="AF1031" s="4"/>
      <c r="AG1031" s="4"/>
      <c r="AH1031" s="4"/>
      <c r="AI1031" s="6"/>
      <c r="AJ1031" s="4"/>
      <c r="AK1031" s="4"/>
      <c r="AL1031" s="6"/>
    </row>
    <row r="1032" spans="1:38" ht="13" x14ac:dyDescent="0.15">
      <c r="A1032" s="7"/>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6"/>
      <c r="AJ1032" s="4"/>
      <c r="AK1032" s="4"/>
      <c r="AL1032" s="6"/>
    </row>
    <row r="1033" spans="1:38" ht="13" x14ac:dyDescent="0.15">
      <c r="A1033" s="7"/>
      <c r="B1033" s="3"/>
      <c r="C1033" s="4"/>
      <c r="D1033" s="3"/>
      <c r="F1033" s="4"/>
      <c r="G1033" s="3"/>
      <c r="J1033" s="3"/>
      <c r="P1033" s="3"/>
      <c r="R1033" s="4"/>
      <c r="S1033" s="4"/>
      <c r="T1033" s="4"/>
      <c r="U1033" s="4"/>
      <c r="V1033" s="4"/>
      <c r="W1033" s="6"/>
      <c r="X1033" s="4"/>
      <c r="Y1033" s="14"/>
      <c r="Z1033" s="4"/>
      <c r="AA1033" s="4"/>
      <c r="AB1033" s="4"/>
      <c r="AC1033" s="4"/>
      <c r="AD1033" s="2"/>
      <c r="AE1033" s="2"/>
      <c r="AF1033" s="4"/>
      <c r="AG1033" s="4"/>
      <c r="AH1033" s="4"/>
      <c r="AI1033" s="6"/>
      <c r="AJ1033" s="4"/>
      <c r="AK1033" s="4"/>
      <c r="AL1033" s="6"/>
    </row>
    <row r="1034" spans="1:38" ht="13" x14ac:dyDescent="0.15">
      <c r="A1034" s="7"/>
      <c r="B1034" s="3"/>
      <c r="C1034" s="4"/>
      <c r="D1034" s="3"/>
      <c r="F1034" s="4"/>
      <c r="G1034" s="3"/>
      <c r="J1034" s="3"/>
      <c r="P1034" s="3"/>
      <c r="R1034" s="4"/>
      <c r="S1034" s="4"/>
      <c r="T1034" s="4"/>
      <c r="U1034" s="4"/>
      <c r="V1034" s="4"/>
      <c r="W1034" s="6"/>
      <c r="X1034" s="4"/>
      <c r="Y1034" s="14"/>
      <c r="Z1034" s="4"/>
      <c r="AA1034" s="4"/>
      <c r="AB1034" s="4"/>
      <c r="AC1034" s="4"/>
      <c r="AD1034" s="2"/>
      <c r="AE1034" s="2"/>
      <c r="AF1034" s="4"/>
      <c r="AG1034" s="4"/>
      <c r="AH1034" s="4"/>
      <c r="AI1034" s="6"/>
      <c r="AJ1034" s="4"/>
      <c r="AK1034" s="4"/>
      <c r="AL1034" s="6"/>
    </row>
    <row r="1035" spans="1:38" ht="13" x14ac:dyDescent="0.15">
      <c r="A1035" s="1"/>
      <c r="B1035" s="3"/>
      <c r="C1035" s="3"/>
      <c r="D1035" s="4"/>
      <c r="E1035" s="6"/>
      <c r="F1035" s="4"/>
      <c r="G1035" s="3"/>
      <c r="J1035" s="4"/>
      <c r="K1035" s="6"/>
      <c r="P1035" s="4"/>
      <c r="Q1035" s="6"/>
      <c r="R1035" s="4"/>
      <c r="S1035" s="4"/>
      <c r="T1035" s="4"/>
      <c r="U1035" s="4"/>
      <c r="V1035" s="4"/>
      <c r="W1035" s="6"/>
      <c r="X1035" s="4"/>
      <c r="Y1035" s="14"/>
      <c r="Z1035" s="4"/>
      <c r="AA1035" s="4"/>
      <c r="AB1035" s="4"/>
      <c r="AC1035" s="4"/>
      <c r="AD1035" s="2"/>
      <c r="AE1035" s="2"/>
      <c r="AF1035" s="4"/>
      <c r="AG1035" s="4"/>
      <c r="AH1035" s="4"/>
      <c r="AI1035" s="6"/>
      <c r="AJ1035" s="4"/>
      <c r="AK1035" s="4"/>
      <c r="AL1035" s="6"/>
    </row>
    <row r="1036" spans="1:38" ht="13" x14ac:dyDescent="0.15">
      <c r="A1036" s="7"/>
      <c r="B1036" s="3"/>
      <c r="C1036" s="4"/>
      <c r="D1036" s="3"/>
      <c r="F1036" s="4"/>
      <c r="G1036" s="3"/>
      <c r="J1036" s="3"/>
      <c r="P1036" s="3"/>
      <c r="R1036" s="4"/>
      <c r="S1036" s="4"/>
      <c r="T1036" s="4"/>
      <c r="U1036" s="4"/>
      <c r="V1036" s="4"/>
      <c r="W1036" s="6"/>
      <c r="X1036" s="4"/>
      <c r="Y1036" s="14"/>
      <c r="Z1036" s="4"/>
      <c r="AA1036" s="4"/>
      <c r="AB1036" s="4"/>
      <c r="AC1036" s="4"/>
      <c r="AD1036" s="2"/>
      <c r="AE1036" s="2"/>
      <c r="AF1036" s="4"/>
      <c r="AG1036" s="4"/>
      <c r="AH1036" s="4"/>
      <c r="AI1036" s="6"/>
      <c r="AJ1036" s="4"/>
      <c r="AK1036" s="4"/>
      <c r="AL1036" s="6"/>
    </row>
    <row r="1037" spans="1:38" ht="13" x14ac:dyDescent="0.15">
      <c r="A1037" s="7"/>
      <c r="B1037" s="3"/>
      <c r="C1037" s="3"/>
      <c r="D1037" s="3"/>
      <c r="F1037" s="3"/>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38" ht="13" x14ac:dyDescent="0.15">
      <c r="A1038" s="7"/>
      <c r="B1038" s="3"/>
      <c r="C1038" s="4"/>
      <c r="D1038" s="3"/>
      <c r="F1038" s="4"/>
      <c r="G1038" s="3"/>
      <c r="J1038" s="3"/>
      <c r="P1038" s="3"/>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38" ht="13" x14ac:dyDescent="0.15">
      <c r="A1039" s="1"/>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38" ht="13" x14ac:dyDescent="0.15">
      <c r="A1040" s="7"/>
      <c r="B1040" s="3"/>
      <c r="C1040" s="3"/>
      <c r="D1040" s="3"/>
      <c r="F1040" s="3"/>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40" ht="13" x14ac:dyDescent="0.15">
      <c r="A1041" s="7"/>
      <c r="B1041" s="3"/>
      <c r="C1041" s="4"/>
      <c r="D1041" s="3"/>
      <c r="F1041" s="4"/>
      <c r="G1041" s="3"/>
      <c r="J1041" s="3"/>
      <c r="P1041" s="3"/>
      <c r="R1041" s="4"/>
      <c r="S1041" s="4"/>
      <c r="T1041" s="3"/>
      <c r="U1041" s="4"/>
      <c r="V1041" s="4"/>
      <c r="W1041" s="6"/>
      <c r="X1041" s="4"/>
      <c r="Y1041" s="14"/>
      <c r="Z1041" s="4"/>
      <c r="AA1041" s="4"/>
      <c r="AB1041" s="4"/>
      <c r="AC1041" s="4"/>
      <c r="AD1041" s="2"/>
      <c r="AE1041" s="2"/>
      <c r="AF1041" s="4"/>
      <c r="AG1041" s="4"/>
      <c r="AH1041" s="4"/>
      <c r="AI1041" s="6"/>
      <c r="AJ1041" s="4"/>
      <c r="AK1041" s="4"/>
      <c r="AL1041" s="6"/>
    </row>
    <row r="1042" spans="1:40" ht="13" x14ac:dyDescent="0.15">
      <c r="A1042" s="7"/>
      <c r="B1042" s="3"/>
      <c r="C1042" s="3"/>
      <c r="D1042" s="3"/>
      <c r="F1042" s="3"/>
      <c r="G1042" s="4"/>
      <c r="H1042" s="6"/>
      <c r="I1042" s="6"/>
      <c r="J1042" s="4"/>
      <c r="K1042" s="6"/>
      <c r="L1042" s="6"/>
      <c r="M1042" s="6"/>
      <c r="N1042" s="6"/>
      <c r="O1042" s="6"/>
      <c r="P1042" s="4"/>
      <c r="Q1042" s="6"/>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40" ht="13" x14ac:dyDescent="0.15">
      <c r="A1043" s="1"/>
      <c r="B1043" s="3"/>
      <c r="C1043" s="4"/>
      <c r="D1043" s="3"/>
      <c r="F1043" s="4"/>
      <c r="G1043" s="3"/>
      <c r="J1043" s="3"/>
      <c r="P1043" s="3"/>
      <c r="R1043" s="4"/>
      <c r="S1043" s="4"/>
      <c r="T1043" s="3"/>
      <c r="U1043" s="4"/>
      <c r="V1043" s="4"/>
      <c r="W1043" s="6"/>
      <c r="X1043" s="4"/>
      <c r="Y1043" s="14"/>
      <c r="Z1043" s="4"/>
      <c r="AA1043" s="4"/>
      <c r="AB1043" s="4"/>
      <c r="AC1043" s="4"/>
      <c r="AD1043" s="2"/>
      <c r="AE1043" s="2"/>
      <c r="AF1043" s="4"/>
      <c r="AG1043" s="4"/>
      <c r="AH1043" s="4"/>
      <c r="AI1043" s="6"/>
      <c r="AJ1043" s="4"/>
      <c r="AK1043" s="4"/>
      <c r="AL1043" s="6"/>
    </row>
    <row r="1044" spans="1:40" ht="13" x14ac:dyDescent="0.15">
      <c r="A1044" s="7"/>
      <c r="B1044" s="3"/>
      <c r="C1044" s="4"/>
      <c r="D1044" s="3"/>
      <c r="F1044" s="4"/>
      <c r="G1044" s="3"/>
      <c r="J1044" s="3"/>
      <c r="P1044" s="3"/>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40" ht="13" x14ac:dyDescent="0.15">
      <c r="A1045" s="7"/>
      <c r="B1045" s="3"/>
      <c r="C1045" s="4"/>
      <c r="D1045" s="3"/>
      <c r="F1045" s="4"/>
      <c r="G1045" s="3"/>
      <c r="J1045" s="3"/>
      <c r="P1045" s="3"/>
      <c r="R1045" s="4"/>
      <c r="S1045" s="4"/>
      <c r="T1045" s="4"/>
      <c r="U1045" s="4"/>
      <c r="V1045" s="4"/>
      <c r="W1045" s="6"/>
      <c r="X1045" s="4"/>
      <c r="Y1045" s="14"/>
      <c r="Z1045" s="4"/>
      <c r="AA1045" s="4"/>
      <c r="AB1045" s="4"/>
      <c r="AC1045" s="4"/>
      <c r="AD1045" s="2"/>
      <c r="AE1045" s="2"/>
      <c r="AF1045" s="4"/>
      <c r="AG1045" s="4"/>
      <c r="AH1045" s="4"/>
      <c r="AI1045" s="6"/>
      <c r="AJ1045" s="4"/>
      <c r="AK1045" s="4"/>
      <c r="AL1045" s="6"/>
    </row>
    <row r="1046" spans="1:40" ht="13" x14ac:dyDescent="0.15">
      <c r="A1046" s="7"/>
      <c r="B1046" s="3"/>
      <c r="C1046" s="3"/>
      <c r="D1046" s="3"/>
      <c r="F1046" s="3"/>
      <c r="G1046" s="3"/>
      <c r="J1046" s="4"/>
      <c r="K1046" s="6"/>
      <c r="P1046" s="4"/>
      <c r="Q1046" s="6"/>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40" ht="13" x14ac:dyDescent="0.15">
      <c r="A1047" s="1"/>
      <c r="B1047" s="3"/>
      <c r="C1047" s="3"/>
      <c r="D1047" s="4"/>
      <c r="E1047" s="6"/>
      <c r="F1047" s="4"/>
      <c r="G1047" s="17"/>
      <c r="H1047" s="17"/>
      <c r="I1047" s="17"/>
      <c r="J1047" s="18"/>
      <c r="K1047" s="18"/>
      <c r="L1047" s="17"/>
      <c r="M1047" s="17"/>
      <c r="N1047" s="17"/>
      <c r="O1047" s="17"/>
      <c r="P1047" s="4"/>
      <c r="Q1047" s="6"/>
      <c r="R1047" s="4"/>
      <c r="S1047" s="4"/>
      <c r="T1047" s="4"/>
      <c r="U1047" s="4"/>
      <c r="V1047" s="4"/>
      <c r="W1047" s="6"/>
      <c r="X1047" s="4"/>
      <c r="Y1047" s="14"/>
      <c r="Z1047" s="13"/>
      <c r="AA1047" s="4"/>
      <c r="AB1047" s="4"/>
      <c r="AC1047" s="4"/>
      <c r="AD1047" s="2"/>
      <c r="AE1047" s="2"/>
      <c r="AF1047" s="4"/>
      <c r="AG1047" s="4"/>
      <c r="AH1047" s="4"/>
      <c r="AI1047" s="6"/>
      <c r="AJ1047" s="4"/>
      <c r="AK1047" s="4"/>
      <c r="AL1047" s="6"/>
    </row>
    <row r="1048" spans="1:40" ht="13" x14ac:dyDescent="0.15">
      <c r="A1048" s="7"/>
      <c r="B1048" s="3"/>
      <c r="C1048" s="4"/>
      <c r="D1048" s="3"/>
      <c r="F1048" s="4"/>
      <c r="G1048" s="3"/>
      <c r="J1048" s="3"/>
      <c r="L1048" s="12"/>
      <c r="M1048" s="12"/>
      <c r="N1048" s="12"/>
      <c r="O1048" s="12"/>
      <c r="P1048" s="3"/>
      <c r="R1048" s="4"/>
      <c r="S1048" s="4"/>
      <c r="T1048" s="3"/>
      <c r="U1048" s="4"/>
      <c r="V1048" s="4"/>
      <c r="W1048" s="6"/>
      <c r="X1048" s="3"/>
      <c r="Y1048" s="14"/>
      <c r="Z1048" s="4"/>
      <c r="AA1048" s="13"/>
      <c r="AB1048" s="4"/>
      <c r="AC1048" s="13"/>
      <c r="AD1048" s="12"/>
      <c r="AE1048" s="12"/>
      <c r="AF1048" s="12"/>
      <c r="AG1048" s="12"/>
      <c r="AH1048" s="12"/>
      <c r="AI1048" s="12"/>
      <c r="AJ1048" s="4"/>
      <c r="AK1048" s="16"/>
      <c r="AL1048" s="16"/>
      <c r="AM1048" s="6"/>
    </row>
    <row r="1049" spans="1:40" ht="13" x14ac:dyDescent="0.15">
      <c r="A1049" s="7"/>
      <c r="B1049" s="3"/>
      <c r="C1049" s="3"/>
      <c r="D1049" s="4"/>
      <c r="E1049" s="6"/>
      <c r="F1049" s="4"/>
      <c r="G1049" s="3"/>
      <c r="J1049" s="4"/>
      <c r="K1049" s="6"/>
      <c r="N1049" s="12"/>
      <c r="O1049" s="12"/>
      <c r="P1049" s="4"/>
      <c r="Q1049" s="6"/>
      <c r="R1049" s="4"/>
      <c r="S1049" s="4"/>
      <c r="T1049" s="4"/>
      <c r="U1049" s="4"/>
      <c r="V1049" s="4"/>
      <c r="W1049" s="6"/>
      <c r="X1049" s="4"/>
      <c r="Y1049" s="14"/>
      <c r="Z1049" s="4"/>
      <c r="AA1049" s="13"/>
      <c r="AB1049" s="4"/>
      <c r="AC1049" s="13"/>
      <c r="AD1049" s="12"/>
      <c r="AE1049" s="12"/>
      <c r="AF1049" s="12"/>
      <c r="AG1049" s="12"/>
      <c r="AH1049" s="4"/>
      <c r="AI1049" s="6"/>
      <c r="AJ1049" s="6"/>
      <c r="AK1049" s="4"/>
      <c r="AL1049" s="6"/>
      <c r="AM1049" s="6"/>
    </row>
    <row r="1050" spans="1:40" ht="13" x14ac:dyDescent="0.15">
      <c r="A1050" s="7"/>
      <c r="B1050" s="3"/>
      <c r="C1050" s="3"/>
      <c r="D1050" s="3"/>
      <c r="F1050" s="3"/>
      <c r="G1050" s="3"/>
      <c r="J1050" s="4"/>
      <c r="K1050" s="6"/>
      <c r="N1050" s="12"/>
      <c r="O1050" s="12"/>
      <c r="P1050" s="4"/>
      <c r="Q1050" s="6"/>
      <c r="R1050" s="4"/>
      <c r="S1050" s="4"/>
      <c r="T1050" s="4"/>
      <c r="U1050" s="4"/>
      <c r="V1050" s="4"/>
      <c r="W1050" s="6"/>
      <c r="X1050" s="4"/>
      <c r="Y1050" s="14"/>
      <c r="Z1050" s="4"/>
      <c r="AA1050" s="13"/>
      <c r="AB1050" s="4"/>
      <c r="AC1050" s="13"/>
      <c r="AD1050" s="12"/>
      <c r="AE1050" s="12"/>
      <c r="AF1050" s="12"/>
      <c r="AG1050" s="12"/>
      <c r="AH1050" s="4"/>
      <c r="AI1050" s="6"/>
      <c r="AJ1050" s="6"/>
      <c r="AK1050" s="4"/>
      <c r="AL1050" s="6"/>
      <c r="AM1050" s="6"/>
    </row>
    <row r="1051" spans="1:40" ht="13" x14ac:dyDescent="0.15">
      <c r="A1051" s="1"/>
      <c r="B1051" s="3"/>
      <c r="C1051" s="4"/>
      <c r="D1051" s="3"/>
      <c r="F1051" s="4"/>
      <c r="G1051" s="3"/>
      <c r="J1051" s="3"/>
      <c r="N1051" s="12"/>
      <c r="O1051" s="12"/>
      <c r="P1051" s="3"/>
      <c r="R1051" s="4"/>
      <c r="S1051" s="4"/>
      <c r="T1051" s="3"/>
      <c r="U1051" s="4"/>
      <c r="V1051" s="4"/>
      <c r="W1051" s="6"/>
      <c r="X1051" s="11"/>
      <c r="Y1051" s="14"/>
      <c r="Z1051" s="4"/>
      <c r="AA1051" s="13"/>
      <c r="AB1051" s="4"/>
      <c r="AC1051" s="13"/>
      <c r="AD1051" s="12"/>
      <c r="AE1051" s="12"/>
      <c r="AF1051" s="12"/>
      <c r="AG1051" s="12"/>
      <c r="AH1051" s="4"/>
      <c r="AI1051" s="6"/>
      <c r="AJ1051" s="6"/>
      <c r="AK1051" s="4"/>
      <c r="AL1051" s="6"/>
      <c r="AM1051" s="6"/>
      <c r="AN1051" s="7"/>
    </row>
    <row r="1052" spans="1:40" ht="13" x14ac:dyDescent="0.15">
      <c r="A1052" s="7"/>
      <c r="B1052" s="3"/>
      <c r="C1052" s="3"/>
      <c r="D1052" s="3"/>
      <c r="F1052" s="3"/>
      <c r="G1052" s="3"/>
      <c r="J1052" s="4"/>
      <c r="K1052" s="6"/>
      <c r="N1052" s="12"/>
      <c r="O1052" s="12"/>
      <c r="P1052" s="4"/>
      <c r="Q1052" s="6"/>
      <c r="R1052" s="4"/>
      <c r="S1052" s="4"/>
      <c r="T1052" s="4"/>
      <c r="U1052" s="4"/>
      <c r="V1052" s="4"/>
      <c r="W1052" s="6"/>
      <c r="X1052" s="4"/>
      <c r="Y1052" s="14"/>
      <c r="Z1052" s="4"/>
      <c r="AA1052" s="13"/>
      <c r="AB1052" s="4"/>
      <c r="AC1052" s="13"/>
      <c r="AD1052" s="12"/>
      <c r="AE1052" s="12"/>
      <c r="AF1052" s="12"/>
      <c r="AG1052" s="12"/>
      <c r="AH1052" s="4"/>
      <c r="AI1052" s="6"/>
      <c r="AJ1052" s="6"/>
      <c r="AK1052" s="4"/>
      <c r="AL1052" s="6"/>
      <c r="AM1052" s="6"/>
      <c r="AN1052" s="7"/>
    </row>
    <row r="1053" spans="1:40" ht="13" x14ac:dyDescent="0.15">
      <c r="A1053" s="7"/>
      <c r="B1053" s="3"/>
      <c r="C1053" s="4"/>
      <c r="D1053" s="3"/>
      <c r="F1053" s="4"/>
      <c r="G1053" s="3"/>
      <c r="J1053" s="3"/>
      <c r="N1053" s="12"/>
      <c r="O1053" s="12"/>
      <c r="P1053" s="3"/>
      <c r="R1053" s="4"/>
      <c r="S1053" s="4"/>
      <c r="T1053" s="3"/>
      <c r="U1053" s="3"/>
      <c r="V1053" s="4"/>
      <c r="W1053" s="6"/>
      <c r="X1053" s="1"/>
      <c r="Y1053" s="14"/>
      <c r="Z1053" s="4"/>
      <c r="AA1053" s="13"/>
      <c r="AB1053" s="4"/>
      <c r="AC1053" s="13"/>
      <c r="AD1053" s="12"/>
      <c r="AE1053" s="12"/>
      <c r="AF1053" s="12"/>
      <c r="AG1053" s="12"/>
      <c r="AH1053" s="4"/>
      <c r="AI1053" s="6"/>
      <c r="AJ1053" s="6"/>
      <c r="AK1053" s="4"/>
      <c r="AL1053" s="6"/>
      <c r="AM1053" s="6"/>
      <c r="AN1053" s="7"/>
    </row>
    <row r="1054" spans="1:40" ht="13" x14ac:dyDescent="0.15">
      <c r="A1054" s="7"/>
      <c r="B1054" s="3"/>
      <c r="C1054" s="3"/>
      <c r="D1054" s="3"/>
      <c r="F1054" s="3"/>
      <c r="G1054" s="3"/>
      <c r="J1054" s="4"/>
      <c r="K1054" s="6"/>
      <c r="N1054" s="12"/>
      <c r="O1054" s="12"/>
      <c r="P1054" s="4"/>
      <c r="Q1054" s="6"/>
      <c r="R1054" s="4"/>
      <c r="S1054" s="4"/>
      <c r="T1054" s="4"/>
      <c r="U1054" s="4"/>
      <c r="V1054" s="4"/>
      <c r="W1054" s="6"/>
      <c r="X1054" s="4"/>
      <c r="Y1054" s="14"/>
      <c r="Z1054" s="4"/>
      <c r="AA1054" s="13"/>
      <c r="AB1054" s="4"/>
      <c r="AC1054" s="13"/>
      <c r="AD1054" s="12"/>
      <c r="AE1054" s="12"/>
      <c r="AF1054" s="12"/>
      <c r="AG1054" s="12"/>
      <c r="AH1054" s="4"/>
      <c r="AI1054" s="6"/>
      <c r="AJ1054" s="6"/>
      <c r="AK1054" s="4"/>
      <c r="AL1054" s="6"/>
      <c r="AM1054" s="6"/>
      <c r="AN1054" s="7"/>
    </row>
    <row r="1055" spans="1:40" ht="13" x14ac:dyDescent="0.15">
      <c r="A1055" s="1"/>
      <c r="B1055" s="3"/>
      <c r="C1055" s="4"/>
      <c r="D1055" s="3"/>
      <c r="F1055" s="4"/>
      <c r="G1055" s="3"/>
      <c r="J1055" s="3"/>
      <c r="N1055" s="12"/>
      <c r="O1055" s="12"/>
      <c r="P1055" s="3"/>
      <c r="R1055" s="4"/>
      <c r="S1055" s="4"/>
      <c r="T1055" s="3"/>
      <c r="U1055" s="3"/>
      <c r="V1055" s="4"/>
      <c r="W1055" s="6"/>
      <c r="X1055" s="11"/>
      <c r="Y1055" s="14"/>
      <c r="Z1055" s="4"/>
      <c r="AA1055" s="13"/>
      <c r="AB1055" s="4"/>
      <c r="AC1055" s="13"/>
      <c r="AD1055" s="12"/>
      <c r="AE1055" s="12"/>
      <c r="AF1055" s="12"/>
      <c r="AG1055" s="12"/>
      <c r="AH1055" s="4"/>
      <c r="AI1055" s="6"/>
      <c r="AJ1055" s="6"/>
      <c r="AK1055" s="4"/>
      <c r="AL1055" s="6"/>
      <c r="AM1055" s="6"/>
      <c r="AN1055" s="7"/>
    </row>
    <row r="1056" spans="1:40" ht="13" x14ac:dyDescent="0.15">
      <c r="A1056" s="7"/>
      <c r="B1056" s="3"/>
      <c r="C1056" s="4"/>
      <c r="D1056" s="3"/>
      <c r="F1056" s="4"/>
      <c r="G1056" s="3"/>
      <c r="J1056" s="3"/>
      <c r="N1056" s="12"/>
      <c r="O1056" s="12"/>
      <c r="P1056" s="3"/>
      <c r="R1056" s="4"/>
      <c r="S1056" s="4"/>
      <c r="T1056" s="3"/>
      <c r="U1056" s="4"/>
      <c r="V1056" s="4"/>
      <c r="W1056" s="6"/>
      <c r="X1056" s="11"/>
      <c r="Y1056" s="14"/>
      <c r="Z1056" s="4"/>
      <c r="AA1056" s="13"/>
      <c r="AB1056" s="4"/>
      <c r="AC1056" s="13"/>
      <c r="AD1056" s="12"/>
      <c r="AE1056" s="12"/>
      <c r="AF1056" s="12"/>
      <c r="AG1056" s="12"/>
      <c r="AH1056" s="4"/>
      <c r="AI1056" s="6"/>
      <c r="AJ1056" s="6"/>
      <c r="AK1056" s="4"/>
      <c r="AL1056" s="6"/>
      <c r="AM1056" s="6"/>
      <c r="AN1056" s="7"/>
    </row>
    <row r="1057" spans="1:38" ht="13" x14ac:dyDescent="0.15">
      <c r="A1057" s="7"/>
      <c r="B1057" s="3"/>
      <c r="C1057" s="3"/>
      <c r="D1057" s="3"/>
      <c r="F1057" s="3"/>
      <c r="G1057" s="3"/>
      <c r="J1057" s="4"/>
      <c r="K1057" s="6"/>
      <c r="P1057" s="4"/>
      <c r="Q1057" s="6"/>
      <c r="R1057" s="4"/>
      <c r="S1057" s="4"/>
      <c r="T1057" s="4"/>
      <c r="U1057" s="4"/>
      <c r="V1057" s="4"/>
      <c r="W1057" s="6"/>
      <c r="X1057" s="4"/>
      <c r="Y1057" s="14"/>
      <c r="Z1057" s="4"/>
      <c r="AA1057" s="4"/>
      <c r="AB1057" s="4"/>
      <c r="AC1057" s="4"/>
      <c r="AD1057" s="2"/>
      <c r="AE1057" s="2"/>
      <c r="AF1057" s="4"/>
      <c r="AG1057" s="4"/>
      <c r="AH1057" s="4"/>
      <c r="AI1057" s="6"/>
      <c r="AJ1057" s="4"/>
      <c r="AK1057" s="4"/>
      <c r="AL1057" s="6"/>
    </row>
    <row r="1058" spans="1:38" ht="13" x14ac:dyDescent="0.15">
      <c r="A1058" s="7"/>
      <c r="B1058" s="3"/>
      <c r="C1058" s="3"/>
      <c r="D1058" s="3"/>
      <c r="F1058" s="3"/>
      <c r="G1058" s="3"/>
      <c r="J1058" s="4"/>
      <c r="K1058" s="6"/>
      <c r="P1058" s="4"/>
      <c r="Q1058" s="6"/>
      <c r="R1058" s="4"/>
      <c r="S1058" s="4"/>
      <c r="T1058" s="4"/>
      <c r="U1058" s="4"/>
      <c r="V1058" s="4"/>
      <c r="W1058" s="6"/>
      <c r="X1058" s="4"/>
      <c r="Y1058" s="14"/>
      <c r="Z1058" s="4"/>
      <c r="AA1058" s="4"/>
      <c r="AB1058" s="4"/>
      <c r="AC1058" s="4"/>
      <c r="AD1058" s="2"/>
      <c r="AE1058" s="2"/>
      <c r="AF1058" s="4"/>
      <c r="AG1058" s="4"/>
      <c r="AH1058" s="4"/>
      <c r="AI1058" s="6"/>
      <c r="AJ1058" s="4"/>
      <c r="AK1058" s="4"/>
      <c r="AL1058" s="6"/>
    </row>
    <row r="1059" spans="1:38" ht="13" x14ac:dyDescent="0.15">
      <c r="A1059" s="1"/>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38" ht="13" x14ac:dyDescent="0.15">
      <c r="A1060" s="7"/>
      <c r="B1060" s="3"/>
      <c r="C1060" s="3"/>
      <c r="D1060" s="4"/>
      <c r="E1060" s="6"/>
      <c r="F1060" s="4"/>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38" ht="13" x14ac:dyDescent="0.15">
      <c r="A1061" s="7"/>
      <c r="B1061" s="3"/>
      <c r="C1061" s="4"/>
      <c r="D1061" s="3"/>
      <c r="F1061" s="4"/>
      <c r="G1061" s="3"/>
      <c r="J1061" s="3"/>
      <c r="P1061" s="3"/>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38" ht="13" x14ac:dyDescent="0.15">
      <c r="A1062" s="7"/>
      <c r="B1062" s="3"/>
      <c r="C1062" s="4"/>
      <c r="D1062" s="3"/>
      <c r="F1062" s="4"/>
      <c r="G1062" s="3"/>
      <c r="J1062" s="3"/>
      <c r="P1062" s="3"/>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38" ht="13" x14ac:dyDescent="0.15">
      <c r="A1063" s="1"/>
      <c r="B1063" s="3"/>
      <c r="C1063" s="3"/>
      <c r="D1063" s="3"/>
      <c r="F1063" s="3"/>
      <c r="G1063" s="3"/>
      <c r="J1063" s="4"/>
      <c r="K1063" s="6"/>
      <c r="P1063" s="4"/>
      <c r="Q1063" s="6"/>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38" ht="13" x14ac:dyDescent="0.15">
      <c r="A1064" s="7"/>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38" ht="13" x14ac:dyDescent="0.15">
      <c r="A1065" s="7"/>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6"/>
      <c r="AJ1065" s="4"/>
      <c r="AK1065" s="4"/>
      <c r="AL1065" s="6"/>
    </row>
    <row r="1066" spans="1:38" ht="13" x14ac:dyDescent="0.15">
      <c r="A1066" s="7"/>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38" ht="13" x14ac:dyDescent="0.15">
      <c r="A1067" s="1"/>
      <c r="B1067" s="3"/>
      <c r="C1067" s="4"/>
      <c r="D1067" s="3"/>
      <c r="F1067" s="4"/>
      <c r="G1067" s="3"/>
      <c r="J1067" s="3"/>
      <c r="P1067" s="3"/>
      <c r="R1067" s="4"/>
      <c r="S1067" s="4"/>
      <c r="T1067" s="3"/>
      <c r="U1067" s="4"/>
      <c r="V1067" s="4"/>
      <c r="W1067" s="6"/>
      <c r="X1067" s="4"/>
      <c r="Y1067" s="14"/>
      <c r="Z1067" s="4"/>
      <c r="AA1067" s="4"/>
      <c r="AB1067" s="4"/>
      <c r="AC1067" s="4"/>
      <c r="AD1067" s="2"/>
      <c r="AE1067" s="2"/>
      <c r="AF1067" s="4"/>
      <c r="AG1067" s="4"/>
      <c r="AH1067" s="4"/>
      <c r="AI1067" s="6"/>
      <c r="AJ1067" s="4"/>
      <c r="AK1067" s="4"/>
      <c r="AL1067" s="6"/>
    </row>
    <row r="1068" spans="1:38" ht="13" x14ac:dyDescent="0.15">
      <c r="A1068" s="7"/>
      <c r="B1068" s="3"/>
      <c r="C1068" s="4"/>
      <c r="D1068" s="3"/>
      <c r="F1068" s="4"/>
      <c r="G1068" s="3"/>
      <c r="J1068" s="3"/>
      <c r="P1068" s="3"/>
      <c r="R1068" s="4"/>
      <c r="S1068" s="4"/>
      <c r="T1068" s="4"/>
      <c r="U1068" s="4"/>
      <c r="V1068" s="4"/>
      <c r="W1068" s="6"/>
      <c r="X1068" s="4"/>
      <c r="Y1068" s="14"/>
      <c r="Z1068" s="4"/>
      <c r="AA1068" s="4"/>
      <c r="AB1068" s="4"/>
      <c r="AC1068" s="4"/>
      <c r="AD1068" s="2"/>
      <c r="AE1068" s="2"/>
      <c r="AF1068" s="4"/>
      <c r="AG1068" s="4"/>
      <c r="AH1068" s="4"/>
      <c r="AI1068" s="6"/>
      <c r="AJ1068" s="4"/>
      <c r="AK1068" s="4"/>
      <c r="AL1068" s="6"/>
    </row>
    <row r="1069" spans="1:38"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6"/>
      <c r="AJ1069" s="4"/>
      <c r="AK1069" s="4"/>
      <c r="AL1069" s="6"/>
    </row>
    <row r="1070" spans="1:38" ht="13" x14ac:dyDescent="0.15">
      <c r="A1070" s="7"/>
      <c r="B1070" s="3"/>
      <c r="C1070" s="3"/>
      <c r="D1070" s="3"/>
      <c r="F1070" s="3"/>
      <c r="G1070" s="3"/>
      <c r="J1070" s="4"/>
      <c r="K1070" s="6"/>
      <c r="P1070" s="4"/>
      <c r="Q1070" s="6"/>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38" ht="13" x14ac:dyDescent="0.15">
      <c r="A1071" s="1"/>
      <c r="B1071" s="3"/>
      <c r="C1071" s="3"/>
      <c r="D1071" s="4"/>
      <c r="E1071" s="6"/>
      <c r="F1071" s="4"/>
      <c r="G1071" s="3"/>
      <c r="J1071" s="4"/>
      <c r="K1071" s="6"/>
      <c r="P1071" s="4"/>
      <c r="Q1071" s="6"/>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38" ht="13" x14ac:dyDescent="0.15">
      <c r="A1072" s="7"/>
      <c r="B1072" s="3"/>
      <c r="C1072" s="4"/>
      <c r="D1072" s="3"/>
      <c r="F1072" s="4"/>
      <c r="G1072" s="3"/>
      <c r="J1072" s="3"/>
      <c r="P1072" s="3"/>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7"/>
      <c r="B1073" s="3"/>
      <c r="C1073" s="4"/>
      <c r="D1073" s="3"/>
      <c r="F1073" s="4"/>
      <c r="G1073" s="3"/>
      <c r="J1073" s="3"/>
      <c r="P1073" s="3"/>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3"/>
      <c r="D1074" s="3"/>
      <c r="F1074" s="3"/>
      <c r="G1074" s="3"/>
      <c r="J1074" s="4"/>
      <c r="K1074" s="6"/>
      <c r="P1074" s="4"/>
      <c r="Q1074" s="6"/>
      <c r="R1074" s="4"/>
      <c r="S1074" s="4"/>
      <c r="T1074" s="4"/>
      <c r="U1074" s="4"/>
      <c r="V1074" s="4"/>
      <c r="W1074" s="6"/>
      <c r="X1074" s="4"/>
      <c r="Y1074" s="14"/>
      <c r="Z1074" s="4"/>
      <c r="AA1074" s="4"/>
      <c r="AB1074" s="4"/>
      <c r="AC1074" s="4"/>
      <c r="AD1074" s="2"/>
      <c r="AE1074" s="2"/>
      <c r="AF1074" s="4"/>
      <c r="AG1074" s="4"/>
      <c r="AH1074" s="4"/>
      <c r="AI1074" s="6"/>
      <c r="AJ1074" s="4"/>
      <c r="AK1074" s="4"/>
      <c r="AL1074" s="6"/>
    </row>
    <row r="1075" spans="1:38" ht="13" x14ac:dyDescent="0.15">
      <c r="A1075" s="1"/>
      <c r="B1075" s="3"/>
      <c r="C1075" s="4"/>
      <c r="D1075" s="3"/>
      <c r="F1075" s="4"/>
      <c r="G1075" s="3"/>
      <c r="J1075" s="3"/>
      <c r="P1075" s="3"/>
      <c r="R1075" s="4"/>
      <c r="S1075" s="4"/>
      <c r="T1075" s="4"/>
      <c r="U1075" s="3"/>
      <c r="V1075" s="4"/>
      <c r="W1075" s="6"/>
      <c r="X1075" s="4"/>
      <c r="Y1075" s="14"/>
      <c r="Z1075" s="4"/>
      <c r="AA1075" s="4"/>
      <c r="AB1075" s="4"/>
      <c r="AC1075" s="4"/>
      <c r="AD1075" s="2"/>
      <c r="AE1075" s="2"/>
      <c r="AF1075" s="4"/>
      <c r="AG1075" s="4"/>
      <c r="AH1075" s="4"/>
      <c r="AI1075" s="6"/>
      <c r="AJ1075" s="4"/>
      <c r="AK1075" s="4"/>
      <c r="AL1075" s="6"/>
    </row>
    <row r="1076" spans="1:38" ht="13" x14ac:dyDescent="0.15">
      <c r="A1076" s="7"/>
      <c r="B1076" s="3"/>
      <c r="C1076" s="3"/>
      <c r="D1076" s="3"/>
      <c r="F1076" s="3"/>
      <c r="G1076" s="3"/>
      <c r="J1076" s="4"/>
      <c r="K1076" s="6"/>
      <c r="P1076" s="4"/>
      <c r="Q1076" s="6"/>
      <c r="R1076" s="4"/>
      <c r="S1076" s="4"/>
      <c r="T1076" s="4"/>
      <c r="U1076" s="4"/>
      <c r="V1076" s="4"/>
      <c r="W1076" s="6"/>
      <c r="X1076" s="4"/>
      <c r="Y1076" s="14"/>
      <c r="Z1076" s="4"/>
      <c r="AA1076" s="4"/>
      <c r="AB1076" s="4"/>
      <c r="AC1076" s="4"/>
      <c r="AD1076" s="2"/>
      <c r="AE1076" s="2"/>
      <c r="AF1076" s="4"/>
      <c r="AG1076" s="4"/>
      <c r="AH1076" s="4"/>
      <c r="AI1076" s="6"/>
      <c r="AJ1076" s="4"/>
      <c r="AK1076" s="4"/>
      <c r="AL1076" s="6"/>
    </row>
    <row r="1077" spans="1:38" ht="13" x14ac:dyDescent="0.15">
      <c r="A1077" s="7"/>
      <c r="B1077" s="3"/>
      <c r="C1077" s="4"/>
      <c r="D1077" s="3"/>
      <c r="F1077" s="4"/>
      <c r="G1077" s="3"/>
      <c r="J1077" s="3"/>
      <c r="P1077" s="3"/>
      <c r="R1077" s="4"/>
      <c r="S1077" s="4"/>
      <c r="T1077" s="4"/>
      <c r="U1077" s="4"/>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4"/>
      <c r="D1078" s="3"/>
      <c r="F1078" s="4"/>
      <c r="G1078" s="3"/>
      <c r="J1078" s="3"/>
      <c r="P1078" s="3"/>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1"/>
      <c r="B1079" s="3"/>
      <c r="C1079" s="3"/>
      <c r="D1079" s="3"/>
      <c r="F1079" s="3"/>
      <c r="G1079" s="3"/>
      <c r="J1079" s="4"/>
      <c r="K1079" s="6"/>
      <c r="P1079" s="4"/>
      <c r="Q1079" s="6"/>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7"/>
      <c r="B1080" s="3"/>
      <c r="C1080" s="3"/>
      <c r="D1080" s="3"/>
      <c r="F1080" s="3"/>
      <c r="G1080" s="3"/>
      <c r="J1080" s="4"/>
      <c r="K1080" s="6"/>
      <c r="P1080" s="4"/>
      <c r="Q1080" s="6"/>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7"/>
      <c r="B1081" s="3"/>
      <c r="C1081" s="3"/>
      <c r="D1081" s="4"/>
      <c r="E1081" s="6"/>
      <c r="F1081" s="4"/>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4"/>
      <c r="D1082" s="3"/>
      <c r="F1082" s="4"/>
      <c r="G1082" s="3"/>
      <c r="J1082" s="3"/>
      <c r="P1082" s="3"/>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1"/>
      <c r="B1083" s="3"/>
      <c r="C1083" s="4"/>
      <c r="D1083" s="3"/>
      <c r="F1083" s="4"/>
      <c r="G1083" s="3"/>
      <c r="J1083" s="3"/>
      <c r="P1083" s="3"/>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7"/>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7"/>
      <c r="B1085" s="3"/>
      <c r="C1085" s="4"/>
      <c r="D1085" s="3"/>
      <c r="F1085" s="4"/>
      <c r="G1085" s="3"/>
      <c r="J1085" s="3"/>
      <c r="P1085" s="3"/>
      <c r="R1085" s="4"/>
      <c r="S1085" s="4"/>
      <c r="T1085" s="4"/>
      <c r="U1085" s="3"/>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4"/>
      <c r="D1086" s="3"/>
      <c r="F1086" s="4"/>
      <c r="G1086" s="3"/>
      <c r="J1086" s="3"/>
      <c r="P1086" s="3"/>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38" ht="13" x14ac:dyDescent="0.15">
      <c r="A1087" s="1"/>
      <c r="B1087" s="3"/>
      <c r="C1087" s="4"/>
      <c r="D1087" s="3"/>
      <c r="F1087" s="4"/>
      <c r="G1087" s="3"/>
      <c r="J1087" s="3"/>
      <c r="P1087" s="3"/>
      <c r="R1087" s="4"/>
      <c r="S1087" s="4"/>
      <c r="T1087" s="4"/>
      <c r="U1087" s="4"/>
      <c r="V1087" s="4"/>
      <c r="W1087" s="6"/>
      <c r="X1087" s="4"/>
      <c r="Y1087" s="14"/>
      <c r="Z1087" s="4"/>
      <c r="AA1087" s="4"/>
      <c r="AB1087" s="4"/>
      <c r="AC1087" s="4"/>
      <c r="AD1087" s="2"/>
      <c r="AE1087" s="2"/>
      <c r="AF1087" s="4"/>
      <c r="AG1087" s="4"/>
      <c r="AH1087" s="4"/>
      <c r="AI1087" s="6"/>
      <c r="AJ1087" s="4"/>
      <c r="AK1087" s="4"/>
      <c r="AL1087" s="6"/>
    </row>
    <row r="1088" spans="1:38" ht="13" x14ac:dyDescent="0.15">
      <c r="A1088" s="7"/>
      <c r="B1088" s="3"/>
      <c r="C1088" s="3"/>
      <c r="D1088" s="4"/>
      <c r="E1088" s="6"/>
      <c r="F1088" s="4"/>
      <c r="G1088" s="3"/>
      <c r="J1088" s="4"/>
      <c r="K1088" s="6"/>
      <c r="P1088" s="4"/>
      <c r="Q1088" s="6"/>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7"/>
      <c r="B1089" s="3"/>
      <c r="C1089" s="4"/>
      <c r="D1089" s="3"/>
      <c r="F1089" s="4"/>
      <c r="G1089" s="3"/>
      <c r="J1089" s="3"/>
      <c r="P1089" s="3"/>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1"/>
      <c r="B1091" s="3"/>
      <c r="C1091" s="4"/>
      <c r="D1091" s="3"/>
      <c r="F1091" s="4"/>
      <c r="G1091" s="3"/>
      <c r="J1091" s="3"/>
      <c r="P1091" s="3"/>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7"/>
      <c r="B1092" s="3"/>
      <c r="C1092" s="3"/>
      <c r="D1092" s="3"/>
      <c r="F1092" s="3"/>
      <c r="G1092" s="3"/>
      <c r="J1092" s="4"/>
      <c r="K1092" s="6"/>
      <c r="P1092" s="4"/>
      <c r="Q1092" s="6"/>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4"/>
      <c r="D1094" s="3"/>
      <c r="F1094" s="4"/>
      <c r="G1094" s="3"/>
      <c r="J1094" s="3"/>
      <c r="P1094" s="3"/>
      <c r="R1094" s="4"/>
      <c r="S1094" s="4"/>
      <c r="T1094" s="4"/>
      <c r="U1094" s="3"/>
      <c r="V1094" s="4"/>
      <c r="W1094" s="6"/>
      <c r="X1094" s="4"/>
      <c r="Y1094" s="14"/>
      <c r="Z1094" s="4"/>
      <c r="AA1094" s="4"/>
      <c r="AB1094" s="4"/>
      <c r="AC1094" s="4"/>
      <c r="AD1094" s="2"/>
      <c r="AE1094" s="2"/>
      <c r="AF1094" s="4"/>
      <c r="AG1094" s="4"/>
      <c r="AH1094" s="4"/>
      <c r="AI1094" s="6"/>
      <c r="AJ1094" s="4"/>
      <c r="AK1094" s="4"/>
      <c r="AL1094" s="6"/>
    </row>
    <row r="1095" spans="1:38" ht="13" x14ac:dyDescent="0.15">
      <c r="A1095" s="1"/>
      <c r="B1095" s="3"/>
      <c r="C1095" s="3"/>
      <c r="D1095" s="3"/>
      <c r="F1095" s="3"/>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7"/>
      <c r="B1096" s="3"/>
      <c r="C1096" s="3"/>
      <c r="D1096" s="3"/>
      <c r="F1096" s="3"/>
      <c r="G1096" s="3"/>
      <c r="J1096" s="4"/>
      <c r="K1096" s="6"/>
      <c r="P1096" s="4"/>
      <c r="Q1096" s="6"/>
      <c r="R1096" s="4"/>
      <c r="S1096" s="4"/>
      <c r="T1096" s="4"/>
      <c r="U1096" s="4"/>
      <c r="V1096" s="4"/>
      <c r="W1096" s="6"/>
      <c r="X1096" s="4"/>
      <c r="Y1096" s="14"/>
      <c r="Z1096" s="4"/>
      <c r="AA1096" s="4"/>
      <c r="AB1096" s="4"/>
      <c r="AC1096" s="4"/>
      <c r="AD1096" s="2"/>
      <c r="AE1096" s="2"/>
      <c r="AF1096" s="4"/>
      <c r="AG1096" s="4"/>
      <c r="AH1096" s="4"/>
      <c r="AI1096" s="6"/>
      <c r="AJ1096" s="4"/>
      <c r="AK1096" s="4"/>
      <c r="AL1096" s="6"/>
    </row>
    <row r="1097" spans="1:38" ht="13" x14ac:dyDescent="0.15">
      <c r="A1097" s="7"/>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4"/>
      <c r="D1098" s="3"/>
      <c r="F1098" s="4"/>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1"/>
      <c r="B1099" s="3"/>
      <c r="C1099" s="4"/>
      <c r="D1099" s="3"/>
      <c r="F1099" s="4"/>
      <c r="G1099" s="3"/>
      <c r="J1099" s="3"/>
      <c r="P1099" s="3"/>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7"/>
      <c r="B1100" s="3"/>
      <c r="C1100" s="3"/>
      <c r="D1100" s="3"/>
      <c r="F1100" s="3"/>
      <c r="G1100" s="3"/>
      <c r="J1100" s="4"/>
      <c r="K1100" s="6"/>
      <c r="P1100" s="4"/>
      <c r="Q1100" s="6"/>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7"/>
      <c r="B1101" s="3"/>
      <c r="C1101" s="3"/>
      <c r="D1101" s="4"/>
      <c r="E1101" s="6"/>
      <c r="F1101" s="4"/>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4"/>
      <c r="D1102" s="3"/>
      <c r="F1102" s="4"/>
      <c r="G1102" s="3"/>
      <c r="J1102" s="3"/>
      <c r="P1102" s="3"/>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1"/>
      <c r="B1103" s="3"/>
      <c r="C1103" s="4"/>
      <c r="D1103" s="3"/>
      <c r="F1103" s="4"/>
      <c r="G1103" s="3"/>
      <c r="J1103" s="3"/>
      <c r="P1103" s="3"/>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7"/>
      <c r="B1104" s="3"/>
      <c r="C1104" s="3"/>
      <c r="D1104" s="3"/>
      <c r="F1104" s="3"/>
      <c r="G1104" s="3"/>
      <c r="J1104" s="4"/>
      <c r="K1104" s="6"/>
      <c r="P1104" s="4"/>
      <c r="Q1104" s="6"/>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7"/>
      <c r="B1105" s="3"/>
      <c r="C1105" s="3"/>
      <c r="D1105" s="3"/>
      <c r="F1105" s="3"/>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1"/>
      <c r="B1107" s="3"/>
      <c r="C1107" s="4"/>
      <c r="D1107" s="3"/>
      <c r="F1107" s="4"/>
      <c r="G1107" s="3"/>
      <c r="J1107" s="3"/>
      <c r="P1107" s="3"/>
      <c r="R1107" s="4"/>
      <c r="S1107" s="4"/>
      <c r="T1107" s="3"/>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7"/>
      <c r="B1108" s="3"/>
      <c r="C1108" s="3"/>
      <c r="D1108" s="3"/>
      <c r="F1108" s="3"/>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7"/>
      <c r="B1109" s="3"/>
      <c r="C1109" s="3"/>
      <c r="D1109" s="3"/>
      <c r="F1109" s="3"/>
      <c r="G1109" s="3"/>
      <c r="J1109" s="4"/>
      <c r="K1109" s="6"/>
      <c r="P1109" s="4"/>
      <c r="Q1109" s="6"/>
      <c r="R1109" s="4"/>
      <c r="S1109" s="4"/>
      <c r="T1109" s="4"/>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3"/>
      <c r="D1110" s="3"/>
      <c r="F1110" s="3"/>
      <c r="G1110" s="3"/>
      <c r="J1110" s="4"/>
      <c r="K1110" s="6"/>
      <c r="P1110" s="4"/>
      <c r="Q1110" s="6"/>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1"/>
      <c r="B1111" s="3"/>
      <c r="C1111" s="4"/>
      <c r="D1111" s="3"/>
      <c r="F1111" s="4"/>
      <c r="G1111" s="3"/>
      <c r="J1111" s="3"/>
      <c r="P1111" s="3"/>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7"/>
      <c r="B1112" s="3"/>
      <c r="C1112" s="4"/>
      <c r="D1112" s="3"/>
      <c r="F1112" s="4"/>
      <c r="G1112" s="3"/>
      <c r="J1112" s="3"/>
      <c r="P1112" s="3"/>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7"/>
      <c r="B1113" s="3"/>
      <c r="C1113" s="3"/>
      <c r="D1113" s="3"/>
      <c r="F1113" s="3"/>
      <c r="G1113" s="3"/>
      <c r="J1113" s="4"/>
      <c r="K1113" s="6"/>
      <c r="P1113" s="4"/>
      <c r="Q1113" s="6"/>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3"/>
      <c r="D1114" s="4"/>
      <c r="E1114" s="6"/>
      <c r="F1114" s="4"/>
      <c r="G1114" s="3"/>
      <c r="J1114" s="4"/>
      <c r="K1114" s="6"/>
      <c r="P1114" s="4"/>
      <c r="Q1114" s="6"/>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1"/>
      <c r="B1115" s="3"/>
      <c r="C1115" s="3"/>
      <c r="D1115" s="4"/>
      <c r="E1115" s="6"/>
      <c r="F1115" s="4"/>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7"/>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7"/>
      <c r="B1117" s="3"/>
      <c r="C1117" s="4"/>
      <c r="D1117" s="3"/>
      <c r="F1117" s="4"/>
      <c r="G1117" s="3"/>
      <c r="J1117" s="3"/>
      <c r="P1117" s="3"/>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3"/>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1"/>
      <c r="B1119" s="3"/>
      <c r="C1119" s="4"/>
      <c r="D1119" s="3"/>
      <c r="F1119" s="4"/>
      <c r="G1119" s="3"/>
      <c r="J1119" s="3"/>
      <c r="P1119" s="3"/>
      <c r="R1119" s="4"/>
      <c r="S1119" s="4"/>
      <c r="T1119" s="4"/>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7"/>
      <c r="B1120" s="3"/>
      <c r="C1120" s="4"/>
      <c r="D1120" s="3"/>
      <c r="F1120" s="4"/>
      <c r="G1120" s="3"/>
      <c r="J1120" s="3"/>
      <c r="P1120" s="3"/>
      <c r="R1120" s="4"/>
      <c r="S1120" s="4"/>
      <c r="T1120" s="4"/>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7"/>
      <c r="B1121" s="3"/>
      <c r="C1121" s="3"/>
      <c r="D1121" s="3"/>
      <c r="F1121" s="3"/>
      <c r="G1121" s="3"/>
      <c r="J1121" s="4"/>
      <c r="K1121" s="6"/>
      <c r="P1121" s="4"/>
      <c r="Q1121" s="6"/>
      <c r="R1121" s="4"/>
      <c r="S1121" s="4"/>
      <c r="T1121" s="4"/>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1"/>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7"/>
      <c r="B1124" s="3"/>
      <c r="C1124" s="3"/>
      <c r="D1124" s="4"/>
      <c r="E1124" s="6"/>
      <c r="F1124" s="4"/>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7"/>
      <c r="B1125" s="3"/>
      <c r="C1125" s="3"/>
      <c r="D1125" s="4"/>
      <c r="E1125" s="6"/>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1"/>
      <c r="B1127" s="3"/>
      <c r="C1127" s="4"/>
      <c r="D1127" s="3"/>
      <c r="F1127" s="4"/>
      <c r="G1127" s="3"/>
      <c r="J1127" s="3"/>
      <c r="P1127" s="3"/>
      <c r="R1127" s="4"/>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7"/>
      <c r="B1128" s="3"/>
      <c r="C1128" s="3"/>
      <c r="D1128" s="4"/>
      <c r="E1128" s="6"/>
      <c r="F1128" s="4"/>
      <c r="G1128" s="3"/>
      <c r="J1128" s="4"/>
      <c r="K1128" s="6"/>
      <c r="P1128" s="4"/>
      <c r="Q1128" s="6"/>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7"/>
      <c r="B1129" s="3"/>
      <c r="C1129" s="3"/>
      <c r="D1129" s="3"/>
      <c r="F1129" s="4"/>
      <c r="G1129" s="3"/>
      <c r="J1129" s="3"/>
      <c r="P1129" s="3"/>
      <c r="R1129" s="3"/>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4"/>
      <c r="D1130" s="3"/>
      <c r="F1130" s="4"/>
      <c r="G1130" s="3"/>
      <c r="J1130" s="3"/>
      <c r="P1130" s="3"/>
      <c r="R1130" s="4"/>
      <c r="S1130" s="4"/>
      <c r="T1130" s="4"/>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1"/>
      <c r="B1131" s="3"/>
      <c r="C1131" s="3"/>
      <c r="D1131" s="4"/>
      <c r="E1131" s="6"/>
      <c r="F1131" s="4"/>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7"/>
      <c r="B1132" s="3"/>
      <c r="C1132" s="3"/>
      <c r="D1132" s="4"/>
      <c r="E1132" s="6"/>
      <c r="F1132" s="4"/>
      <c r="G1132" s="3"/>
      <c r="J1132" s="4"/>
      <c r="K1132" s="6"/>
      <c r="P1132" s="4"/>
      <c r="Q1132" s="6"/>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7"/>
      <c r="B1133" s="3"/>
      <c r="C1133" s="3"/>
      <c r="D1133" s="4"/>
      <c r="E1133" s="6"/>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1"/>
      <c r="B1135" s="3"/>
      <c r="C1135" s="3"/>
      <c r="D1135" s="4"/>
      <c r="E1135" s="6"/>
      <c r="F1135" s="4"/>
      <c r="G1135" s="3"/>
      <c r="J1135" s="4"/>
      <c r="K1135" s="6"/>
      <c r="P1135" s="4"/>
      <c r="Q1135" s="6"/>
      <c r="R1135" s="2"/>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7"/>
      <c r="B1136" s="3"/>
      <c r="C1136" s="4"/>
      <c r="D1136" s="3"/>
      <c r="F1136" s="4"/>
      <c r="G1136" s="3"/>
      <c r="J1136" s="3"/>
      <c r="P1136" s="3"/>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7"/>
      <c r="B1137" s="3"/>
      <c r="C1137" s="3"/>
      <c r="D1137" s="3"/>
      <c r="F1137" s="3"/>
      <c r="G1137" s="3"/>
      <c r="J1137" s="4"/>
      <c r="K1137" s="6"/>
      <c r="P1137" s="4"/>
      <c r="Q1137" s="6"/>
      <c r="R1137" s="4"/>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4"/>
      <c r="D1138" s="3"/>
      <c r="F1138" s="4"/>
      <c r="G1138" s="3"/>
      <c r="J1138" s="3"/>
      <c r="P1138" s="3"/>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1"/>
      <c r="B1139" s="3"/>
      <c r="C1139" s="3"/>
      <c r="D1139" s="4"/>
      <c r="E1139" s="6"/>
      <c r="F1139" s="4"/>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7"/>
      <c r="B1140" s="3"/>
      <c r="C1140" s="4"/>
      <c r="D1140" s="3"/>
      <c r="F1140" s="4"/>
      <c r="G1140" s="3"/>
      <c r="J1140" s="3"/>
      <c r="P1140" s="3"/>
      <c r="R1140" s="4"/>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7"/>
      <c r="B1141" s="3"/>
      <c r="C1141" s="4"/>
      <c r="D1141" s="3"/>
      <c r="F1141" s="4"/>
      <c r="G1141" s="3"/>
      <c r="J1141" s="3"/>
      <c r="P1141" s="3"/>
      <c r="R1141" s="4"/>
      <c r="S1141" s="4"/>
      <c r="T1141" s="3"/>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1"/>
      <c r="B1143" s="3"/>
      <c r="C1143" s="4"/>
      <c r="D1143" s="3"/>
      <c r="F1143" s="4"/>
      <c r="G1143" s="3"/>
      <c r="J1143" s="3"/>
      <c r="P1143" s="3"/>
      <c r="R1143" s="4"/>
      <c r="S1143" s="4"/>
      <c r="T1143" s="4"/>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7"/>
      <c r="B1144" s="3"/>
      <c r="C1144" s="3"/>
      <c r="D1144" s="3"/>
      <c r="F1144" s="3"/>
      <c r="G1144" s="3"/>
      <c r="J1144" s="4"/>
      <c r="K1144" s="6"/>
      <c r="P1144" s="4"/>
      <c r="Q1144" s="6"/>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7"/>
      <c r="B1145" s="3"/>
      <c r="C1145" s="3"/>
      <c r="D1145" s="4"/>
      <c r="E1145" s="6"/>
      <c r="F1145" s="4"/>
      <c r="G1145" s="3"/>
      <c r="J1145" s="4"/>
      <c r="K1145" s="6"/>
      <c r="P1145" s="4"/>
      <c r="Q1145" s="6"/>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3"/>
      <c r="D1146" s="4"/>
      <c r="E1146" s="6"/>
      <c r="F1146" s="4"/>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1"/>
      <c r="B1147" s="3"/>
      <c r="C1147" s="3"/>
      <c r="D1147" s="4"/>
      <c r="E1147" s="6"/>
      <c r="F1147" s="4"/>
      <c r="G1147" s="3"/>
      <c r="J1147" s="4"/>
      <c r="K1147" s="6"/>
      <c r="P1147" s="4"/>
      <c r="Q1147" s="6"/>
      <c r="R1147" s="2"/>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7"/>
      <c r="B1148" s="3"/>
      <c r="C1148" s="4"/>
      <c r="D1148" s="3"/>
      <c r="F1148" s="4"/>
      <c r="G1148" s="3"/>
      <c r="J1148" s="3"/>
      <c r="P1148" s="3"/>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7"/>
      <c r="B1149" s="3"/>
      <c r="C1149" s="3"/>
      <c r="D1149" s="3"/>
      <c r="F1149" s="4"/>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4"/>
      <c r="D1150" s="3"/>
      <c r="F1150" s="4"/>
      <c r="G1150" s="3"/>
      <c r="J1150" s="3"/>
      <c r="P1150" s="3"/>
      <c r="R1150" s="4"/>
      <c r="S1150" s="4"/>
      <c r="T1150" s="3"/>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1"/>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7"/>
      <c r="B1152" s="3"/>
      <c r="C1152" s="4"/>
      <c r="D1152" s="3"/>
      <c r="F1152" s="4"/>
      <c r="G1152" s="3"/>
      <c r="J1152" s="3"/>
      <c r="P1152" s="4"/>
      <c r="Q1152" s="6"/>
      <c r="R1152" s="4"/>
      <c r="S1152" s="4"/>
      <c r="T1152" s="4"/>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7"/>
      <c r="B1153" s="3"/>
      <c r="C1153" s="3"/>
      <c r="D1153" s="3"/>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3"/>
      <c r="D1154" s="4"/>
      <c r="E1154" s="6"/>
      <c r="F1154" s="4"/>
      <c r="G1154" s="3"/>
      <c r="J1154" s="4"/>
      <c r="K1154" s="6"/>
      <c r="P1154" s="4"/>
      <c r="Q1154" s="6"/>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1"/>
      <c r="B1155" s="3"/>
      <c r="C1155" s="3"/>
      <c r="D1155" s="3"/>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7"/>
      <c r="B1156" s="3"/>
      <c r="C1156" s="4"/>
      <c r="D1156" s="3"/>
      <c r="F1156" s="4"/>
      <c r="G1156" s="3"/>
      <c r="J1156" s="3"/>
      <c r="P1156" s="3"/>
      <c r="R1156" s="4"/>
      <c r="S1156" s="4"/>
      <c r="T1156" s="4"/>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7"/>
      <c r="B1157" s="3"/>
      <c r="C1157" s="3"/>
      <c r="D1157" s="3"/>
      <c r="F1157" s="3"/>
      <c r="G1157" s="3"/>
      <c r="J1157" s="4"/>
      <c r="K1157" s="6"/>
      <c r="P1157" s="4"/>
      <c r="Q1157" s="6"/>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3"/>
      <c r="D1158" s="4"/>
      <c r="E1158" s="6"/>
      <c r="F1158" s="4"/>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1"/>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7"/>
      <c r="B1160" s="3"/>
      <c r="C1160" s="3"/>
      <c r="D1160" s="4"/>
      <c r="E1160" s="6"/>
      <c r="F1160" s="4"/>
      <c r="G1160" s="3"/>
      <c r="J1160" s="4"/>
      <c r="K1160" s="6"/>
      <c r="P1160" s="4"/>
      <c r="Q1160" s="6"/>
      <c r="R1160" s="2"/>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7"/>
      <c r="B1161" s="3"/>
      <c r="C1161" s="4"/>
      <c r="D1161" s="3"/>
      <c r="F1161" s="4"/>
      <c r="G1161" s="3"/>
      <c r="J1161" s="3"/>
      <c r="P1161" s="3"/>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4"/>
      <c r="D1162" s="3"/>
      <c r="F1162" s="4"/>
      <c r="G1162" s="3"/>
      <c r="J1162" s="3"/>
      <c r="P1162" s="3"/>
      <c r="R1162" s="4"/>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1"/>
      <c r="B1163" s="3"/>
      <c r="C1163" s="4"/>
      <c r="D1163" s="3"/>
      <c r="F1163" s="4"/>
      <c r="G1163" s="3"/>
      <c r="J1163" s="3"/>
      <c r="P1163" s="3"/>
      <c r="R1163" s="4"/>
      <c r="S1163" s="4"/>
      <c r="T1163" s="3"/>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7"/>
      <c r="B1164" s="3"/>
      <c r="C1164" s="3"/>
      <c r="D1164" s="8"/>
      <c r="E1164" s="8"/>
      <c r="F1164" s="3"/>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7"/>
      <c r="B1165" s="3"/>
      <c r="C1165" s="4"/>
      <c r="D1165" s="3"/>
      <c r="F1165" s="4"/>
      <c r="G1165" s="3"/>
      <c r="J1165" s="3"/>
      <c r="P1165" s="3"/>
      <c r="R1165" s="4"/>
      <c r="S1165" s="4"/>
      <c r="T1165" s="4"/>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4"/>
      <c r="D1166" s="3"/>
      <c r="F1166" s="4"/>
      <c r="G1166" s="3"/>
      <c r="J1166" s="3"/>
      <c r="P1166" s="3"/>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1"/>
      <c r="B1167" s="3"/>
      <c r="C1167" s="3"/>
      <c r="D1167" s="4"/>
      <c r="E1167" s="6"/>
      <c r="F1167" s="4"/>
      <c r="G1167" s="3"/>
      <c r="J1167" s="4"/>
      <c r="K1167" s="6"/>
      <c r="P1167" s="4"/>
      <c r="Q1167" s="6"/>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7"/>
      <c r="B1168" s="3"/>
      <c r="C1168" s="3"/>
      <c r="D1168" s="3"/>
      <c r="F1168" s="4"/>
      <c r="G1168" s="3"/>
      <c r="J1168" s="4"/>
      <c r="K1168" s="6"/>
      <c r="P1168" s="4"/>
      <c r="Q1168" s="6"/>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7"/>
      <c r="B1169" s="3"/>
      <c r="C1169" s="3"/>
      <c r="D1169" s="4"/>
      <c r="E1169" s="6"/>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4"/>
      <c r="D1170" s="3"/>
      <c r="F1170" s="4"/>
      <c r="G1170" s="3"/>
      <c r="J1170" s="3"/>
      <c r="P1170" s="3"/>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1"/>
      <c r="B1171" s="3"/>
      <c r="C1171" s="3"/>
      <c r="D1171" s="4"/>
      <c r="E1171" s="6"/>
      <c r="F1171" s="4"/>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7"/>
      <c r="B1172" s="3"/>
      <c r="C1172" s="3"/>
      <c r="D1172" s="4"/>
      <c r="E1172" s="6"/>
      <c r="F1172" s="4"/>
      <c r="G1172" s="3"/>
      <c r="J1172" s="4"/>
      <c r="K1172" s="6"/>
      <c r="P1172" s="4"/>
      <c r="Q1172" s="6"/>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7"/>
      <c r="B1173" s="3"/>
      <c r="C1173" s="3"/>
      <c r="D1173" s="4"/>
      <c r="E1173" s="6"/>
      <c r="F1173" s="4"/>
      <c r="G1173" s="3"/>
      <c r="J1173" s="4"/>
      <c r="K1173" s="6"/>
      <c r="P1173" s="4"/>
      <c r="Q1173" s="6"/>
      <c r="R1173" s="2"/>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4"/>
      <c r="D1174" s="3"/>
      <c r="F1174" s="4"/>
      <c r="G1174" s="3"/>
      <c r="J1174" s="3"/>
      <c r="P1174" s="3"/>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1"/>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7"/>
      <c r="B1176" s="3"/>
      <c r="C1176" s="4"/>
      <c r="D1176" s="3"/>
      <c r="F1176" s="4"/>
      <c r="G1176" s="3"/>
      <c r="J1176" s="3"/>
      <c r="P1176" s="3"/>
      <c r="R1176" s="4"/>
      <c r="S1176" s="4"/>
      <c r="T1176" s="3"/>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7"/>
      <c r="B1177" s="3"/>
      <c r="C1177" s="4"/>
      <c r="D1177" s="3"/>
      <c r="F1177" s="4"/>
      <c r="G1177" s="3"/>
      <c r="J1177" s="3"/>
      <c r="P1177" s="3"/>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4"/>
      <c r="D1178" s="3"/>
      <c r="F1178" s="4"/>
      <c r="G1178" s="3"/>
      <c r="J1178" s="3"/>
      <c r="P1178" s="3"/>
      <c r="R1178" s="4"/>
      <c r="S1178" s="4"/>
      <c r="T1178" s="4"/>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1"/>
      <c r="B1179" s="3"/>
      <c r="C1179" s="3"/>
      <c r="D1179" s="3"/>
      <c r="F1179" s="3"/>
      <c r="G1179" s="1"/>
      <c r="H1179" s="1"/>
      <c r="I1179" s="1"/>
      <c r="J1179" s="4"/>
      <c r="K1179" s="6"/>
      <c r="L1179" s="1"/>
      <c r="M1179" s="1"/>
      <c r="N1179" s="1"/>
      <c r="O1179" s="1"/>
      <c r="P1179" s="4"/>
      <c r="Q1179" s="6"/>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7"/>
      <c r="B1180" s="3"/>
      <c r="C1180" s="3"/>
      <c r="D1180" s="4"/>
      <c r="E1180" s="6"/>
      <c r="F1180" s="4"/>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7"/>
      <c r="B1181" s="3"/>
      <c r="C1181" s="3"/>
      <c r="D1181" s="4"/>
      <c r="E1181" s="6"/>
      <c r="F1181" s="4"/>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3"/>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1"/>
      <c r="B1183" s="3"/>
      <c r="C1183" s="3"/>
      <c r="D1183" s="3"/>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7"/>
      <c r="B1184" s="3"/>
      <c r="C1184" s="3"/>
      <c r="D1184" s="3"/>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7"/>
      <c r="B1185" s="3"/>
      <c r="C1185" s="3"/>
      <c r="D1185" s="3"/>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1"/>
      <c r="B1187" s="3"/>
      <c r="C1187" s="3"/>
      <c r="D1187" s="3"/>
      <c r="F1187" s="4"/>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7"/>
      <c r="B1188" s="3"/>
      <c r="C1188" s="3"/>
      <c r="D1188" s="3"/>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7"/>
      <c r="B1189" s="3"/>
      <c r="C1189" s="3"/>
      <c r="D1189" s="4"/>
      <c r="E1189" s="6"/>
      <c r="F1189" s="4"/>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3"/>
      <c r="D1190" s="4"/>
      <c r="E1190" s="6"/>
      <c r="F1190" s="4"/>
      <c r="G1190" s="4"/>
      <c r="H1190" s="6"/>
      <c r="I1190" s="6"/>
      <c r="J1190" s="4"/>
      <c r="K1190" s="6"/>
      <c r="L1190" s="6"/>
      <c r="M1190" s="6"/>
      <c r="N1190" s="6"/>
      <c r="O1190" s="6"/>
      <c r="P1190" s="4"/>
      <c r="Q1190" s="6"/>
      <c r="R1190" s="4"/>
      <c r="S1190" s="4"/>
      <c r="T1190" s="4"/>
      <c r="U1190" s="4"/>
      <c r="V1190" s="4"/>
      <c r="W1190" s="6"/>
      <c r="X1190" s="4"/>
      <c r="Y1190" s="14"/>
      <c r="Z1190" s="4"/>
      <c r="AA1190" s="4"/>
      <c r="AB1190" s="4"/>
      <c r="AC1190" s="4"/>
      <c r="AD1190" s="2"/>
      <c r="AE1190" s="2"/>
      <c r="AF1190" s="4"/>
      <c r="AG1190" s="4"/>
      <c r="AH1190" s="4"/>
      <c r="AI1190" s="6"/>
      <c r="AJ1190" s="4"/>
      <c r="AK1190" s="4"/>
      <c r="AL1190" s="6"/>
    </row>
    <row r="1191" spans="1:38" ht="13" x14ac:dyDescent="0.15">
      <c r="A1191" s="1"/>
      <c r="B1191" s="3"/>
      <c r="C1191" s="3"/>
      <c r="D1191" s="4"/>
      <c r="E1191" s="6"/>
      <c r="F1191" s="4"/>
      <c r="G1191" s="4"/>
      <c r="H1191" s="6"/>
      <c r="I1191" s="6"/>
      <c r="J1191" s="4"/>
      <c r="K1191" s="6"/>
      <c r="L1191" s="6"/>
      <c r="M1191" s="6"/>
      <c r="N1191" s="6"/>
      <c r="O1191" s="6"/>
      <c r="P1191" s="4"/>
      <c r="Q1191" s="6"/>
      <c r="R1191" s="4"/>
      <c r="S1191" s="4"/>
      <c r="T1191" s="4"/>
      <c r="U1191" s="4"/>
      <c r="V1191" s="4"/>
      <c r="W1191" s="6"/>
      <c r="X1191" s="4"/>
      <c r="Y1191" s="14"/>
      <c r="Z1191" s="4"/>
      <c r="AA1191" s="4"/>
      <c r="AB1191" s="4"/>
      <c r="AC1191" s="4"/>
      <c r="AD1191" s="2"/>
      <c r="AE1191" s="2"/>
      <c r="AF1191" s="4"/>
      <c r="AG1191" s="4"/>
      <c r="AH1191" s="4"/>
      <c r="AI1191" s="6"/>
      <c r="AJ1191" s="4"/>
      <c r="AK1191" s="4"/>
      <c r="AL1191" s="6"/>
    </row>
    <row r="1192" spans="1:38" ht="13" x14ac:dyDescent="0.15">
      <c r="A1192" s="7"/>
      <c r="B1192" s="3"/>
      <c r="C1192" s="3"/>
      <c r="D1192" s="4"/>
      <c r="E1192" s="6"/>
      <c r="F1192" s="4"/>
      <c r="G1192" s="4"/>
      <c r="H1192" s="6"/>
      <c r="I1192" s="6"/>
      <c r="J1192" s="4"/>
      <c r="K1192" s="6"/>
      <c r="L1192" s="6"/>
      <c r="M1192" s="6"/>
      <c r="N1192" s="6"/>
      <c r="O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7"/>
      <c r="B1193" s="3"/>
      <c r="C1193" s="3"/>
      <c r="D1193" s="4"/>
      <c r="E1193" s="6"/>
      <c r="F1193" s="4"/>
      <c r="G1193" s="3"/>
      <c r="J1193" s="4"/>
      <c r="K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1"/>
      <c r="B1195" s="3"/>
      <c r="C1195" s="4"/>
      <c r="D1195" s="3"/>
      <c r="F1195" s="4"/>
      <c r="G1195" s="3"/>
      <c r="J1195" s="3"/>
      <c r="P1195" s="3"/>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7"/>
      <c r="B1196" s="3"/>
      <c r="C1196" s="4"/>
      <c r="D1196" s="3"/>
      <c r="F1196" s="4"/>
      <c r="G1196" s="3"/>
      <c r="J1196" s="3"/>
      <c r="P1196" s="3"/>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7"/>
      <c r="B1197" s="3"/>
      <c r="C1197" s="3"/>
      <c r="D1197" s="4"/>
      <c r="E1197" s="6"/>
      <c r="F1197" s="4"/>
      <c r="G1197" s="3"/>
      <c r="J1197" s="4"/>
      <c r="K1197" s="6"/>
      <c r="P1197" s="4"/>
      <c r="Q1197" s="6"/>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3"/>
      <c r="D1198" s="4"/>
      <c r="E1198" s="6"/>
      <c r="F1198" s="4"/>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1"/>
      <c r="B1199" s="3"/>
      <c r="C1199" s="4"/>
      <c r="D1199" s="3"/>
      <c r="F1199" s="3"/>
      <c r="G1199" s="3"/>
      <c r="J1199" s="3"/>
      <c r="P1199" s="3"/>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7"/>
      <c r="B1200" s="3"/>
      <c r="C1200" s="3"/>
      <c r="D1200" s="3"/>
      <c r="F1200" s="3"/>
      <c r="G1200" s="3"/>
      <c r="J1200" s="4"/>
      <c r="K1200" s="6"/>
      <c r="P1200" s="4"/>
      <c r="Q1200" s="6"/>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7"/>
      <c r="B1201" s="3"/>
      <c r="C1201" s="3"/>
      <c r="D1201" s="3"/>
      <c r="F1201" s="3"/>
      <c r="G1201" s="3"/>
      <c r="J1201" s="4"/>
      <c r="K1201" s="6"/>
      <c r="P1201" s="4"/>
      <c r="Q1201" s="6"/>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3"/>
      <c r="F1202" s="3"/>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1"/>
      <c r="B1203" s="3"/>
      <c r="C1203" s="3"/>
      <c r="D1203" s="4"/>
      <c r="E1203" s="6"/>
      <c r="F1203" s="4"/>
      <c r="G1203" s="3"/>
      <c r="J1203" s="4"/>
      <c r="K1203" s="6"/>
      <c r="P1203" s="4"/>
      <c r="Q1203" s="6"/>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7"/>
      <c r="B1204" s="3"/>
      <c r="C1204" s="3"/>
      <c r="D1204" s="3"/>
      <c r="F1204" s="3"/>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7"/>
      <c r="B1205" s="3"/>
      <c r="C1205" s="3"/>
      <c r="D1205" s="3"/>
      <c r="F1205" s="3"/>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1"/>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7"/>
      <c r="B1208" s="3"/>
      <c r="C1208" s="3"/>
      <c r="D1208" s="4"/>
      <c r="E1208" s="6"/>
      <c r="F1208" s="4"/>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7"/>
      <c r="B1209" s="3"/>
      <c r="C1209" s="3"/>
      <c r="D1209" s="3"/>
      <c r="F1209" s="3"/>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4"/>
      <c r="D1210" s="3"/>
      <c r="F1210" s="3"/>
      <c r="G1210" s="3"/>
      <c r="J1210" s="3"/>
      <c r="P1210" s="4"/>
      <c r="Q1210" s="6"/>
      <c r="R1210" s="4"/>
      <c r="S1210" s="4"/>
      <c r="T1210" s="4"/>
      <c r="U1210" s="3"/>
      <c r="V1210" s="4"/>
      <c r="W1210" s="6"/>
      <c r="X1210" s="4"/>
      <c r="Y1210" s="14"/>
      <c r="Z1210" s="4"/>
      <c r="AA1210" s="4"/>
      <c r="AB1210" s="4"/>
      <c r="AC1210" s="4"/>
      <c r="AD1210" s="2"/>
      <c r="AE1210" s="2"/>
      <c r="AF1210" s="4"/>
      <c r="AG1210" s="4"/>
      <c r="AH1210" s="4"/>
      <c r="AI1210" s="6"/>
      <c r="AJ1210" s="4"/>
      <c r="AK1210" s="4"/>
      <c r="AL1210" s="6"/>
    </row>
    <row r="1211" spans="1:38" ht="13" x14ac:dyDescent="0.15">
      <c r="A1211" s="1"/>
      <c r="B1211" s="3"/>
      <c r="C1211" s="4"/>
      <c r="D1211" s="3"/>
      <c r="F1211" s="3"/>
      <c r="G1211" s="3"/>
      <c r="J1211" s="3"/>
      <c r="P1211" s="3"/>
      <c r="R1211" s="4"/>
      <c r="S1211" s="4"/>
      <c r="T1211" s="4"/>
      <c r="U1211" s="3"/>
      <c r="V1211" s="4"/>
      <c r="W1211" s="6"/>
      <c r="X1211" s="4"/>
      <c r="Y1211" s="14"/>
      <c r="Z1211" s="4"/>
      <c r="AA1211" s="4"/>
      <c r="AB1211" s="4"/>
      <c r="AC1211" s="4"/>
      <c r="AD1211" s="2"/>
      <c r="AE1211" s="2"/>
      <c r="AF1211" s="4"/>
      <c r="AG1211" s="4"/>
      <c r="AH1211" s="4"/>
      <c r="AI1211" s="6"/>
      <c r="AJ1211" s="4"/>
      <c r="AK1211" s="4"/>
      <c r="AL1211" s="6"/>
    </row>
    <row r="1212" spans="1:38" ht="13" x14ac:dyDescent="0.15">
      <c r="A1212" s="7"/>
      <c r="B1212" s="3"/>
      <c r="C1212" s="3"/>
      <c r="D1212" s="3"/>
      <c r="F1212" s="3"/>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6"/>
      <c r="AJ1212" s="4"/>
      <c r="AK1212" s="4"/>
      <c r="AL1212" s="6"/>
    </row>
    <row r="1213" spans="1:38" ht="13" x14ac:dyDescent="0.15">
      <c r="A1213" s="7"/>
      <c r="B1213" s="3"/>
      <c r="C1213" s="3"/>
      <c r="D1213" s="3"/>
      <c r="F1213" s="3"/>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4"/>
      <c r="E1214" s="6"/>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1"/>
      <c r="B1215" s="3"/>
      <c r="C1215" s="3"/>
      <c r="D1215" s="3"/>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7"/>
      <c r="B1217" s="3"/>
      <c r="C1217" s="4"/>
      <c r="D1217" s="3"/>
      <c r="F1217" s="3"/>
      <c r="G1217" s="3"/>
      <c r="J1217" s="3"/>
      <c r="P1217" s="3"/>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3"/>
      <c r="D1218" s="3"/>
      <c r="F1218" s="3"/>
      <c r="G1218" s="3"/>
      <c r="J1218" s="4"/>
      <c r="K1218" s="6"/>
      <c r="P1218" s="4"/>
      <c r="Q1218" s="6"/>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1"/>
      <c r="B1219" s="3"/>
      <c r="C1219" s="3"/>
      <c r="D1219" s="3"/>
      <c r="F1219" s="3"/>
      <c r="G1219" s="3"/>
      <c r="J1219" s="4"/>
      <c r="K1219" s="6"/>
      <c r="P1219" s="4"/>
      <c r="Q1219" s="6"/>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7"/>
      <c r="B1220" s="3"/>
      <c r="C1220" s="3"/>
      <c r="D1220" s="4"/>
      <c r="E1220" s="6"/>
      <c r="F1220" s="4"/>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7"/>
      <c r="B1221" s="3"/>
      <c r="C1221" s="3"/>
      <c r="D1221" s="4"/>
      <c r="E1221" s="6"/>
      <c r="F1221" s="3"/>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3"/>
      <c r="D1222" s="4"/>
      <c r="E1222" s="6"/>
      <c r="F1222" s="4"/>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1"/>
      <c r="B1223" s="3"/>
      <c r="C1223" s="4"/>
      <c r="D1223" s="3"/>
      <c r="F1223" s="3"/>
      <c r="G1223" s="3"/>
      <c r="J1223" s="3"/>
      <c r="P1223" s="3"/>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7"/>
      <c r="B1224" s="3"/>
      <c r="C1224" s="3"/>
      <c r="D1224" s="3"/>
      <c r="F1224" s="3"/>
      <c r="G1224" s="3"/>
      <c r="J1224" s="4"/>
      <c r="K1224" s="6"/>
      <c r="P1224" s="4"/>
      <c r="Q1224" s="6"/>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7"/>
      <c r="B1225" s="3"/>
      <c r="C1225" s="3"/>
      <c r="D1225" s="3"/>
      <c r="F1225" s="3"/>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1"/>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7"/>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3"/>
      <c r="D1230" s="4"/>
      <c r="E1230" s="6"/>
      <c r="F1230" s="4"/>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1"/>
      <c r="B1231" s="3"/>
      <c r="C1231" s="3"/>
      <c r="D1231" s="3"/>
      <c r="F1231" s="4"/>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7"/>
      <c r="B1232" s="3"/>
      <c r="C1232" s="3"/>
      <c r="D1232" s="3"/>
      <c r="F1232" s="4"/>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6"/>
      <c r="AJ1232" s="4"/>
      <c r="AK1232" s="4"/>
      <c r="AL1232" s="6"/>
    </row>
    <row r="1233" spans="1:38" ht="13" x14ac:dyDescent="0.15">
      <c r="A1233" s="7"/>
      <c r="B1233" s="3"/>
      <c r="C1233" s="3"/>
      <c r="D1233" s="3"/>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3"/>
      <c r="D1234" s="3"/>
      <c r="F1234" s="4"/>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6"/>
      <c r="AJ1234" s="4"/>
      <c r="AK1234" s="4"/>
      <c r="AL1234" s="6"/>
    </row>
    <row r="1235" spans="1:38" ht="13" x14ac:dyDescent="0.15">
      <c r="A1235" s="1"/>
      <c r="B1235" s="3"/>
      <c r="C1235" s="3"/>
      <c r="D1235" s="4"/>
      <c r="E1235" s="6"/>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6"/>
      <c r="AJ1235" s="4"/>
      <c r="AK1235" s="4"/>
      <c r="AL1235" s="6"/>
    </row>
    <row r="1236" spans="1:38" ht="13" x14ac:dyDescent="0.15">
      <c r="A1236" s="7"/>
      <c r="B1236" s="3"/>
      <c r="C1236" s="3"/>
      <c r="D1236" s="4"/>
      <c r="E1236" s="6"/>
      <c r="F1236" s="4"/>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6"/>
      <c r="AJ1236" s="4"/>
      <c r="AK1236" s="4"/>
      <c r="AL1236" s="6"/>
    </row>
    <row r="1237" spans="1:38" ht="13" x14ac:dyDescent="0.15">
      <c r="A1237" s="7"/>
      <c r="B1237" s="3"/>
      <c r="C1237" s="4"/>
      <c r="D1237" s="3"/>
      <c r="F1237" s="3"/>
      <c r="G1237" s="3"/>
      <c r="J1237" s="3"/>
      <c r="P1237" s="3"/>
      <c r="R1237" s="4"/>
      <c r="S1237" s="4"/>
      <c r="T1237" s="4"/>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4"/>
      <c r="D1238" s="3"/>
      <c r="F1238" s="3"/>
      <c r="G1238" s="3"/>
      <c r="J1238" s="3"/>
      <c r="P1238" s="3"/>
      <c r="R1238" s="4"/>
      <c r="S1238" s="4"/>
      <c r="T1238" s="4"/>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1"/>
      <c r="B1239" s="3"/>
      <c r="C1239" s="4"/>
      <c r="D1239" s="3"/>
      <c r="F1239" s="3"/>
      <c r="G1239" s="3"/>
      <c r="J1239" s="3"/>
      <c r="P1239" s="3"/>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7"/>
      <c r="B1240" s="3"/>
      <c r="C1240" s="3"/>
      <c r="D1240" s="4"/>
      <c r="E1240" s="6"/>
      <c r="F1240" s="4"/>
      <c r="G1240" s="3"/>
      <c r="J1240" s="4"/>
      <c r="K1240" s="6"/>
      <c r="P1240" s="4"/>
      <c r="Q1240" s="6"/>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7"/>
      <c r="B1241" s="3"/>
      <c r="C1241" s="3"/>
      <c r="D1241" s="4"/>
      <c r="E1241" s="6"/>
      <c r="F1241" s="4"/>
      <c r="G1241" s="3"/>
      <c r="J1241" s="4"/>
      <c r="K1241" s="6"/>
      <c r="P1241" s="4"/>
      <c r="Q1241" s="6"/>
      <c r="R1241" s="2"/>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4"/>
      <c r="D1242" s="3"/>
      <c r="F1242" s="4"/>
      <c r="G1242" s="3"/>
      <c r="J1242" s="3"/>
      <c r="P1242" s="3"/>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1"/>
      <c r="B1243" s="3"/>
      <c r="C1243" s="3"/>
      <c r="D1243" s="4"/>
      <c r="E1243" s="6"/>
      <c r="F1243" s="4"/>
      <c r="G1243" s="3"/>
      <c r="J1243" s="4"/>
      <c r="K1243" s="6"/>
      <c r="P1243" s="4"/>
      <c r="Q1243" s="6"/>
      <c r="R1243" s="4"/>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7"/>
      <c r="B1244" s="3"/>
      <c r="C1244" s="4"/>
      <c r="D1244" s="3"/>
      <c r="F1244" s="3"/>
      <c r="G1244" s="3"/>
      <c r="J1244" s="3"/>
      <c r="P1244" s="3"/>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7"/>
      <c r="B1245" s="3"/>
      <c r="C1245" s="4"/>
      <c r="D1245" s="3"/>
      <c r="F1245" s="3"/>
      <c r="G1245" s="3"/>
      <c r="J1245" s="3"/>
      <c r="P1245" s="4"/>
      <c r="Q1245" s="6"/>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3"/>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1"/>
      <c r="B1247" s="3"/>
      <c r="C1247" s="4"/>
      <c r="D1247" s="3"/>
      <c r="F1247" s="3"/>
      <c r="G1247" s="3"/>
      <c r="J1247" s="3"/>
      <c r="P1247" s="3"/>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7"/>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7"/>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1"/>
      <c r="B1251" s="3"/>
      <c r="C1251" s="3"/>
      <c r="D1251" s="4"/>
      <c r="E1251" s="6"/>
      <c r="F1251" s="4"/>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7"/>
      <c r="B1252" s="3"/>
      <c r="C1252" s="4"/>
      <c r="D1252" s="3"/>
      <c r="F1252" s="3"/>
      <c r="G1252" s="3"/>
      <c r="J1252" s="3"/>
      <c r="P1252" s="3"/>
      <c r="R1252" s="4"/>
      <c r="S1252" s="4"/>
      <c r="T1252" s="4"/>
      <c r="U1252" s="3"/>
      <c r="V1252" s="4"/>
      <c r="W1252" s="6"/>
      <c r="X1252" s="4"/>
      <c r="Y1252" s="14"/>
      <c r="Z1252" s="4"/>
      <c r="AA1252" s="4"/>
      <c r="AB1252" s="4"/>
      <c r="AC1252" s="4"/>
      <c r="AD1252" s="2"/>
      <c r="AE1252" s="2"/>
      <c r="AF1252" s="4"/>
      <c r="AG1252" s="4"/>
      <c r="AH1252" s="4"/>
      <c r="AI1252" s="6"/>
      <c r="AJ1252" s="4"/>
      <c r="AK1252" s="4"/>
      <c r="AL1252" s="6"/>
    </row>
    <row r="1253" spans="1:38" ht="13" x14ac:dyDescent="0.15">
      <c r="A1253" s="7"/>
      <c r="B1253" s="3"/>
      <c r="C1253" s="4"/>
      <c r="D1253" s="3"/>
      <c r="F1253" s="3"/>
      <c r="G1253" s="3"/>
      <c r="J1253" s="3"/>
      <c r="P1253" s="3"/>
      <c r="R1253" s="4"/>
      <c r="S1253" s="4"/>
      <c r="T1253" s="3"/>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4"/>
      <c r="D1254" s="3"/>
      <c r="F1254" s="3"/>
      <c r="G1254" s="3"/>
      <c r="J1254" s="3"/>
      <c r="P1254" s="4"/>
      <c r="Q1254" s="6"/>
      <c r="R1254" s="4"/>
      <c r="S1254" s="4"/>
      <c r="T1254" s="4"/>
      <c r="U1254" s="3"/>
      <c r="V1254" s="4"/>
      <c r="W1254" s="6"/>
      <c r="X1254" s="4"/>
      <c r="Y1254" s="14"/>
      <c r="Z1254" s="4"/>
      <c r="AA1254" s="4"/>
      <c r="AB1254" s="4"/>
      <c r="AC1254" s="4"/>
      <c r="AD1254" s="2"/>
      <c r="AE1254" s="2"/>
      <c r="AF1254" s="4"/>
      <c r="AG1254" s="4"/>
      <c r="AH1254" s="4"/>
      <c r="AI1254" s="6"/>
      <c r="AJ1254" s="4"/>
      <c r="AK1254" s="4"/>
      <c r="AL1254" s="6"/>
    </row>
    <row r="1255" spans="1:38" ht="13" x14ac:dyDescent="0.15">
      <c r="A1255" s="1"/>
      <c r="B1255" s="3"/>
      <c r="C1255" s="4"/>
      <c r="D1255" s="3"/>
      <c r="F1255" s="3"/>
      <c r="G1255" s="3"/>
      <c r="J1255" s="3"/>
      <c r="P1255" s="4"/>
      <c r="Q1255" s="6"/>
      <c r="R1255" s="4"/>
      <c r="S1255" s="4"/>
      <c r="T1255" s="4"/>
      <c r="U1255" s="3"/>
      <c r="V1255" s="4"/>
      <c r="W1255" s="6"/>
      <c r="X1255" s="4"/>
      <c r="Y1255" s="14"/>
      <c r="Z1255" s="4"/>
      <c r="AA1255" s="4"/>
      <c r="AB1255" s="4"/>
      <c r="AC1255" s="4"/>
      <c r="AD1255" s="2"/>
      <c r="AE1255" s="2"/>
      <c r="AF1255" s="4"/>
      <c r="AG1255" s="4"/>
      <c r="AH1255" s="4"/>
      <c r="AI1255" s="6"/>
      <c r="AJ1255" s="4"/>
      <c r="AK1255" s="4"/>
      <c r="AL1255" s="6"/>
    </row>
    <row r="1256" spans="1:38" ht="13" x14ac:dyDescent="0.15">
      <c r="A1256" s="7"/>
      <c r="B1256" s="3"/>
      <c r="C1256" s="4"/>
      <c r="D1256" s="3"/>
      <c r="F1256" s="3"/>
      <c r="G1256" s="3"/>
      <c r="J1256" s="3"/>
      <c r="P1256" s="3"/>
      <c r="R1256" s="4"/>
      <c r="S1256" s="4"/>
      <c r="T1256" s="4"/>
      <c r="U1256" s="3"/>
      <c r="V1256" s="4"/>
      <c r="W1256" s="6"/>
      <c r="X1256" s="4"/>
      <c r="Y1256" s="14"/>
      <c r="Z1256" s="4"/>
      <c r="AA1256" s="4"/>
      <c r="AB1256" s="4"/>
      <c r="AC1256" s="4"/>
      <c r="AD1256" s="2"/>
      <c r="AE1256" s="2"/>
      <c r="AF1256" s="4"/>
      <c r="AG1256" s="4"/>
      <c r="AH1256" s="4"/>
      <c r="AI1256" s="6"/>
      <c r="AJ1256" s="4"/>
      <c r="AK1256" s="4"/>
      <c r="AL1256" s="6"/>
    </row>
    <row r="1257" spans="1:38" ht="13" x14ac:dyDescent="0.15">
      <c r="A1257" s="7"/>
      <c r="B1257" s="3"/>
      <c r="C1257" s="4"/>
      <c r="D1257" s="3"/>
      <c r="F1257" s="3"/>
      <c r="G1257" s="3"/>
      <c r="J1257" s="3"/>
      <c r="P1257" s="3"/>
      <c r="R1257" s="4"/>
      <c r="S1257" s="4"/>
      <c r="T1257" s="3"/>
      <c r="U1257" s="4"/>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3"/>
      <c r="U1258" s="4"/>
      <c r="V1258" s="4"/>
      <c r="W1258" s="6"/>
      <c r="X1258" s="4"/>
      <c r="Y1258" s="14"/>
      <c r="Z1258" s="4"/>
      <c r="AA1258" s="4"/>
      <c r="AB1258" s="4"/>
      <c r="AC1258" s="4"/>
      <c r="AD1258" s="2"/>
      <c r="AE1258" s="2"/>
      <c r="AF1258" s="4"/>
      <c r="AG1258" s="4"/>
      <c r="AH1258" s="4"/>
      <c r="AI1258" s="6"/>
      <c r="AJ1258" s="4"/>
      <c r="AK1258" s="4"/>
      <c r="AL1258" s="6"/>
    </row>
    <row r="1259" spans="1:38" ht="13" x14ac:dyDescent="0.15">
      <c r="A1259" s="1"/>
      <c r="B1259" s="3"/>
      <c r="C1259" s="3"/>
      <c r="D1259" s="4"/>
      <c r="E1259" s="6"/>
      <c r="F1259" s="4"/>
      <c r="G1259" s="3"/>
      <c r="J1259" s="4"/>
      <c r="K1259" s="6"/>
      <c r="P1259" s="4"/>
      <c r="Q1259" s="6"/>
      <c r="R1259" s="4"/>
      <c r="S1259" s="4"/>
      <c r="T1259" s="4"/>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7"/>
      <c r="B1260" s="3"/>
      <c r="C1260" s="4"/>
      <c r="D1260" s="3"/>
      <c r="F1260" s="3"/>
      <c r="G1260" s="3"/>
      <c r="J1260" s="3"/>
      <c r="P1260" s="3"/>
      <c r="R1260" s="4"/>
      <c r="S1260" s="4"/>
      <c r="T1260" s="4"/>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7"/>
      <c r="B1261" s="3"/>
      <c r="C1261" s="4"/>
      <c r="D1261" s="3"/>
      <c r="F1261" s="3"/>
      <c r="G1261" s="3"/>
      <c r="J1261" s="3"/>
      <c r="P1261" s="4"/>
      <c r="Q1261" s="6"/>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3"/>
      <c r="D1262" s="4"/>
      <c r="E1262" s="6"/>
      <c r="F1262" s="4"/>
      <c r="G1262" s="3"/>
      <c r="J1262" s="4"/>
      <c r="K1262" s="6"/>
      <c r="P1262" s="4"/>
      <c r="Q1262" s="6"/>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1"/>
      <c r="B1263" s="3"/>
      <c r="C1263" s="4"/>
      <c r="D1263" s="3"/>
      <c r="F1263" s="3"/>
      <c r="G1263" s="3"/>
      <c r="J1263" s="3"/>
      <c r="P1263" s="3"/>
      <c r="R1263" s="3"/>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7"/>
      <c r="B1264" s="3"/>
      <c r="C1264" s="4"/>
      <c r="D1264" s="3"/>
      <c r="F1264" s="3"/>
      <c r="G1264" s="3"/>
      <c r="J1264" s="3"/>
      <c r="P1264" s="4"/>
      <c r="Q1264" s="6"/>
      <c r="R1264" s="4"/>
      <c r="S1264" s="4"/>
      <c r="T1264" s="4"/>
      <c r="U1264" s="4"/>
      <c r="V1264" s="4"/>
      <c r="W1264" s="6"/>
      <c r="X1264" s="4"/>
      <c r="Y1264" s="14"/>
      <c r="Z1264" s="4"/>
      <c r="AA1264" s="4"/>
      <c r="AB1264" s="4"/>
      <c r="AC1264" s="4"/>
      <c r="AD1264" s="2"/>
      <c r="AE1264" s="2"/>
      <c r="AF1264" s="4"/>
      <c r="AG1264" s="4"/>
      <c r="AH1264" s="4"/>
      <c r="AI1264" s="6"/>
      <c r="AJ1264" s="4"/>
      <c r="AK1264" s="4"/>
      <c r="AL1264" s="6"/>
    </row>
    <row r="1265" spans="1:38" ht="13" x14ac:dyDescent="0.15">
      <c r="A1265" s="7"/>
      <c r="B1265" s="3"/>
      <c r="C1265" s="4"/>
      <c r="D1265" s="3"/>
      <c r="F1265" s="3"/>
      <c r="G1265" s="3"/>
      <c r="J1265" s="3"/>
      <c r="P1265" s="3"/>
      <c r="R1265" s="4"/>
      <c r="S1265" s="4"/>
      <c r="T1265" s="4"/>
      <c r="U1265" s="4"/>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4"/>
      <c r="Q1266" s="6"/>
      <c r="R1266" s="4"/>
      <c r="S1266" s="4"/>
      <c r="T1266" s="4"/>
      <c r="U1266" s="4"/>
      <c r="V1266" s="4"/>
      <c r="W1266" s="6"/>
      <c r="X1266" s="4"/>
      <c r="Y1266" s="14"/>
      <c r="Z1266" s="4"/>
      <c r="AA1266" s="4"/>
      <c r="AB1266" s="4"/>
      <c r="AC1266" s="4"/>
      <c r="AD1266" s="2"/>
      <c r="AE1266" s="2"/>
      <c r="AF1266" s="4"/>
      <c r="AG1266" s="4"/>
      <c r="AH1266" s="4"/>
      <c r="AI1266" s="6"/>
      <c r="AJ1266" s="4"/>
      <c r="AK1266" s="4"/>
      <c r="AL1266" s="6"/>
    </row>
    <row r="1267" spans="1:38" ht="13" x14ac:dyDescent="0.15">
      <c r="A1267" s="1"/>
      <c r="B1267" s="3"/>
      <c r="C1267" s="4"/>
      <c r="D1267" s="3"/>
      <c r="F1267" s="3"/>
      <c r="G1267" s="3"/>
      <c r="J1267" s="3"/>
      <c r="P1267" s="3"/>
      <c r="R1267" s="4"/>
      <c r="S1267" s="4"/>
      <c r="T1267" s="4"/>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7"/>
      <c r="B1268" s="3"/>
      <c r="C1268" s="3"/>
      <c r="D1268" s="4"/>
      <c r="E1268" s="6"/>
      <c r="F1268" s="4"/>
      <c r="G1268" s="3"/>
      <c r="J1268" s="4"/>
      <c r="K1268" s="6"/>
      <c r="P1268" s="4"/>
      <c r="Q1268" s="6"/>
      <c r="R1268" s="4"/>
      <c r="S1268" s="4"/>
      <c r="T1268" s="4"/>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7"/>
      <c r="B1269" s="3"/>
      <c r="C1269" s="4"/>
      <c r="D1269" s="3"/>
      <c r="F1269" s="3"/>
      <c r="G1269" s="3"/>
      <c r="J1269" s="3"/>
      <c r="P1269" s="3"/>
      <c r="R1269" s="4"/>
      <c r="S1269" s="4"/>
      <c r="T1269" s="4"/>
      <c r="U1269" s="4"/>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4"/>
      <c r="D1270" s="3"/>
      <c r="F1270" s="3"/>
      <c r="G1270" s="3"/>
      <c r="J1270" s="3"/>
      <c r="P1270" s="3"/>
      <c r="R1270" s="4"/>
      <c r="S1270" s="4"/>
      <c r="T1270" s="4"/>
      <c r="U1270" s="4"/>
      <c r="V1270" s="4"/>
      <c r="W1270" s="6"/>
      <c r="X1270" s="4"/>
      <c r="Y1270" s="14"/>
      <c r="Z1270" s="4"/>
      <c r="AA1270" s="4"/>
      <c r="AB1270" s="4"/>
      <c r="AC1270" s="4"/>
      <c r="AD1270" s="2"/>
      <c r="AE1270" s="2"/>
      <c r="AF1270" s="4"/>
      <c r="AG1270" s="4"/>
      <c r="AH1270" s="4"/>
      <c r="AI1270" s="6"/>
      <c r="AJ1270" s="4"/>
      <c r="AK1270" s="4"/>
      <c r="AL1270" s="6"/>
    </row>
    <row r="1271" spans="1:38" ht="13" x14ac:dyDescent="0.15">
      <c r="A1271" s="1"/>
      <c r="B1271" s="3"/>
      <c r="C1271" s="3"/>
      <c r="D1271" s="3"/>
      <c r="F1271" s="3"/>
      <c r="G1271" s="3"/>
      <c r="J1271" s="4"/>
      <c r="K1271" s="6"/>
      <c r="P1271" s="4"/>
      <c r="Q1271" s="6"/>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7"/>
      <c r="B1272" s="3"/>
      <c r="C1272" s="3"/>
      <c r="D1272" s="3"/>
      <c r="F1272" s="3"/>
      <c r="G1272" s="3"/>
      <c r="J1272" s="4"/>
      <c r="K1272" s="6"/>
      <c r="P1272" s="4"/>
      <c r="Q1272" s="6"/>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7"/>
      <c r="B1273" s="3"/>
      <c r="C1273" s="3"/>
      <c r="D1273" s="4"/>
      <c r="E1273" s="6"/>
      <c r="F1273" s="4"/>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3"/>
      <c r="D1274" s="4"/>
      <c r="E1274" s="6"/>
      <c r="F1274" s="4"/>
      <c r="G1274" s="3"/>
      <c r="J1274" s="4"/>
      <c r="K1274" s="6"/>
      <c r="P1274" s="4"/>
      <c r="Q1274" s="6"/>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1"/>
      <c r="B1275" s="3"/>
      <c r="C1275" s="3"/>
      <c r="D1275" s="4"/>
      <c r="E1275" s="6"/>
      <c r="F1275" s="4"/>
      <c r="G1275" s="3"/>
      <c r="J1275" s="4"/>
      <c r="K1275" s="6"/>
      <c r="P1275" s="4"/>
      <c r="Q1275" s="6"/>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7"/>
      <c r="B1276" s="3"/>
      <c r="C1276" s="4"/>
      <c r="D1276" s="3"/>
      <c r="F1276" s="3"/>
      <c r="G1276" s="3"/>
      <c r="J1276" s="3"/>
      <c r="P1276" s="3"/>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7"/>
      <c r="B1277" s="3"/>
      <c r="C1277" s="4"/>
      <c r="D1277" s="3"/>
      <c r="F1277" s="3"/>
      <c r="G1277" s="3"/>
      <c r="J1277" s="3"/>
      <c r="P1277" s="3"/>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4"/>
      <c r="D1278" s="3"/>
      <c r="F1278" s="3"/>
      <c r="G1278" s="3"/>
      <c r="J1278" s="3"/>
      <c r="P1278" s="3"/>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1"/>
      <c r="B1279" s="3"/>
      <c r="C1279" s="3"/>
      <c r="D1279" s="4"/>
      <c r="E1279" s="6"/>
      <c r="F1279" s="4"/>
      <c r="G1279" s="4"/>
      <c r="H1279" s="6"/>
      <c r="I1279" s="6"/>
      <c r="J1279" s="4"/>
      <c r="K1279" s="6"/>
      <c r="L1279" s="6"/>
      <c r="M1279" s="6"/>
      <c r="N1279" s="6"/>
      <c r="O1279" s="6"/>
      <c r="P1279" s="4"/>
      <c r="Q1279" s="6"/>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7"/>
      <c r="B1280" s="3"/>
      <c r="C1280" s="4"/>
      <c r="D1280" s="3"/>
      <c r="F1280" s="3"/>
      <c r="G1280" s="3"/>
      <c r="J1280" s="3"/>
      <c r="P1280" s="3"/>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7"/>
      <c r="B1281" s="3"/>
      <c r="C1281" s="4"/>
      <c r="D1281" s="3"/>
      <c r="F1281" s="3"/>
      <c r="G1281" s="3"/>
      <c r="J1281" s="3"/>
      <c r="P1281" s="3"/>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1"/>
      <c r="B1283" s="3"/>
      <c r="C1283" s="3"/>
      <c r="D1283" s="4"/>
      <c r="E1283" s="6"/>
      <c r="F1283" s="4"/>
      <c r="G1283" s="3"/>
      <c r="J1283" s="4"/>
      <c r="K1283" s="6"/>
      <c r="P1283" s="4"/>
      <c r="Q1283" s="6"/>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7"/>
      <c r="B1284" s="3"/>
      <c r="C1284" s="4"/>
      <c r="D1284" s="3"/>
      <c r="F1284" s="3"/>
      <c r="G1284" s="3"/>
      <c r="J1284" s="3"/>
      <c r="P1284" s="3"/>
      <c r="R1284" s="4"/>
      <c r="S1284" s="4"/>
      <c r="T1284" s="4"/>
      <c r="U1284" s="3"/>
      <c r="V1284" s="4"/>
      <c r="W1284" s="6"/>
      <c r="X1284" s="4"/>
      <c r="Y1284" s="14"/>
      <c r="Z1284" s="4"/>
      <c r="AA1284" s="4"/>
      <c r="AB1284" s="4"/>
      <c r="AC1284" s="4"/>
      <c r="AD1284" s="2"/>
      <c r="AE1284" s="2"/>
      <c r="AF1284" s="4"/>
      <c r="AG1284" s="4"/>
      <c r="AH1284" s="4"/>
      <c r="AI1284" s="6"/>
      <c r="AJ1284" s="4"/>
      <c r="AK1284" s="4"/>
      <c r="AL1284" s="6"/>
    </row>
    <row r="1285" spans="1:38" ht="13" x14ac:dyDescent="0.15">
      <c r="A1285" s="7"/>
      <c r="B1285" s="3"/>
      <c r="C1285" s="4"/>
      <c r="D1285" s="3"/>
      <c r="F1285" s="3"/>
      <c r="G1285" s="3"/>
      <c r="J1285" s="3"/>
      <c r="P1285" s="3"/>
      <c r="R1285" s="4"/>
      <c r="S1285" s="4"/>
      <c r="T1285" s="4"/>
      <c r="U1285" s="3"/>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4"/>
      <c r="D1286" s="3"/>
      <c r="F1286" s="3"/>
      <c r="G1286" s="3"/>
      <c r="J1286" s="3"/>
      <c r="P1286" s="3"/>
      <c r="R1286" s="4"/>
      <c r="S1286" s="4"/>
      <c r="T1286" s="4"/>
      <c r="U1286" s="3"/>
      <c r="V1286" s="4"/>
      <c r="W1286" s="6"/>
      <c r="X1286" s="4"/>
      <c r="Y1286" s="14"/>
      <c r="Z1286" s="4"/>
      <c r="AA1286" s="4"/>
      <c r="AB1286" s="4"/>
      <c r="AC1286" s="4"/>
      <c r="AD1286" s="2"/>
      <c r="AE1286" s="2"/>
      <c r="AF1286" s="4"/>
      <c r="AG1286" s="4"/>
      <c r="AH1286" s="4"/>
      <c r="AI1286" s="6"/>
      <c r="AJ1286" s="4"/>
      <c r="AK1286" s="4"/>
      <c r="AL1286" s="6"/>
    </row>
    <row r="1287" spans="1:38" ht="13" x14ac:dyDescent="0.15">
      <c r="A1287" s="1"/>
      <c r="B1287" s="3"/>
      <c r="C1287" s="4"/>
      <c r="D1287" s="3"/>
      <c r="F1287" s="3"/>
      <c r="G1287" s="3"/>
      <c r="J1287" s="3"/>
      <c r="P1287" s="3"/>
      <c r="R1287" s="4"/>
      <c r="S1287" s="4"/>
      <c r="T1287" s="3"/>
      <c r="U1287" s="4"/>
      <c r="V1287" s="4"/>
      <c r="W1287" s="6"/>
      <c r="X1287" s="4"/>
      <c r="Y1287" s="14"/>
      <c r="Z1287" s="4"/>
      <c r="AA1287" s="4"/>
      <c r="AB1287" s="4"/>
      <c r="AC1287" s="4"/>
      <c r="AD1287" s="2"/>
      <c r="AE1287" s="2"/>
      <c r="AF1287" s="4"/>
      <c r="AG1287" s="4"/>
      <c r="AH1287" s="4"/>
      <c r="AI1287" s="6"/>
      <c r="AJ1287" s="4"/>
      <c r="AK1287" s="4"/>
      <c r="AL1287" s="6"/>
    </row>
    <row r="1288" spans="1:38" ht="13" x14ac:dyDescent="0.15">
      <c r="A1288" s="7"/>
      <c r="B1288" s="3"/>
      <c r="C1288" s="4"/>
      <c r="D1288" s="3"/>
      <c r="F1288" s="3"/>
      <c r="G1288" s="3"/>
      <c r="J1288" s="3"/>
      <c r="P1288" s="3"/>
      <c r="R1288" s="4"/>
      <c r="S1288" s="4"/>
      <c r="T1288" s="3"/>
      <c r="U1288" s="4"/>
      <c r="V1288" s="4"/>
      <c r="W1288" s="6"/>
      <c r="X1288" s="4"/>
      <c r="Y1288" s="14"/>
      <c r="Z1288" s="4"/>
      <c r="AA1288" s="4"/>
      <c r="AB1288" s="4"/>
      <c r="AC1288" s="4"/>
      <c r="AD1288" s="2"/>
      <c r="AE1288" s="2"/>
      <c r="AF1288" s="4"/>
      <c r="AG1288" s="4"/>
      <c r="AH1288" s="4"/>
      <c r="AI1288" s="6"/>
      <c r="AJ1288" s="4"/>
      <c r="AK1288" s="4"/>
      <c r="AL1288" s="6"/>
    </row>
    <row r="1289" spans="1:38" ht="13" x14ac:dyDescent="0.15">
      <c r="A1289" s="7"/>
      <c r="B1289" s="3"/>
      <c r="C1289" s="4"/>
      <c r="D1289" s="3"/>
      <c r="F1289" s="3"/>
      <c r="G1289" s="3"/>
      <c r="J1289" s="3"/>
      <c r="P1289" s="3"/>
      <c r="R1289" s="4"/>
      <c r="S1289" s="4"/>
      <c r="T1289" s="4"/>
      <c r="U1289" s="3"/>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4"/>
      <c r="D1290" s="3"/>
      <c r="F1290" s="3"/>
      <c r="G1290" s="3"/>
      <c r="J1290" s="3"/>
      <c r="P1290" s="4"/>
      <c r="Q1290" s="6"/>
      <c r="R1290" s="4"/>
      <c r="S1290" s="4"/>
      <c r="T1290" s="4"/>
      <c r="U1290" s="3"/>
      <c r="V1290" s="4"/>
      <c r="W1290" s="6"/>
      <c r="X1290" s="4"/>
      <c r="Y1290" s="14"/>
      <c r="Z1290" s="4"/>
      <c r="AA1290" s="4"/>
      <c r="AB1290" s="4"/>
      <c r="AC1290" s="4"/>
      <c r="AD1290" s="2"/>
      <c r="AE1290" s="2"/>
      <c r="AF1290" s="4"/>
      <c r="AG1290" s="4"/>
      <c r="AH1290" s="4"/>
      <c r="AI1290" s="6"/>
      <c r="AJ1290" s="4"/>
      <c r="AK1290" s="4"/>
      <c r="AL1290" s="6"/>
    </row>
    <row r="1291" spans="1:38" ht="13" x14ac:dyDescent="0.15">
      <c r="A1291" s="1"/>
      <c r="B1291" s="3"/>
      <c r="C1291" s="3"/>
      <c r="D1291" s="4"/>
      <c r="E1291" s="6"/>
      <c r="F1291" s="4"/>
      <c r="G1291" s="3"/>
      <c r="J1291" s="4"/>
      <c r="K1291" s="6"/>
      <c r="P1291" s="4"/>
      <c r="Q1291" s="6"/>
      <c r="R1291" s="4"/>
      <c r="S1291" s="4"/>
      <c r="T1291" s="4"/>
      <c r="U1291" s="4"/>
      <c r="V1291" s="4"/>
      <c r="W1291" s="6"/>
      <c r="X1291" s="4"/>
      <c r="Y1291" s="14"/>
      <c r="Z1291" s="4"/>
      <c r="AA1291" s="4"/>
      <c r="AB1291" s="4"/>
      <c r="AC1291" s="4"/>
      <c r="AD1291" s="2"/>
      <c r="AE1291" s="2"/>
      <c r="AF1291" s="4"/>
      <c r="AG1291" s="4"/>
      <c r="AH1291" s="4"/>
      <c r="AI1291" s="6"/>
      <c r="AJ1291" s="4"/>
      <c r="AK1291" s="4"/>
      <c r="AL1291" s="6"/>
    </row>
    <row r="1292" spans="1:38" ht="13" x14ac:dyDescent="0.15">
      <c r="A1292" s="7"/>
      <c r="B1292" s="3"/>
      <c r="C1292" s="4"/>
      <c r="D1292" s="3"/>
      <c r="F1292" s="3"/>
      <c r="G1292" s="3"/>
      <c r="J1292" s="3"/>
      <c r="P1292" s="3"/>
      <c r="R1292" s="4"/>
      <c r="S1292" s="4"/>
      <c r="T1292" s="4"/>
      <c r="U1292" s="4"/>
      <c r="V1292" s="4"/>
      <c r="W1292" s="6"/>
      <c r="X1292" s="4"/>
      <c r="Y1292" s="14"/>
      <c r="Z1292" s="4"/>
      <c r="AA1292" s="4"/>
      <c r="AB1292" s="4"/>
      <c r="AC1292" s="4"/>
      <c r="AD1292" s="2"/>
      <c r="AE1292" s="2"/>
      <c r="AF1292" s="4"/>
      <c r="AG1292" s="4"/>
      <c r="AH1292" s="4"/>
      <c r="AI1292" s="6"/>
      <c r="AJ1292" s="4"/>
      <c r="AK1292" s="4"/>
      <c r="AL1292" s="6"/>
    </row>
    <row r="1293" spans="1:38" ht="13" x14ac:dyDescent="0.15">
      <c r="A1293" s="7"/>
      <c r="B1293" s="3"/>
      <c r="C1293" s="3"/>
      <c r="D1293" s="4"/>
      <c r="E1293" s="6"/>
      <c r="F1293" s="4"/>
      <c r="G1293" s="3"/>
      <c r="J1293" s="4"/>
      <c r="K1293" s="6"/>
      <c r="P1293" s="4"/>
      <c r="Q1293" s="6"/>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4"/>
      <c r="E1294" s="6"/>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1"/>
      <c r="B1295" s="3"/>
      <c r="C1295" s="4"/>
      <c r="D1295" s="3"/>
      <c r="F1295" s="3"/>
      <c r="G1295" s="3"/>
      <c r="J1295" s="3"/>
      <c r="P1295" s="3"/>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7"/>
      <c r="B1296" s="3"/>
      <c r="C1296" s="4"/>
      <c r="D1296" s="4"/>
      <c r="E1296" s="6"/>
      <c r="F1296" s="3"/>
      <c r="G1296" s="3"/>
      <c r="J1296" s="3"/>
      <c r="P1296" s="3"/>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7"/>
      <c r="B1297" s="3"/>
      <c r="C1297" s="4"/>
      <c r="D1297" s="4"/>
      <c r="E1297" s="6"/>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3"/>
      <c r="D1298" s="4"/>
      <c r="E1298" s="6"/>
      <c r="F1298" s="4"/>
      <c r="G1298" s="3"/>
      <c r="J1298" s="4"/>
      <c r="K1298" s="6"/>
      <c r="P1298" s="4"/>
      <c r="Q1298" s="6"/>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1"/>
      <c r="B1299" s="3"/>
      <c r="C1299" s="4"/>
      <c r="D1299" s="3"/>
      <c r="F1299" s="3"/>
      <c r="G1299" s="3"/>
      <c r="J1299" s="3"/>
      <c r="P1299" s="3"/>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7"/>
      <c r="B1300" s="3"/>
      <c r="C1300" s="4"/>
      <c r="D1300" s="3"/>
      <c r="F1300" s="3"/>
      <c r="G1300" s="3"/>
      <c r="J1300" s="3"/>
      <c r="P1300" s="3"/>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7"/>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1"/>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7"/>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7"/>
      <c r="B1305" s="3"/>
      <c r="C1305" s="3"/>
      <c r="D1305" s="4"/>
      <c r="E1305" s="6"/>
      <c r="F1305" s="4"/>
      <c r="G1305" s="3"/>
      <c r="J1305" s="4"/>
      <c r="K1305" s="6"/>
      <c r="P1305" s="4"/>
      <c r="Q1305" s="6"/>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3"/>
      <c r="D1306" s="4"/>
      <c r="E1306" s="6"/>
      <c r="F1306" s="4"/>
      <c r="G1306" s="3"/>
      <c r="J1306" s="4"/>
      <c r="K1306" s="6"/>
      <c r="P1306" s="4"/>
      <c r="Q1306" s="6"/>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1"/>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7"/>
      <c r="B1308" s="3"/>
      <c r="C1308" s="3"/>
      <c r="D1308" s="3"/>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7"/>
      <c r="B1309" s="3"/>
      <c r="C1309" s="3"/>
      <c r="D1309" s="3"/>
      <c r="F1309" s="4"/>
      <c r="G1309" s="3"/>
      <c r="J1309" s="4"/>
      <c r="K1309" s="6"/>
      <c r="P1309" s="4"/>
      <c r="Q1309" s="6"/>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3"/>
      <c r="D1310" s="4"/>
      <c r="E1310" s="6"/>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1"/>
      <c r="B1311" s="3"/>
      <c r="C1311" s="3"/>
      <c r="D1311" s="4"/>
      <c r="E1311" s="6"/>
      <c r="F1311" s="4"/>
      <c r="G1311" s="3"/>
      <c r="J1311" s="4"/>
      <c r="K1311" s="6"/>
      <c r="P1311" s="4"/>
      <c r="Q1311" s="6"/>
      <c r="R1311" s="4"/>
      <c r="S1311" s="4"/>
      <c r="T1311" s="4"/>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7"/>
      <c r="B1312" s="3"/>
      <c r="C1312" s="3"/>
      <c r="D1312" s="3"/>
      <c r="F1312" s="3"/>
      <c r="G1312" s="3"/>
      <c r="J1312" s="4"/>
      <c r="K1312" s="6"/>
      <c r="P1312" s="4"/>
      <c r="Q1312" s="6"/>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7"/>
      <c r="B1313" s="3"/>
      <c r="C1313" s="4"/>
      <c r="D1313" s="3"/>
      <c r="F1313" s="3"/>
      <c r="G1313" s="3"/>
      <c r="J1313" s="3"/>
      <c r="P1313" s="3"/>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4"/>
      <c r="D1314" s="3"/>
      <c r="F1314" s="3"/>
      <c r="G1314" s="3"/>
      <c r="J1314" s="3"/>
      <c r="P1314" s="3"/>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1"/>
      <c r="B1315" s="3"/>
      <c r="C1315" s="3"/>
      <c r="D1315" s="3"/>
      <c r="F1315" s="3"/>
      <c r="G1315" s="3"/>
      <c r="J1315" s="4"/>
      <c r="K1315" s="6"/>
      <c r="P1315" s="4"/>
      <c r="Q1315" s="6"/>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7"/>
      <c r="B1316" s="3"/>
      <c r="C1316" s="3"/>
      <c r="D1316" s="4"/>
      <c r="E1316" s="6"/>
      <c r="F1316" s="4"/>
      <c r="G1316" s="3"/>
      <c r="J1316" s="4"/>
      <c r="K1316" s="6"/>
      <c r="P1316" s="4"/>
      <c r="Q1316" s="6"/>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7"/>
      <c r="B1317" s="3"/>
      <c r="C1317" s="4"/>
      <c r="D1317" s="3"/>
      <c r="F1317" s="3"/>
      <c r="G1317" s="3"/>
      <c r="J1317" s="3"/>
      <c r="P1317" s="3"/>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4"/>
      <c r="D1318" s="3"/>
      <c r="F1318" s="3"/>
      <c r="G1318" s="3"/>
      <c r="J1318" s="3"/>
      <c r="P1318" s="3"/>
      <c r="R1318" s="4"/>
      <c r="S1318" s="4"/>
      <c r="T1318" s="4"/>
      <c r="U1318" s="4"/>
      <c r="V1318" s="4"/>
      <c r="W1318" s="6"/>
      <c r="X1318" s="4"/>
      <c r="Y1318" s="14"/>
      <c r="Z1318" s="4"/>
      <c r="AA1318" s="4"/>
      <c r="AB1318" s="4"/>
      <c r="AC1318" s="4"/>
      <c r="AD1318" s="2"/>
      <c r="AE1318" s="2"/>
      <c r="AF1318" s="4"/>
      <c r="AG1318" s="4"/>
      <c r="AH1318" s="4"/>
      <c r="AI1318" s="6"/>
      <c r="AJ1318" s="4"/>
      <c r="AK1318" s="4"/>
      <c r="AL1318" s="6"/>
    </row>
    <row r="1319" spans="1:38" ht="13" x14ac:dyDescent="0.15">
      <c r="A1319" s="1"/>
      <c r="B1319" s="3"/>
      <c r="C1319" s="3"/>
      <c r="D1319" s="4"/>
      <c r="E1319" s="6"/>
      <c r="F1319" s="4"/>
      <c r="G1319" s="3"/>
      <c r="J1319" s="4"/>
      <c r="K1319" s="6"/>
      <c r="P1319" s="4"/>
      <c r="Q1319" s="6"/>
      <c r="R1319" s="4"/>
      <c r="S1319" s="4"/>
      <c r="T1319" s="4"/>
      <c r="U1319" s="4"/>
      <c r="V1319" s="4"/>
      <c r="W1319" s="6"/>
      <c r="X1319" s="4"/>
      <c r="Y1319" s="14"/>
      <c r="Z1319" s="4"/>
      <c r="AA1319" s="4"/>
      <c r="AB1319" s="4"/>
      <c r="AC1319" s="4"/>
      <c r="AD1319" s="2"/>
      <c r="AE1319" s="2"/>
      <c r="AF1319" s="4"/>
      <c r="AG1319" s="4"/>
      <c r="AH1319" s="4"/>
      <c r="AI1319" s="6"/>
      <c r="AJ1319" s="4"/>
      <c r="AK1319" s="4"/>
      <c r="AL1319" s="6"/>
    </row>
    <row r="1320" spans="1:38" ht="13" x14ac:dyDescent="0.15">
      <c r="A1320" s="7"/>
      <c r="B1320" s="3"/>
      <c r="C1320" s="4"/>
      <c r="D1320" s="3"/>
      <c r="F1320" s="4"/>
      <c r="G1320" s="3"/>
      <c r="J1320" s="3"/>
      <c r="P1320" s="3"/>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7"/>
      <c r="B1321" s="3"/>
      <c r="C1321" s="3"/>
      <c r="D1321" s="4"/>
      <c r="E1321" s="6"/>
      <c r="F1321" s="4"/>
      <c r="G1321" s="3"/>
      <c r="J1321" s="4"/>
      <c r="K1321" s="6"/>
      <c r="P1321" s="4"/>
      <c r="Q1321" s="6"/>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3"/>
      <c r="F1322" s="3"/>
      <c r="G1322" s="3"/>
      <c r="J1322" s="3"/>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1"/>
      <c r="B1323" s="3"/>
      <c r="C1323" s="3"/>
      <c r="D1323" s="3"/>
      <c r="F1323" s="3"/>
      <c r="G1323" s="3"/>
      <c r="J1323" s="4"/>
      <c r="K1323" s="6"/>
      <c r="P1323" s="4"/>
      <c r="Q1323" s="6"/>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7"/>
      <c r="B1324" s="3"/>
      <c r="C1324" s="4"/>
      <c r="D1324" s="3"/>
      <c r="F1324" s="4"/>
      <c r="G1324" s="3"/>
      <c r="J1324" s="3"/>
      <c r="P1324" s="3"/>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7"/>
      <c r="B1325" s="3"/>
      <c r="C1325" s="4"/>
      <c r="D1325" s="3"/>
      <c r="F1325" s="4"/>
      <c r="G1325" s="3"/>
      <c r="J1325" s="3"/>
      <c r="P1325" s="3"/>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3"/>
      <c r="D1326" s="4"/>
      <c r="E1326" s="6"/>
      <c r="F1326" s="4"/>
      <c r="G1326" s="3"/>
      <c r="J1326" s="4"/>
      <c r="K1326" s="6"/>
      <c r="P1326" s="4"/>
      <c r="Q1326" s="6"/>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1"/>
      <c r="B1327" s="3"/>
      <c r="C1327" s="3"/>
      <c r="D1327" s="4"/>
      <c r="E1327" s="6"/>
      <c r="F1327" s="4"/>
      <c r="G1327" s="3"/>
      <c r="J1327" s="4"/>
      <c r="K1327" s="6"/>
      <c r="P1327" s="4"/>
      <c r="Q1327" s="6"/>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7"/>
      <c r="B1328" s="3"/>
      <c r="C1328" s="3"/>
      <c r="D1328" s="4"/>
      <c r="E1328" s="6"/>
      <c r="F1328" s="4"/>
      <c r="G1328" s="3"/>
      <c r="J1328" s="4"/>
      <c r="K1328" s="6"/>
      <c r="P1328" s="4"/>
      <c r="Q1328" s="6"/>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7"/>
      <c r="B1329" s="3"/>
      <c r="C1329" s="4"/>
      <c r="D1329" s="3"/>
      <c r="F1329" s="4"/>
      <c r="G1329" s="3"/>
      <c r="J1329" s="3"/>
      <c r="P1329" s="3"/>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4"/>
      <c r="D1330" s="3"/>
      <c r="F1330" s="4"/>
      <c r="G1330" s="3"/>
      <c r="J1330" s="3"/>
      <c r="P1330" s="3"/>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1"/>
      <c r="B1331" s="3"/>
      <c r="C1331" s="4"/>
      <c r="D1331" s="3"/>
      <c r="F1331" s="4"/>
      <c r="G1331" s="3"/>
      <c r="J1331" s="3"/>
      <c r="P1331" s="3"/>
      <c r="R1331" s="4"/>
      <c r="S1331" s="4"/>
      <c r="T1331" s="3"/>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7"/>
      <c r="B1332" s="3"/>
      <c r="C1332" s="4"/>
      <c r="D1332" s="3"/>
      <c r="F1332" s="4"/>
      <c r="G1332" s="3"/>
      <c r="J1332" s="3"/>
      <c r="P1332" s="3"/>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7"/>
      <c r="B1333" s="3"/>
      <c r="C1333" s="3"/>
      <c r="D1333" s="4"/>
      <c r="E1333" s="6"/>
      <c r="F1333" s="4"/>
      <c r="G1333" s="3"/>
      <c r="J1333" s="4"/>
      <c r="K1333" s="6"/>
      <c r="P1333" s="4"/>
      <c r="Q1333" s="6"/>
      <c r="R1333" s="4"/>
      <c r="S1333" s="4"/>
      <c r="T1333" s="4"/>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3"/>
      <c r="D1334" s="4"/>
      <c r="E1334" s="6"/>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1"/>
      <c r="B1335" s="3"/>
      <c r="C1335" s="4"/>
      <c r="D1335" s="3"/>
      <c r="F1335" s="3"/>
      <c r="G1335" s="3"/>
      <c r="J1335" s="3"/>
      <c r="P1335" s="3"/>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7"/>
      <c r="B1336" s="3"/>
      <c r="C1336" s="4"/>
      <c r="D1336" s="3"/>
      <c r="F1336" s="3"/>
      <c r="G1336" s="3"/>
      <c r="J1336" s="3"/>
      <c r="P1336" s="3"/>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7"/>
      <c r="B1337" s="3"/>
      <c r="C1337" s="3"/>
      <c r="D1337" s="4"/>
      <c r="E1337" s="6"/>
      <c r="F1337" s="4"/>
      <c r="G1337" s="3"/>
      <c r="J1337" s="4"/>
      <c r="K1337" s="6"/>
      <c r="P1337" s="4"/>
      <c r="Q1337" s="6"/>
      <c r="R1337" s="4"/>
      <c r="S1337" s="4"/>
      <c r="T1337" s="4"/>
      <c r="U1337" s="4"/>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4"/>
      <c r="Q1338" s="6"/>
      <c r="R1338" s="4"/>
      <c r="S1338" s="4"/>
      <c r="T1338" s="4"/>
      <c r="U1338" s="3"/>
      <c r="V1338" s="4"/>
      <c r="W1338" s="6"/>
      <c r="X1338" s="4"/>
      <c r="Y1338" s="14"/>
      <c r="Z1338" s="4"/>
      <c r="AA1338" s="4"/>
      <c r="AB1338" s="4"/>
      <c r="AC1338" s="4"/>
      <c r="AD1338" s="2"/>
      <c r="AE1338" s="2"/>
      <c r="AF1338" s="4"/>
      <c r="AG1338" s="4"/>
      <c r="AH1338" s="4"/>
      <c r="AI1338" s="6"/>
      <c r="AJ1338" s="4"/>
      <c r="AK1338" s="4"/>
      <c r="AL1338" s="6"/>
    </row>
    <row r="1339" spans="1:38" ht="13" x14ac:dyDescent="0.15">
      <c r="A1339" s="1"/>
      <c r="B1339" s="3"/>
      <c r="C1339" s="4"/>
      <c r="D1339" s="3"/>
      <c r="F1339" s="3"/>
      <c r="G1339" s="3"/>
      <c r="J1339" s="3"/>
      <c r="P1339" s="3"/>
      <c r="R1339" s="4"/>
      <c r="S1339" s="4"/>
      <c r="T1339" s="4"/>
      <c r="U1339" s="3"/>
      <c r="V1339" s="4"/>
      <c r="W1339" s="6"/>
      <c r="X1339" s="4"/>
      <c r="Y1339" s="14"/>
      <c r="Z1339" s="4"/>
      <c r="AA1339" s="4"/>
      <c r="AB1339" s="4"/>
      <c r="AC1339" s="4"/>
      <c r="AD1339" s="2"/>
      <c r="AE1339" s="2"/>
      <c r="AF1339" s="4"/>
      <c r="AG1339" s="4"/>
      <c r="AH1339" s="4"/>
      <c r="AI1339" s="6"/>
      <c r="AJ1339" s="4"/>
      <c r="AK1339" s="4"/>
      <c r="AL1339" s="6"/>
    </row>
    <row r="1340" spans="1:38" ht="13" x14ac:dyDescent="0.15">
      <c r="A1340" s="7"/>
      <c r="B1340" s="3"/>
      <c r="C1340" s="3"/>
      <c r="D1340" s="4"/>
      <c r="E1340" s="6"/>
      <c r="F1340" s="4"/>
      <c r="G1340" s="3"/>
      <c r="J1340" s="4"/>
      <c r="K1340" s="6"/>
      <c r="P1340" s="4"/>
      <c r="Q1340" s="6"/>
      <c r="R1340" s="4"/>
      <c r="S1340" s="4"/>
      <c r="T1340" s="4"/>
      <c r="U1340" s="4"/>
      <c r="V1340" s="4"/>
      <c r="W1340" s="6"/>
      <c r="X1340" s="4"/>
      <c r="Y1340" s="14"/>
      <c r="Z1340" s="4"/>
      <c r="AA1340" s="4"/>
      <c r="AB1340" s="4"/>
      <c r="AC1340" s="4"/>
      <c r="AD1340" s="2"/>
      <c r="AE1340" s="2"/>
      <c r="AF1340" s="4"/>
      <c r="AG1340" s="4"/>
      <c r="AH1340" s="4"/>
      <c r="AI1340" s="6"/>
      <c r="AJ1340" s="4"/>
      <c r="AK1340" s="4"/>
      <c r="AL1340" s="6"/>
    </row>
    <row r="1341" spans="1:38" ht="13" x14ac:dyDescent="0.15">
      <c r="A1341" s="7"/>
      <c r="B1341" s="3"/>
      <c r="C1341" s="3"/>
      <c r="D1341" s="4"/>
      <c r="E1341" s="6"/>
      <c r="F1341" s="4"/>
      <c r="G1341" s="3"/>
      <c r="J1341" s="4"/>
      <c r="K1341" s="6"/>
      <c r="P1341" s="4"/>
      <c r="Q1341" s="6"/>
      <c r="R1341" s="4"/>
      <c r="S1341" s="4"/>
      <c r="T1341" s="4"/>
      <c r="U1341" s="4"/>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4"/>
      <c r="D1342" s="3"/>
      <c r="F1342" s="3"/>
      <c r="G1342" s="6"/>
      <c r="H1342" s="6"/>
      <c r="I1342" s="6"/>
      <c r="J1342" s="3"/>
      <c r="L1342" s="6"/>
      <c r="M1342" s="6"/>
      <c r="N1342" s="6"/>
      <c r="O1342" s="6"/>
      <c r="P1342" s="3"/>
      <c r="R1342" s="4"/>
      <c r="S1342" s="4"/>
      <c r="T1342" s="4"/>
      <c r="U1342" s="4"/>
      <c r="V1342" s="4"/>
      <c r="W1342" s="6"/>
      <c r="X1342" s="4"/>
      <c r="Y1342" s="14"/>
      <c r="Z1342" s="4"/>
      <c r="AA1342" s="4"/>
      <c r="AB1342" s="4"/>
      <c r="AC1342" s="4"/>
      <c r="AD1342" s="2"/>
      <c r="AE1342" s="2"/>
      <c r="AF1342" s="4"/>
      <c r="AG1342" s="4"/>
      <c r="AH1342" s="4"/>
      <c r="AI1342" s="6"/>
      <c r="AJ1342" s="4"/>
      <c r="AK1342" s="4"/>
      <c r="AL1342" s="6"/>
    </row>
    <row r="1343" spans="1:38" ht="13" x14ac:dyDescent="0.15">
      <c r="A1343" s="1"/>
      <c r="B1343" s="3"/>
      <c r="C1343" s="4"/>
      <c r="D1343" s="3"/>
      <c r="F1343" s="3"/>
      <c r="G1343" s="3"/>
      <c r="J1343" s="3"/>
      <c r="P1343" s="3"/>
      <c r="R1343" s="4"/>
      <c r="S1343" s="4"/>
      <c r="T1343" s="4"/>
      <c r="U1343" s="4"/>
      <c r="V1343" s="4"/>
      <c r="W1343" s="6"/>
      <c r="X1343" s="4"/>
      <c r="Y1343" s="14"/>
      <c r="Z1343" s="4"/>
      <c r="AA1343" s="4"/>
      <c r="AB1343" s="4"/>
      <c r="AC1343" s="4"/>
      <c r="AD1343" s="2"/>
      <c r="AE1343" s="2"/>
      <c r="AF1343" s="4"/>
      <c r="AG1343" s="4"/>
      <c r="AH1343" s="4"/>
      <c r="AI1343" s="6"/>
      <c r="AJ1343" s="4"/>
      <c r="AK1343" s="4"/>
      <c r="AL1343" s="6"/>
    </row>
    <row r="1344" spans="1:38" ht="13" x14ac:dyDescent="0.15">
      <c r="A1344" s="7"/>
      <c r="B1344" s="3"/>
      <c r="C1344" s="3"/>
      <c r="D1344" s="3"/>
      <c r="F1344" s="3"/>
      <c r="G1344" s="3"/>
      <c r="J1344" s="4"/>
      <c r="K1344" s="6"/>
      <c r="P1344" s="4"/>
      <c r="Q1344" s="6"/>
      <c r="R1344" s="4"/>
      <c r="S1344" s="4"/>
      <c r="T1344" s="4"/>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7"/>
      <c r="B1345" s="3"/>
      <c r="C1345" s="4"/>
      <c r="D1345" s="3"/>
      <c r="F1345" s="3"/>
      <c r="G1345" s="3"/>
      <c r="J1345" s="3"/>
      <c r="P1345" s="3"/>
      <c r="R1345" s="4"/>
      <c r="S1345" s="4"/>
      <c r="T1345" s="4"/>
      <c r="U1345" s="4"/>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4"/>
      <c r="D1346" s="3"/>
      <c r="F1346" s="3"/>
      <c r="G1346" s="3"/>
      <c r="J1346" s="3"/>
      <c r="P1346" s="3"/>
      <c r="R1346" s="4"/>
      <c r="S1346" s="4"/>
      <c r="T1346" s="4"/>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1"/>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7"/>
      <c r="B1348" s="3"/>
      <c r="C1348" s="4"/>
      <c r="D1348" s="3"/>
      <c r="F1348" s="3"/>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7"/>
      <c r="B1349" s="3"/>
      <c r="C1349" s="3"/>
      <c r="D1349" s="4"/>
      <c r="E1349" s="6"/>
      <c r="F1349" s="4"/>
      <c r="G1349" s="3"/>
      <c r="J1349" s="4"/>
      <c r="K1349" s="6"/>
      <c r="P1349" s="4"/>
      <c r="Q1349" s="6"/>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3"/>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1"/>
      <c r="B1351" s="3"/>
      <c r="C1351" s="4"/>
      <c r="D1351" s="3"/>
      <c r="F1351" s="3"/>
      <c r="G1351" s="3"/>
      <c r="J1351" s="3"/>
      <c r="P1351" s="3"/>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7"/>
      <c r="B1352" s="3"/>
      <c r="C1352" s="4"/>
      <c r="D1352" s="3"/>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7"/>
      <c r="B1353" s="3"/>
      <c r="C1353" s="4"/>
      <c r="D1353" s="3"/>
      <c r="F1353" s="3"/>
      <c r="G1353" s="3"/>
      <c r="J1353" s="3"/>
      <c r="P1353" s="3"/>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4"/>
      <c r="D1354" s="3"/>
      <c r="F1354" s="3"/>
      <c r="G1354" s="3"/>
      <c r="J1354" s="3"/>
      <c r="P1354" s="3"/>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1"/>
      <c r="B1355" s="3"/>
      <c r="C1355" s="4"/>
      <c r="D1355" s="3"/>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7"/>
      <c r="B1356" s="3"/>
      <c r="C1356" s="3"/>
      <c r="D1356" s="4"/>
      <c r="E1356" s="6"/>
      <c r="F1356" s="4"/>
      <c r="G1356" s="3"/>
      <c r="J1356" s="4"/>
      <c r="K1356" s="6"/>
      <c r="P1356" s="4"/>
      <c r="Q1356" s="6"/>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7"/>
      <c r="B1357" s="3"/>
      <c r="C1357" s="4"/>
      <c r="D1357" s="3"/>
      <c r="F1357" s="3"/>
      <c r="G1357" s="3"/>
      <c r="J1357" s="3"/>
      <c r="P1357" s="3"/>
      <c r="R1357" s="4"/>
      <c r="S1357" s="4"/>
      <c r="T1357" s="4"/>
      <c r="U1357" s="3"/>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4"/>
      <c r="D1358" s="3"/>
      <c r="F1358" s="3"/>
      <c r="G1358" s="3"/>
      <c r="J1358" s="3"/>
      <c r="P1358" s="3"/>
      <c r="R1358" s="4"/>
      <c r="S1358" s="4"/>
      <c r="T1358" s="4"/>
      <c r="U1358" s="3"/>
      <c r="V1358" s="4"/>
      <c r="W1358" s="6"/>
      <c r="X1358" s="4"/>
      <c r="Y1358" s="14"/>
      <c r="Z1358" s="4"/>
      <c r="AA1358" s="4"/>
      <c r="AB1358" s="4"/>
      <c r="AC1358" s="4"/>
      <c r="AD1358" s="2"/>
      <c r="AE1358" s="2"/>
      <c r="AF1358" s="4"/>
      <c r="AG1358" s="4"/>
      <c r="AH1358" s="4"/>
      <c r="AI1358" s="6"/>
      <c r="AJ1358" s="4"/>
      <c r="AK1358" s="4"/>
      <c r="AL1358" s="6"/>
    </row>
    <row r="1359" spans="1:38" ht="13" x14ac:dyDescent="0.15">
      <c r="A1359" s="1"/>
      <c r="B1359" s="3"/>
      <c r="C1359" s="4"/>
      <c r="D1359" s="3"/>
      <c r="F1359" s="3"/>
      <c r="G1359" s="3"/>
      <c r="J1359" s="3"/>
      <c r="P1359" s="4"/>
      <c r="Q1359" s="6"/>
      <c r="R1359" s="4"/>
      <c r="S1359" s="4"/>
      <c r="T1359" s="4"/>
      <c r="U1359" s="3"/>
      <c r="V1359" s="4"/>
      <c r="W1359" s="6"/>
      <c r="X1359" s="4"/>
      <c r="Y1359" s="14"/>
      <c r="Z1359" s="4"/>
      <c r="AA1359" s="4"/>
      <c r="AB1359" s="4"/>
      <c r="AC1359" s="4"/>
      <c r="AD1359" s="2"/>
      <c r="AE1359" s="2"/>
      <c r="AF1359" s="4"/>
      <c r="AG1359" s="4"/>
      <c r="AH1359" s="4"/>
      <c r="AI1359" s="6"/>
      <c r="AJ1359" s="4"/>
      <c r="AK1359" s="4"/>
      <c r="AL1359" s="6"/>
    </row>
    <row r="1360" spans="1:38" ht="13" x14ac:dyDescent="0.15">
      <c r="A1360" s="7"/>
      <c r="B1360" s="3"/>
      <c r="C1360" s="4"/>
      <c r="D1360" s="3"/>
      <c r="F1360" s="3"/>
      <c r="G1360" s="3"/>
      <c r="J1360" s="3"/>
      <c r="P1360" s="3"/>
      <c r="R1360" s="4"/>
      <c r="S1360" s="4"/>
      <c r="T1360" s="4"/>
      <c r="U1360" s="3"/>
      <c r="V1360" s="4"/>
      <c r="W1360" s="6"/>
      <c r="X1360" s="4"/>
      <c r="Y1360" s="14"/>
      <c r="Z1360" s="4"/>
      <c r="AA1360" s="4"/>
      <c r="AB1360" s="4"/>
      <c r="AC1360" s="4"/>
      <c r="AD1360" s="2"/>
      <c r="AE1360" s="2"/>
      <c r="AF1360" s="4"/>
      <c r="AG1360" s="4"/>
      <c r="AH1360" s="4"/>
      <c r="AI1360" s="6"/>
      <c r="AJ1360" s="4"/>
      <c r="AK1360" s="4"/>
      <c r="AL1360" s="6"/>
    </row>
    <row r="1361" spans="1:38" ht="13" x14ac:dyDescent="0.15">
      <c r="A1361" s="7"/>
      <c r="B1361" s="3"/>
      <c r="C1361" s="4"/>
      <c r="D1361" s="3"/>
      <c r="F1361" s="3"/>
      <c r="G1361" s="3"/>
      <c r="J1361" s="3"/>
      <c r="P1361" s="3"/>
      <c r="R1361" s="4"/>
      <c r="S1361" s="4"/>
      <c r="T1361" s="4"/>
      <c r="U1361" s="3"/>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3"/>
      <c r="V1362" s="4"/>
      <c r="W1362" s="6"/>
      <c r="X1362" s="4"/>
      <c r="Y1362" s="14"/>
      <c r="Z1362" s="4"/>
      <c r="AA1362" s="4"/>
      <c r="AB1362" s="4"/>
      <c r="AC1362" s="4"/>
      <c r="AD1362" s="2"/>
      <c r="AE1362" s="2"/>
      <c r="AF1362" s="4"/>
      <c r="AG1362" s="4"/>
      <c r="AH1362" s="4"/>
      <c r="AI1362" s="6"/>
      <c r="AJ1362" s="4"/>
      <c r="AK1362" s="4"/>
      <c r="AL1362" s="6"/>
    </row>
    <row r="1363" spans="1:38" ht="13" x14ac:dyDescent="0.15">
      <c r="A1363" s="1"/>
      <c r="B1363" s="3"/>
      <c r="C1363" s="4"/>
      <c r="D1363" s="3"/>
      <c r="F1363" s="3"/>
      <c r="G1363" s="3"/>
      <c r="J1363" s="3"/>
      <c r="P1363" s="3"/>
      <c r="R1363" s="4"/>
      <c r="S1363" s="4"/>
      <c r="T1363" s="4"/>
      <c r="U1363" s="3"/>
      <c r="V1363" s="4"/>
      <c r="W1363" s="6"/>
      <c r="X1363" s="4"/>
      <c r="Y1363" s="14"/>
      <c r="Z1363" s="4"/>
      <c r="AA1363" s="4"/>
      <c r="AB1363" s="4"/>
      <c r="AC1363" s="4"/>
      <c r="AD1363" s="2"/>
      <c r="AE1363" s="2"/>
      <c r="AF1363" s="4"/>
      <c r="AG1363" s="4"/>
      <c r="AH1363" s="4"/>
      <c r="AI1363" s="6"/>
      <c r="AJ1363" s="4"/>
      <c r="AK1363" s="4"/>
      <c r="AL1363" s="6"/>
    </row>
    <row r="1364" spans="1:38" ht="13" x14ac:dyDescent="0.15">
      <c r="A1364" s="7"/>
      <c r="B1364" s="3"/>
      <c r="C1364" s="4"/>
      <c r="D1364" s="3"/>
      <c r="F1364" s="3"/>
      <c r="G1364" s="3"/>
      <c r="J1364" s="3"/>
      <c r="P1364" s="3"/>
      <c r="R1364" s="4"/>
      <c r="S1364" s="4"/>
      <c r="T1364" s="3"/>
      <c r="U1364" s="4"/>
      <c r="V1364" s="4"/>
      <c r="W1364" s="6"/>
      <c r="X1364" s="4"/>
      <c r="Y1364" s="14"/>
      <c r="Z1364" s="4"/>
      <c r="AA1364" s="4"/>
      <c r="AB1364" s="4"/>
      <c r="AC1364" s="4"/>
      <c r="AD1364" s="2"/>
      <c r="AE1364" s="2"/>
      <c r="AF1364" s="4"/>
      <c r="AG1364" s="4"/>
      <c r="AH1364" s="4"/>
      <c r="AI1364" s="6"/>
      <c r="AJ1364" s="4"/>
      <c r="AK1364" s="4"/>
      <c r="AL1364" s="6"/>
    </row>
    <row r="1365" spans="1:38" ht="13" x14ac:dyDescent="0.15">
      <c r="A1365" s="7"/>
      <c r="B1365" s="3"/>
      <c r="C1365" s="4"/>
      <c r="D1365" s="3"/>
      <c r="F1365" s="3"/>
      <c r="G1365" s="3"/>
      <c r="J1365" s="3"/>
      <c r="P1365" s="3"/>
      <c r="R1365" s="4"/>
      <c r="S1365" s="4"/>
      <c r="T1365" s="4"/>
      <c r="U1365" s="3"/>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4"/>
      <c r="Q1366" s="6"/>
      <c r="R1366" s="4"/>
      <c r="S1366" s="4"/>
      <c r="T1366" s="3"/>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1"/>
      <c r="B1367" s="3"/>
      <c r="C1367" s="3"/>
      <c r="D1367" s="4"/>
      <c r="E1367" s="6"/>
      <c r="F1367" s="4"/>
      <c r="G1367" s="3"/>
      <c r="J1367" s="4"/>
      <c r="K1367" s="6"/>
      <c r="P1367" s="4"/>
      <c r="Q1367" s="6"/>
      <c r="R1367" s="4"/>
      <c r="S1367" s="4"/>
      <c r="T1367" s="4"/>
      <c r="U1367" s="4"/>
      <c r="V1367" s="4"/>
      <c r="W1367" s="6"/>
      <c r="X1367" s="4"/>
      <c r="Y1367" s="14"/>
      <c r="Z1367" s="4"/>
      <c r="AA1367" s="4"/>
      <c r="AB1367" s="4"/>
      <c r="AC1367" s="4"/>
      <c r="AD1367" s="2"/>
      <c r="AE1367" s="2"/>
      <c r="AF1367" s="4"/>
      <c r="AG1367" s="4"/>
      <c r="AH1367" s="4"/>
      <c r="AI1367" s="6"/>
      <c r="AJ1367" s="4"/>
      <c r="AK1367" s="4"/>
      <c r="AL1367" s="6"/>
    </row>
    <row r="1368" spans="1:38" ht="13" x14ac:dyDescent="0.15">
      <c r="A1368" s="7"/>
      <c r="B1368" s="3"/>
      <c r="C1368" s="4"/>
      <c r="D1368" s="3"/>
      <c r="F1368" s="4"/>
      <c r="G1368" s="3"/>
      <c r="J1368" s="3"/>
      <c r="P1368" s="3"/>
      <c r="R1368" s="4"/>
      <c r="S1368" s="4"/>
      <c r="T1368" s="4"/>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7"/>
      <c r="B1369" s="3"/>
      <c r="C1369" s="3"/>
      <c r="D1369" s="4"/>
      <c r="E1369" s="6"/>
      <c r="F1369" s="4"/>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1"/>
      <c r="B1371" s="3"/>
      <c r="C1371" s="4"/>
      <c r="D1371" s="4"/>
      <c r="E1371" s="6"/>
      <c r="F1371" s="3"/>
      <c r="G1371" s="3"/>
      <c r="J1371" s="3"/>
      <c r="P1371" s="3"/>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7"/>
      <c r="B1372" s="3"/>
      <c r="C1372" s="4"/>
      <c r="D1372" s="4"/>
      <c r="E1372" s="6"/>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7"/>
      <c r="B1373" s="3"/>
      <c r="C1373" s="4"/>
      <c r="D1373" s="4"/>
      <c r="E1373" s="6"/>
      <c r="F1373" s="3"/>
      <c r="G1373" s="3"/>
      <c r="J1373" s="4"/>
      <c r="K1373" s="6"/>
      <c r="P1373" s="4"/>
      <c r="Q1373" s="6"/>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3"/>
      <c r="D1374" s="4"/>
      <c r="E1374" s="6"/>
      <c r="F1374" s="4"/>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1"/>
      <c r="B1375" s="3"/>
      <c r="C1375" s="4"/>
      <c r="D1375" s="4"/>
      <c r="E1375" s="6"/>
      <c r="F1375" s="3"/>
      <c r="G1375" s="3"/>
      <c r="J1375" s="3"/>
      <c r="P1375" s="3"/>
      <c r="R1375" s="4"/>
      <c r="S1375" s="4"/>
      <c r="T1375" s="4"/>
      <c r="U1375" s="4"/>
      <c r="V1375" s="4"/>
      <c r="W1375" s="6"/>
      <c r="X1375" s="4"/>
      <c r="Y1375" s="14"/>
      <c r="Z1375" s="4"/>
      <c r="AA1375" s="4"/>
      <c r="AB1375" s="4"/>
      <c r="AC1375" s="4"/>
      <c r="AD1375" s="2"/>
      <c r="AE1375" s="2"/>
      <c r="AF1375" s="4"/>
      <c r="AG1375" s="4"/>
      <c r="AH1375" s="4"/>
      <c r="AI1375" s="6"/>
      <c r="AJ1375" s="4"/>
      <c r="AK1375" s="4"/>
      <c r="AL1375" s="6"/>
    </row>
    <row r="1376" spans="1:38" ht="13" x14ac:dyDescent="0.15">
      <c r="A1376" s="7"/>
      <c r="B1376" s="3"/>
      <c r="C1376" s="4"/>
      <c r="D1376" s="4"/>
      <c r="E1376" s="6"/>
      <c r="F1376" s="3"/>
      <c r="G1376" s="3"/>
      <c r="J1376" s="3"/>
      <c r="P1376" s="3"/>
      <c r="R1376" s="4"/>
      <c r="S1376" s="4"/>
      <c r="T1376" s="4"/>
      <c r="U1376" s="4"/>
      <c r="V1376" s="4"/>
      <c r="W1376" s="6"/>
      <c r="X1376" s="4"/>
      <c r="Y1376" s="14"/>
      <c r="Z1376" s="4"/>
      <c r="AA1376" s="4"/>
      <c r="AB1376" s="4"/>
      <c r="AC1376" s="4"/>
      <c r="AD1376" s="2"/>
      <c r="AE1376" s="2"/>
      <c r="AF1376" s="4"/>
      <c r="AG1376" s="4"/>
      <c r="AH1376" s="4"/>
      <c r="AI1376" s="6"/>
      <c r="AJ1376" s="4"/>
      <c r="AK1376" s="4"/>
      <c r="AL1376" s="6"/>
    </row>
    <row r="1377" spans="1:38" ht="13" x14ac:dyDescent="0.15">
      <c r="A1377" s="7"/>
      <c r="B1377" s="3"/>
      <c r="C1377" s="3"/>
      <c r="D1377" s="4"/>
      <c r="E1377" s="6"/>
      <c r="F1377" s="4"/>
      <c r="G1377" s="3"/>
      <c r="J1377" s="4"/>
      <c r="K1377" s="6"/>
      <c r="P1377" s="4"/>
      <c r="Q1377" s="6"/>
      <c r="R1377" s="4"/>
      <c r="S1377" s="4"/>
      <c r="T1377" s="4"/>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3"/>
      <c r="F1378" s="3"/>
      <c r="G1378" s="3"/>
      <c r="J1378" s="3"/>
      <c r="P1378" s="3"/>
      <c r="R1378" s="4"/>
      <c r="S1378" s="4"/>
      <c r="T1378" s="4"/>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1"/>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6"/>
      <c r="AJ1379" s="4"/>
      <c r="AK1379" s="4"/>
      <c r="AL1379" s="6"/>
    </row>
    <row r="1380" spans="1:38" ht="13" x14ac:dyDescent="0.15">
      <c r="A1380" s="7"/>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1"/>
      <c r="B1383" s="3"/>
      <c r="C1383" s="4"/>
      <c r="D1383" s="3"/>
      <c r="F1383" s="3"/>
      <c r="G1383" s="3"/>
      <c r="J1383" s="3"/>
      <c r="P1383" s="3"/>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7"/>
      <c r="B1384" s="3"/>
      <c r="C1384" s="3"/>
      <c r="D1384" s="4"/>
      <c r="E1384" s="6"/>
      <c r="F1384" s="4"/>
      <c r="G1384" s="3"/>
      <c r="J1384" s="4"/>
      <c r="K1384" s="6"/>
      <c r="P1384" s="4"/>
      <c r="Q1384" s="6"/>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7"/>
      <c r="B1385" s="3"/>
      <c r="C1385" s="3"/>
      <c r="D1385" s="4"/>
      <c r="E1385" s="6"/>
      <c r="F1385" s="4"/>
      <c r="G1385" s="3"/>
      <c r="J1385" s="4"/>
      <c r="K1385" s="6"/>
      <c r="P1385" s="4"/>
      <c r="Q1385" s="6"/>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4"/>
      <c r="D1386" s="3"/>
      <c r="F1386" s="3"/>
      <c r="G1386" s="3"/>
      <c r="J1386" s="3"/>
      <c r="P1386" s="3"/>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1"/>
      <c r="B1387" s="3"/>
      <c r="C1387" s="4"/>
      <c r="D1387" s="3"/>
      <c r="F1387" s="3"/>
      <c r="G1387" s="3"/>
      <c r="J1387" s="3"/>
      <c r="P1387" s="3"/>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7"/>
      <c r="B1388" s="3"/>
      <c r="C1388" s="4"/>
      <c r="D1388" s="3"/>
      <c r="F1388" s="3"/>
      <c r="G1388" s="3"/>
      <c r="J1388" s="3"/>
      <c r="P1388" s="3"/>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7"/>
      <c r="B1389" s="3"/>
      <c r="C1389" s="3"/>
      <c r="D1389" s="4"/>
      <c r="E1389" s="6"/>
      <c r="F1389" s="4"/>
      <c r="G1389" s="3"/>
      <c r="J1389" s="4"/>
      <c r="K1389" s="6"/>
      <c r="P1389" s="4"/>
      <c r="Q1389" s="6"/>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1"/>
      <c r="B1391" s="3"/>
      <c r="C1391" s="4"/>
      <c r="D1391" s="3"/>
      <c r="F1391" s="3"/>
      <c r="G1391" s="3"/>
      <c r="J1391" s="3"/>
      <c r="P1391" s="3"/>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7"/>
      <c r="B1392" s="3"/>
      <c r="C1392" s="4"/>
      <c r="D1392" s="4"/>
      <c r="E1392" s="6"/>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7"/>
      <c r="B1393" s="3"/>
      <c r="C1393" s="4"/>
      <c r="D1393" s="4"/>
      <c r="E1393" s="6"/>
      <c r="F1393" s="3"/>
      <c r="G1393" s="3"/>
      <c r="J1393" s="3"/>
      <c r="P1393" s="3"/>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1"/>
      <c r="B1395" s="3"/>
      <c r="C1395" s="4"/>
      <c r="D1395" s="3"/>
      <c r="F1395" s="3"/>
      <c r="G1395" s="3"/>
      <c r="J1395" s="3"/>
      <c r="P1395" s="3"/>
      <c r="R1395" s="4"/>
      <c r="S1395" s="4"/>
      <c r="T1395" s="4"/>
      <c r="U1395" s="3"/>
      <c r="V1395" s="4"/>
      <c r="W1395" s="6"/>
      <c r="X1395" s="4"/>
      <c r="Y1395" s="14"/>
      <c r="Z1395" s="4"/>
      <c r="AA1395" s="4"/>
      <c r="AB1395" s="4"/>
      <c r="AC1395" s="4"/>
      <c r="AD1395" s="2"/>
      <c r="AE1395" s="2"/>
      <c r="AF1395" s="4"/>
      <c r="AG1395" s="4"/>
      <c r="AH1395" s="4"/>
      <c r="AI1395" s="6"/>
      <c r="AJ1395" s="4"/>
      <c r="AK1395" s="4"/>
      <c r="AL1395" s="6"/>
    </row>
    <row r="1396" spans="1:38" ht="13" x14ac:dyDescent="0.15">
      <c r="A1396" s="7"/>
      <c r="B1396" s="3"/>
      <c r="C1396" s="4"/>
      <c r="D1396" s="3"/>
      <c r="F1396" s="3"/>
      <c r="G1396" s="3"/>
      <c r="J1396" s="3"/>
      <c r="P1396" s="3"/>
      <c r="R1396" s="4"/>
      <c r="S1396" s="4"/>
      <c r="T1396" s="4"/>
      <c r="U1396" s="3"/>
      <c r="V1396" s="4"/>
      <c r="W1396" s="6"/>
      <c r="X1396" s="4"/>
      <c r="Y1396" s="14"/>
      <c r="Z1396" s="4"/>
      <c r="AA1396" s="4"/>
      <c r="AB1396" s="4"/>
      <c r="AC1396" s="4"/>
      <c r="AD1396" s="2"/>
      <c r="AE1396" s="2"/>
      <c r="AF1396" s="4"/>
      <c r="AG1396" s="4"/>
      <c r="AH1396" s="4"/>
      <c r="AI1396" s="6"/>
      <c r="AJ1396" s="4"/>
      <c r="AK1396" s="4"/>
      <c r="AL1396" s="6"/>
    </row>
    <row r="1397" spans="1:38" ht="13" x14ac:dyDescent="0.15">
      <c r="A1397" s="7"/>
      <c r="B1397" s="3"/>
      <c r="C1397" s="4"/>
      <c r="D1397" s="3"/>
      <c r="F1397" s="3"/>
      <c r="G1397" s="3"/>
      <c r="J1397" s="3"/>
      <c r="P1397" s="3"/>
      <c r="R1397" s="4"/>
      <c r="S1397" s="4"/>
      <c r="T1397" s="3"/>
      <c r="U1397" s="4"/>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3"/>
      <c r="G1398" s="3"/>
      <c r="J1398" s="3"/>
      <c r="P1398" s="3"/>
      <c r="R1398" s="4"/>
      <c r="S1398" s="4"/>
      <c r="T1398" s="3"/>
      <c r="U1398" s="4"/>
      <c r="V1398" s="4"/>
      <c r="W1398" s="6"/>
      <c r="X1398" s="4"/>
      <c r="Y1398" s="14"/>
      <c r="Z1398" s="4"/>
      <c r="AA1398" s="4"/>
      <c r="AB1398" s="4"/>
      <c r="AC1398" s="4"/>
      <c r="AD1398" s="2"/>
      <c r="AE1398" s="2"/>
      <c r="AF1398" s="4"/>
      <c r="AG1398" s="4"/>
      <c r="AH1398" s="4"/>
      <c r="AI1398" s="6"/>
      <c r="AJ1398" s="4"/>
      <c r="AK1398" s="4"/>
      <c r="AL1398" s="6"/>
    </row>
    <row r="1399" spans="1:38" ht="13" x14ac:dyDescent="0.15">
      <c r="A1399" s="1"/>
      <c r="B1399" s="3"/>
      <c r="C1399" s="4"/>
      <c r="D1399" s="3"/>
      <c r="F1399" s="3"/>
      <c r="G1399" s="3"/>
      <c r="J1399" s="3"/>
      <c r="P1399" s="3"/>
      <c r="R1399" s="4"/>
      <c r="S1399" s="4"/>
      <c r="T1399" s="4"/>
      <c r="U1399" s="3"/>
      <c r="V1399" s="4"/>
      <c r="W1399" s="6"/>
      <c r="X1399" s="4"/>
      <c r="Y1399" s="14"/>
      <c r="Z1399" s="4"/>
      <c r="AA1399" s="4"/>
      <c r="AB1399" s="4"/>
      <c r="AC1399" s="4"/>
      <c r="AD1399" s="2"/>
      <c r="AE1399" s="2"/>
      <c r="AF1399" s="4"/>
      <c r="AG1399" s="4"/>
      <c r="AH1399" s="4"/>
      <c r="AI1399" s="6"/>
      <c r="AJ1399" s="4"/>
      <c r="AK1399" s="4"/>
      <c r="AL1399" s="6"/>
    </row>
    <row r="1400" spans="1:38" ht="13" x14ac:dyDescent="0.15">
      <c r="A1400" s="7"/>
      <c r="B1400" s="3"/>
      <c r="C1400" s="3"/>
      <c r="D1400" s="4"/>
      <c r="E1400" s="6"/>
      <c r="F1400" s="4"/>
      <c r="G1400" s="3"/>
      <c r="J1400" s="4"/>
      <c r="K1400" s="6"/>
      <c r="P1400" s="4"/>
      <c r="Q1400" s="6"/>
      <c r="R1400" s="4"/>
      <c r="S1400" s="4"/>
      <c r="T1400" s="4"/>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7"/>
      <c r="B1401" s="3"/>
      <c r="C1401" s="4"/>
      <c r="D1401" s="3"/>
      <c r="F1401" s="3"/>
      <c r="G1401" s="3"/>
      <c r="J1401" s="3"/>
      <c r="P1401" s="3"/>
      <c r="R1401" s="4"/>
      <c r="S1401" s="4"/>
      <c r="T1401" s="4"/>
      <c r="U1401" s="4"/>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3"/>
      <c r="D1402" s="3"/>
      <c r="F1402" s="3"/>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1"/>
      <c r="B1403" s="3"/>
      <c r="C1403" s="3"/>
      <c r="D1403" s="4"/>
      <c r="E1403" s="6"/>
      <c r="F1403" s="4"/>
      <c r="G1403" s="3"/>
      <c r="J1403" s="4"/>
      <c r="K1403" s="6"/>
      <c r="P1403" s="4"/>
      <c r="Q1403" s="6"/>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7"/>
      <c r="B1404" s="3"/>
      <c r="C1404" s="3"/>
      <c r="D1404" s="3"/>
      <c r="F1404" s="3"/>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7"/>
      <c r="B1405" s="3"/>
      <c r="C1405" s="3"/>
      <c r="D1405" s="3"/>
      <c r="F1405" s="3"/>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4"/>
      <c r="D1406" s="3"/>
      <c r="F1406" s="3"/>
      <c r="G1406" s="3"/>
      <c r="J1406" s="3"/>
      <c r="P1406" s="3"/>
      <c r="R1406" s="4"/>
      <c r="S1406" s="4"/>
      <c r="T1406" s="4"/>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1"/>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7"/>
      <c r="B1408" s="3"/>
      <c r="C1408" s="3"/>
      <c r="D1408" s="4"/>
      <c r="E1408" s="6"/>
      <c r="F1408" s="4"/>
      <c r="G1408" s="3"/>
      <c r="J1408" s="4"/>
      <c r="K1408" s="6"/>
      <c r="P1408" s="4"/>
      <c r="Q1408" s="6"/>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7"/>
      <c r="B1409" s="3"/>
      <c r="C1409" s="3"/>
      <c r="D1409" s="3"/>
      <c r="F1409" s="3"/>
      <c r="G1409" s="3"/>
      <c r="J1409" s="4"/>
      <c r="K1409" s="6"/>
      <c r="P1409" s="4"/>
      <c r="Q1409" s="6"/>
      <c r="R1409" s="4"/>
      <c r="S1409" s="4"/>
      <c r="T1409" s="4"/>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4"/>
      <c r="D1410" s="3"/>
      <c r="F1410" s="3"/>
      <c r="G1410" s="3"/>
      <c r="J1410" s="3"/>
      <c r="P1410" s="3"/>
      <c r="R1410" s="4"/>
      <c r="S1410" s="4"/>
      <c r="T1410" s="4"/>
      <c r="U1410" s="4"/>
      <c r="V1410" s="4"/>
      <c r="W1410" s="6"/>
      <c r="X1410" s="4"/>
      <c r="Y1410" s="14"/>
      <c r="Z1410" s="4"/>
      <c r="AA1410" s="4"/>
      <c r="AB1410" s="4"/>
      <c r="AC1410" s="4"/>
      <c r="AD1410" s="2"/>
      <c r="AE1410" s="2"/>
      <c r="AF1410" s="4"/>
      <c r="AG1410" s="4"/>
      <c r="AH1410" s="4"/>
      <c r="AI1410" s="6"/>
      <c r="AJ1410" s="4"/>
      <c r="AK1410" s="4"/>
      <c r="AL1410" s="6"/>
    </row>
    <row r="1411" spans="1:38" ht="13" x14ac:dyDescent="0.15">
      <c r="A1411" s="1"/>
      <c r="B1411" s="3"/>
      <c r="C1411" s="4"/>
      <c r="D1411" s="3"/>
      <c r="F1411" s="3"/>
      <c r="G1411" s="3"/>
      <c r="J1411" s="3"/>
      <c r="P1411" s="3"/>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7"/>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7"/>
      <c r="B1413" s="3"/>
      <c r="C1413" s="3"/>
      <c r="D1413" s="4"/>
      <c r="E1413" s="6"/>
      <c r="F1413" s="4"/>
      <c r="G1413" s="3"/>
      <c r="J1413" s="4"/>
      <c r="K1413" s="6"/>
      <c r="P1413" s="4"/>
      <c r="Q1413" s="6"/>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3"/>
      <c r="D1414" s="4"/>
      <c r="E1414" s="6"/>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1"/>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7"/>
      <c r="B1416" s="3"/>
      <c r="C1416" s="3"/>
      <c r="D1416" s="3"/>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7"/>
      <c r="B1417" s="3"/>
      <c r="C1417" s="3"/>
      <c r="D1417" s="3"/>
      <c r="F1417" s="4"/>
      <c r="G1417" s="3"/>
      <c r="J1417" s="4"/>
      <c r="K1417" s="6"/>
      <c r="P1417" s="4"/>
      <c r="Q1417" s="6"/>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4"/>
      <c r="D1418" s="3"/>
      <c r="F1418" s="4"/>
      <c r="G1418" s="3"/>
      <c r="J1418" s="3"/>
      <c r="P1418" s="3"/>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1"/>
      <c r="B1419" s="3"/>
      <c r="C1419" s="3"/>
      <c r="D1419" s="3"/>
      <c r="F1419" s="4"/>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7"/>
      <c r="B1420" s="3"/>
      <c r="C1420" s="3"/>
      <c r="D1420" s="4"/>
      <c r="E1420" s="6"/>
      <c r="F1420" s="4"/>
      <c r="G1420" s="3"/>
      <c r="J1420" s="4"/>
      <c r="K1420" s="6"/>
      <c r="P1420" s="4"/>
      <c r="Q1420" s="6"/>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7"/>
      <c r="B1421" s="3"/>
      <c r="C1421" s="4"/>
      <c r="D1421" s="3"/>
      <c r="F1421" s="3"/>
      <c r="G1421" s="3"/>
      <c r="J1421" s="3"/>
      <c r="P1421" s="3"/>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4"/>
      <c r="D1422" s="3"/>
      <c r="F1422" s="3"/>
      <c r="G1422" s="3"/>
      <c r="J1422" s="4"/>
      <c r="K1422" s="6"/>
      <c r="P1422" s="4"/>
      <c r="Q1422" s="6"/>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1"/>
      <c r="B1423" s="3"/>
      <c r="C1423" s="4"/>
      <c r="D1423" s="3"/>
      <c r="F1423" s="3"/>
      <c r="G1423" s="3"/>
      <c r="J1423" s="3"/>
      <c r="P1423" s="3"/>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7"/>
      <c r="B1424" s="3"/>
      <c r="C1424" s="4"/>
      <c r="D1424" s="3"/>
      <c r="F1424" s="3"/>
      <c r="G1424" s="3"/>
      <c r="J1424" s="3"/>
      <c r="P1424" s="3"/>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7"/>
      <c r="B1425" s="3"/>
      <c r="C1425" s="3"/>
      <c r="D1425" s="4"/>
      <c r="E1425" s="6"/>
      <c r="F1425" s="4"/>
      <c r="G1425" s="3"/>
      <c r="J1425" s="4"/>
      <c r="K1425" s="6"/>
      <c r="P1425" s="4"/>
      <c r="Q1425" s="6"/>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3"/>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1"/>
      <c r="B1427" s="3"/>
      <c r="C1427" s="3"/>
      <c r="D1427" s="3"/>
      <c r="F1427" s="3"/>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7"/>
      <c r="B1428" s="3"/>
      <c r="C1428" s="3"/>
      <c r="D1428" s="3"/>
      <c r="F1428" s="3"/>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7"/>
      <c r="B1429" s="3"/>
      <c r="C1429" s="4"/>
      <c r="D1429" s="3"/>
      <c r="F1429" s="3"/>
      <c r="G1429" s="3"/>
      <c r="J1429" s="3"/>
      <c r="P1429" s="3"/>
      <c r="R1429" s="4"/>
      <c r="S1429" s="4"/>
      <c r="T1429" s="3"/>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4"/>
      <c r="D1430" s="3"/>
      <c r="F1430" s="3"/>
      <c r="G1430" s="3"/>
      <c r="J1430" s="3"/>
      <c r="P1430" s="3"/>
      <c r="R1430" s="4"/>
      <c r="S1430" s="4"/>
      <c r="T1430" s="4"/>
      <c r="U1430" s="3"/>
      <c r="V1430" s="4"/>
      <c r="W1430" s="6"/>
      <c r="X1430" s="4"/>
      <c r="Y1430" s="14"/>
      <c r="Z1430" s="4"/>
      <c r="AA1430" s="4"/>
      <c r="AB1430" s="4"/>
      <c r="AC1430" s="4"/>
      <c r="AD1430" s="2"/>
      <c r="AE1430" s="2"/>
      <c r="AF1430" s="4"/>
      <c r="AG1430" s="4"/>
      <c r="AH1430" s="4"/>
      <c r="AI1430" s="6"/>
      <c r="AJ1430" s="4"/>
      <c r="AK1430" s="4"/>
      <c r="AL1430" s="6"/>
    </row>
    <row r="1431" spans="1:38" ht="13" x14ac:dyDescent="0.15">
      <c r="A1431" s="1"/>
      <c r="B1431" s="3"/>
      <c r="C1431" s="3"/>
      <c r="D1431" s="3"/>
      <c r="F1431" s="3"/>
      <c r="G1431" s="3"/>
      <c r="J1431" s="4"/>
      <c r="K1431" s="6"/>
      <c r="P1431" s="4"/>
      <c r="Q1431" s="6"/>
      <c r="R1431" s="4"/>
      <c r="S1431" s="4"/>
      <c r="T1431" s="4"/>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7"/>
      <c r="B1432" s="3"/>
      <c r="C1432" s="3"/>
      <c r="D1432" s="4"/>
      <c r="E1432" s="6"/>
      <c r="F1432" s="4"/>
      <c r="G1432" s="3"/>
      <c r="J1432" s="4"/>
      <c r="K1432" s="6"/>
      <c r="P1432" s="4"/>
      <c r="Q1432" s="6"/>
      <c r="R1432" s="4"/>
      <c r="S1432" s="4"/>
      <c r="T1432" s="4"/>
      <c r="U1432" s="4"/>
      <c r="V1432" s="4"/>
      <c r="W1432" s="6"/>
      <c r="X1432" s="4"/>
      <c r="Y1432" s="14"/>
      <c r="Z1432" s="4"/>
      <c r="AA1432" s="4"/>
      <c r="AB1432" s="4"/>
      <c r="AC1432" s="4"/>
      <c r="AD1432" s="2"/>
      <c r="AE1432" s="2"/>
      <c r="AF1432" s="4"/>
      <c r="AG1432" s="4"/>
      <c r="AH1432" s="4"/>
      <c r="AI1432" s="6"/>
      <c r="AJ1432" s="4"/>
      <c r="AK1432" s="4"/>
      <c r="AL1432" s="6"/>
    </row>
    <row r="1433" spans="1:38" ht="13" x14ac:dyDescent="0.15">
      <c r="A1433" s="7"/>
      <c r="B1433" s="3"/>
      <c r="C1433" s="3"/>
      <c r="D1433" s="3"/>
      <c r="F1433" s="4"/>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3"/>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1"/>
      <c r="B1435" s="3"/>
      <c r="C1435" s="3"/>
      <c r="D1435" s="4"/>
      <c r="E1435" s="6"/>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7"/>
      <c r="B1436" s="3"/>
      <c r="C1436" s="4"/>
      <c r="D1436" s="3"/>
      <c r="F1436" s="3"/>
      <c r="G1436" s="3"/>
      <c r="J1436" s="3"/>
      <c r="P1436" s="3"/>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1"/>
      <c r="B1439" s="3"/>
      <c r="C1439" s="3"/>
      <c r="D1439" s="3"/>
      <c r="F1439" s="3"/>
      <c r="G1439" s="3"/>
      <c r="J1439" s="4"/>
      <c r="K1439" s="6"/>
      <c r="P1439" s="4"/>
      <c r="Q1439" s="6"/>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7"/>
      <c r="B1440" s="3"/>
      <c r="C1440" s="3"/>
      <c r="D1440" s="4"/>
      <c r="E1440" s="6"/>
      <c r="F1440" s="4"/>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7"/>
      <c r="B1441" s="3"/>
      <c r="C1441" s="3"/>
      <c r="D1441" s="4"/>
      <c r="E1441" s="6"/>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1"/>
      <c r="B1443" s="3"/>
      <c r="C1443" s="4"/>
      <c r="D1443" s="3"/>
      <c r="F1443" s="3"/>
      <c r="G1443" s="3"/>
      <c r="J1443" s="3"/>
      <c r="P1443" s="3"/>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7"/>
      <c r="B1444" s="3"/>
      <c r="C1444" s="3"/>
      <c r="D1444" s="3"/>
      <c r="F1444" s="3"/>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7"/>
      <c r="B1445" s="3"/>
      <c r="C1445" s="3"/>
      <c r="D1445" s="3"/>
      <c r="F1445" s="3"/>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4"/>
      <c r="D1446" s="3"/>
      <c r="F1446" s="3"/>
      <c r="G1446" s="3"/>
      <c r="J1446" s="3"/>
      <c r="P1446" s="3"/>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1"/>
      <c r="B1447" s="3"/>
      <c r="C1447" s="3"/>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7"/>
      <c r="B1448" s="3"/>
      <c r="C1448" s="3"/>
      <c r="D1448" s="4"/>
      <c r="E1448" s="6"/>
      <c r="F1448" s="4"/>
      <c r="G1448" s="3"/>
      <c r="J1448" s="4"/>
      <c r="K1448" s="6"/>
      <c r="P1448" s="4"/>
      <c r="Q1448" s="6"/>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7"/>
      <c r="B1449" s="3"/>
      <c r="C1449" s="4"/>
      <c r="D1449" s="3"/>
      <c r="F1449" s="4"/>
      <c r="G1449" s="3"/>
      <c r="J1449" s="3"/>
      <c r="P1449" s="3"/>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1"/>
      <c r="B1451" s="3"/>
      <c r="C1451" s="4"/>
      <c r="D1451" s="3"/>
      <c r="F1451" s="3"/>
      <c r="G1451" s="3"/>
      <c r="J1451" s="3"/>
      <c r="P1451" s="3"/>
      <c r="R1451" s="4"/>
      <c r="S1451" s="4"/>
      <c r="T1451" s="3"/>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7"/>
      <c r="B1452" s="3"/>
      <c r="C1452" s="4"/>
      <c r="D1452" s="3"/>
      <c r="F1452" s="3"/>
      <c r="G1452" s="3"/>
      <c r="J1452" s="3"/>
      <c r="P1452" s="3"/>
      <c r="R1452" s="4"/>
      <c r="S1452" s="4"/>
      <c r="T1452" s="3"/>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7"/>
      <c r="B1453" s="3"/>
      <c r="C1453" s="3"/>
      <c r="D1453" s="3"/>
      <c r="F1453" s="3"/>
      <c r="G1453" s="3"/>
      <c r="J1453" s="4"/>
      <c r="K1453" s="6"/>
      <c r="P1453" s="4"/>
      <c r="Q1453" s="6"/>
      <c r="R1453" s="4"/>
      <c r="S1453" s="4"/>
      <c r="T1453" s="4"/>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3"/>
      <c r="D1454" s="3"/>
      <c r="F1454" s="4"/>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1"/>
      <c r="B1455" s="3"/>
      <c r="C1455" s="3"/>
      <c r="D1455" s="4"/>
      <c r="E1455" s="6"/>
      <c r="F1455" s="4"/>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7"/>
      <c r="B1456" s="3"/>
      <c r="C1456" s="3"/>
      <c r="D1456" s="3"/>
      <c r="F1456" s="3"/>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7"/>
      <c r="B1457" s="3"/>
      <c r="C1457" s="3"/>
      <c r="D1457" s="3"/>
      <c r="F1457" s="3"/>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1"/>
      <c r="B1459" s="3"/>
      <c r="C1459" s="4"/>
      <c r="D1459" s="3"/>
      <c r="F1459" s="3"/>
      <c r="G1459" s="3"/>
      <c r="J1459" s="3"/>
      <c r="P1459" s="3"/>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7"/>
      <c r="B1460" s="3"/>
      <c r="C1460" s="3"/>
      <c r="D1460" s="3"/>
      <c r="F1460" s="3"/>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6"/>
      <c r="AJ1460" s="4"/>
      <c r="AK1460" s="4"/>
      <c r="AL1460" s="6"/>
    </row>
    <row r="1461" spans="1:38" ht="13" x14ac:dyDescent="0.15">
      <c r="A1461" s="7"/>
      <c r="B1461" s="3"/>
      <c r="C1461" s="3"/>
      <c r="D1461" s="3"/>
      <c r="F1461" s="3"/>
      <c r="G1461" s="3"/>
      <c r="J1461" s="4"/>
      <c r="K1461" s="6"/>
      <c r="P1461" s="4"/>
      <c r="Q1461" s="6"/>
      <c r="R1461" s="4"/>
      <c r="S1461" s="4"/>
      <c r="T1461" s="4"/>
      <c r="U1461" s="4"/>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3"/>
      <c r="D1462" s="3"/>
      <c r="F1462" s="3"/>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6"/>
      <c r="AJ1462" s="4"/>
      <c r="AK1462" s="4"/>
      <c r="AL1462" s="6"/>
    </row>
    <row r="1463" spans="1:38" ht="13" x14ac:dyDescent="0.15">
      <c r="A1463" s="1"/>
      <c r="B1463" s="3"/>
      <c r="C1463" s="3"/>
      <c r="D1463" s="4"/>
      <c r="E1463" s="6"/>
      <c r="F1463" s="4"/>
      <c r="G1463" s="3"/>
      <c r="J1463" s="4"/>
      <c r="K1463" s="6"/>
      <c r="P1463" s="4"/>
      <c r="Q1463" s="6"/>
      <c r="R1463" s="4"/>
      <c r="S1463" s="4"/>
      <c r="T1463" s="4"/>
      <c r="U1463" s="4"/>
      <c r="V1463" s="4"/>
      <c r="W1463" s="6"/>
      <c r="X1463" s="4"/>
      <c r="Y1463" s="14"/>
      <c r="Z1463" s="4"/>
      <c r="AA1463" s="4"/>
      <c r="AB1463" s="4"/>
      <c r="AC1463" s="4"/>
      <c r="AD1463" s="2"/>
      <c r="AE1463" s="2"/>
      <c r="AF1463" s="4"/>
      <c r="AG1463" s="4"/>
      <c r="AH1463" s="4"/>
      <c r="AI1463" s="6"/>
      <c r="AJ1463" s="4"/>
      <c r="AK1463" s="4"/>
      <c r="AL1463" s="6"/>
    </row>
    <row r="1464" spans="1:38" ht="13" x14ac:dyDescent="0.15">
      <c r="A1464" s="7"/>
      <c r="B1464" s="3"/>
      <c r="C1464" s="3"/>
      <c r="D1464" s="3"/>
      <c r="F1464" s="3"/>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7"/>
      <c r="B1465" s="3"/>
      <c r="C1465" s="3"/>
      <c r="D1465" s="3"/>
      <c r="F1465" s="3"/>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1"/>
      <c r="B1467" s="3"/>
      <c r="C1467" s="3"/>
      <c r="D1467" s="3"/>
      <c r="F1467" s="3"/>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7"/>
      <c r="B1468" s="3"/>
      <c r="C1468" s="3"/>
      <c r="D1468" s="3"/>
      <c r="F1468" s="3"/>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7"/>
      <c r="B1469" s="3"/>
      <c r="C1469" s="3"/>
      <c r="D1469" s="4"/>
      <c r="E1469" s="6"/>
      <c r="F1469" s="4"/>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3"/>
      <c r="D1470" s="4"/>
      <c r="E1470" s="6"/>
      <c r="F1470" s="4"/>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1"/>
      <c r="B1471" s="3"/>
      <c r="C1471" s="4"/>
      <c r="D1471" s="3"/>
      <c r="F1471" s="3"/>
      <c r="G1471" s="3"/>
      <c r="J1471" s="3"/>
      <c r="P1471" s="3"/>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7"/>
      <c r="B1472" s="3"/>
      <c r="C1472" s="4"/>
      <c r="D1472" s="3"/>
      <c r="F1472" s="3"/>
      <c r="G1472" s="3"/>
      <c r="J1472" s="3"/>
      <c r="P1472" s="3"/>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7"/>
      <c r="B1473" s="3"/>
      <c r="C1473" s="3"/>
      <c r="D1473" s="3"/>
      <c r="F1473" s="3"/>
      <c r="G1473" s="3"/>
      <c r="J1473" s="4"/>
      <c r="K1473" s="6"/>
      <c r="P1473" s="4"/>
      <c r="Q1473" s="6"/>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3"/>
      <c r="D1474" s="4"/>
      <c r="E1474" s="6"/>
      <c r="F1474" s="4"/>
      <c r="G1474" s="3"/>
      <c r="J1474" s="4"/>
      <c r="K1474" s="6"/>
      <c r="P1474" s="4"/>
      <c r="Q1474" s="6"/>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1"/>
      <c r="B1475" s="3"/>
      <c r="C1475" s="3"/>
      <c r="D1475" s="3"/>
      <c r="F1475" s="3"/>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7"/>
      <c r="B1476" s="3"/>
      <c r="C1476" s="3"/>
      <c r="D1476" s="3"/>
      <c r="F1476" s="3"/>
      <c r="G1476" s="3"/>
      <c r="J1476" s="4"/>
      <c r="K1476" s="6"/>
      <c r="P1476" s="4"/>
      <c r="Q1476" s="6"/>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7"/>
      <c r="B1477" s="3"/>
      <c r="C1477" s="4"/>
      <c r="D1477" s="3"/>
      <c r="F1477" s="3"/>
      <c r="G1477" s="3"/>
      <c r="J1477" s="3"/>
      <c r="P1477" s="3"/>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3"/>
      <c r="F1478" s="3"/>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1"/>
      <c r="B1479" s="3"/>
      <c r="C1479" s="3"/>
      <c r="D1479" s="4"/>
      <c r="E1479" s="6"/>
      <c r="F1479" s="4"/>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7"/>
      <c r="B1480" s="3"/>
      <c r="C1480" s="4"/>
      <c r="D1480" s="3"/>
      <c r="F1480" s="3"/>
      <c r="G1480" s="3"/>
      <c r="J1480" s="3"/>
      <c r="P1480" s="3"/>
      <c r="R1480" s="4"/>
      <c r="S1480" s="4"/>
      <c r="U1480" s="3"/>
      <c r="V1480" s="4"/>
      <c r="W1480" s="6"/>
      <c r="X1480" s="4"/>
      <c r="Y1480" s="14"/>
      <c r="Z1480" s="4"/>
      <c r="AA1480" s="4"/>
      <c r="AB1480" s="4"/>
      <c r="AC1480" s="4"/>
      <c r="AD1480" s="2"/>
      <c r="AE1480" s="2"/>
      <c r="AF1480" s="4"/>
      <c r="AG1480" s="4"/>
      <c r="AH1480" s="4"/>
      <c r="AI1480" s="6"/>
      <c r="AJ1480" s="4"/>
      <c r="AK1480" s="4"/>
      <c r="AL1480" s="6"/>
    </row>
    <row r="1481" spans="1:38" ht="13" x14ac:dyDescent="0.15">
      <c r="A1481" s="7"/>
      <c r="B1481" s="3"/>
      <c r="C1481" s="4"/>
      <c r="D1481" s="3"/>
      <c r="F1481" s="3"/>
      <c r="G1481" s="3"/>
      <c r="J1481" s="3"/>
      <c r="P1481" s="4"/>
      <c r="Q1481" s="6"/>
      <c r="R1481" s="4"/>
      <c r="S1481" s="4"/>
      <c r="T1481" s="4"/>
      <c r="U1481" s="3"/>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4"/>
      <c r="D1482" s="3"/>
      <c r="F1482" s="3"/>
      <c r="G1482" s="3"/>
      <c r="J1482" s="3"/>
      <c r="P1482" s="3"/>
      <c r="R1482" s="4"/>
      <c r="S1482" s="4"/>
      <c r="T1482" s="4"/>
      <c r="U1482" s="3"/>
      <c r="V1482" s="4"/>
      <c r="W1482" s="6"/>
      <c r="X1482" s="4"/>
      <c r="Y1482" s="14"/>
      <c r="Z1482" s="4"/>
      <c r="AA1482" s="4"/>
      <c r="AB1482" s="4"/>
      <c r="AC1482" s="4"/>
      <c r="AD1482" s="2"/>
      <c r="AE1482" s="2"/>
      <c r="AF1482" s="4"/>
      <c r="AG1482" s="4"/>
      <c r="AH1482" s="4"/>
      <c r="AI1482" s="6"/>
      <c r="AJ1482" s="4"/>
      <c r="AK1482" s="4"/>
      <c r="AL1482" s="6"/>
    </row>
    <row r="1483" spans="1:38" ht="13" x14ac:dyDescent="0.15">
      <c r="A1483" s="1"/>
      <c r="B1483" s="3"/>
      <c r="C1483" s="4"/>
      <c r="D1483" s="3"/>
      <c r="F1483" s="3"/>
      <c r="G1483" s="3"/>
      <c r="J1483" s="3"/>
      <c r="P1483" s="3"/>
      <c r="R1483" s="4"/>
      <c r="S1483" s="4"/>
      <c r="T1483" s="4"/>
      <c r="U1483" s="3"/>
      <c r="V1483" s="4"/>
      <c r="W1483" s="6"/>
      <c r="X1483" s="4"/>
      <c r="Y1483" s="14"/>
      <c r="Z1483" s="4"/>
      <c r="AA1483" s="4"/>
      <c r="AB1483" s="4"/>
      <c r="AC1483" s="4"/>
      <c r="AD1483" s="2"/>
      <c r="AE1483" s="2"/>
      <c r="AF1483" s="4"/>
      <c r="AG1483" s="4"/>
      <c r="AH1483" s="4"/>
      <c r="AI1483" s="6"/>
      <c r="AJ1483" s="4"/>
      <c r="AK1483" s="4"/>
      <c r="AL1483" s="6"/>
    </row>
    <row r="1484" spans="1:38" ht="13" x14ac:dyDescent="0.15">
      <c r="A1484" s="7"/>
      <c r="B1484" s="3"/>
      <c r="C1484" s="3"/>
      <c r="D1484" s="4"/>
      <c r="E1484" s="6"/>
      <c r="F1484" s="4"/>
      <c r="G1484" s="3"/>
      <c r="J1484" s="4"/>
      <c r="K1484" s="6"/>
      <c r="P1484" s="4"/>
      <c r="Q1484" s="6"/>
      <c r="R1484" s="4"/>
      <c r="S1484" s="4"/>
      <c r="T1484" s="4"/>
      <c r="U1484" s="4"/>
      <c r="V1484" s="4"/>
      <c r="W1484" s="6"/>
      <c r="X1484" s="4"/>
      <c r="Y1484" s="14"/>
      <c r="Z1484" s="4"/>
      <c r="AA1484" s="4"/>
      <c r="AB1484" s="4"/>
      <c r="AC1484" s="4"/>
      <c r="AD1484" s="2"/>
      <c r="AE1484" s="2"/>
      <c r="AF1484" s="4"/>
      <c r="AG1484" s="4"/>
      <c r="AH1484" s="4"/>
      <c r="AI1484" s="6"/>
      <c r="AJ1484" s="4"/>
      <c r="AK1484" s="4"/>
      <c r="AL1484" s="6"/>
    </row>
    <row r="1485" spans="1:38" ht="13" x14ac:dyDescent="0.15">
      <c r="A1485" s="7"/>
      <c r="B1485" s="3"/>
      <c r="C1485" s="3"/>
      <c r="D1485" s="3"/>
      <c r="F1485" s="3"/>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4"/>
      <c r="D1486" s="3"/>
      <c r="F1486" s="3"/>
      <c r="G1486" s="3"/>
      <c r="J1486" s="3"/>
      <c r="P1486" s="3"/>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1"/>
      <c r="B1487" s="3"/>
      <c r="C1487" s="3"/>
      <c r="D1487" s="4"/>
      <c r="E1487" s="6"/>
      <c r="F1487" s="4"/>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7"/>
      <c r="B1488" s="3"/>
      <c r="C1488" s="3"/>
      <c r="D1488" s="4"/>
      <c r="E1488" s="6"/>
      <c r="F1488" s="4"/>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7"/>
      <c r="B1489" s="3"/>
      <c r="C1489" s="4"/>
      <c r="D1489" s="3"/>
      <c r="F1489" s="3"/>
      <c r="G1489" s="3"/>
      <c r="J1489" s="3"/>
      <c r="P1489" s="3"/>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4"/>
      <c r="D1490" s="3"/>
      <c r="F1490" s="3"/>
      <c r="G1490" s="3"/>
      <c r="J1490" s="3"/>
      <c r="P1490" s="3"/>
      <c r="R1490" s="4"/>
      <c r="S1490" s="4"/>
      <c r="T1490" s="4"/>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1"/>
      <c r="B1491" s="3"/>
      <c r="C1491" s="3"/>
      <c r="D1491" s="3"/>
      <c r="F1491" s="3"/>
      <c r="G1491" s="6"/>
      <c r="H1491" s="6"/>
      <c r="I1491" s="6"/>
      <c r="J1491" s="4"/>
      <c r="K1491" s="6"/>
      <c r="L1491" s="6"/>
      <c r="M1491" s="6"/>
      <c r="N1491" s="6"/>
      <c r="O1491" s="6"/>
      <c r="P1491" s="4"/>
      <c r="Q1491" s="6"/>
      <c r="R1491" s="4"/>
      <c r="S1491" s="4"/>
      <c r="T1491" s="4"/>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7"/>
      <c r="B1492" s="3"/>
      <c r="C1492" s="4"/>
      <c r="D1492" s="3"/>
      <c r="F1492" s="3"/>
      <c r="G1492" s="3"/>
      <c r="J1492" s="3"/>
      <c r="P1492" s="3"/>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7"/>
      <c r="B1493" s="3"/>
      <c r="C1493" s="3"/>
      <c r="D1493" s="4"/>
      <c r="E1493" s="6"/>
      <c r="F1493" s="4"/>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4"/>
      <c r="D1494" s="3"/>
      <c r="F1494" s="3"/>
      <c r="G1494" s="3"/>
      <c r="J1494" s="3"/>
      <c r="P1494" s="3"/>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1"/>
      <c r="B1495" s="3"/>
      <c r="C1495" s="4"/>
      <c r="D1495" s="3"/>
      <c r="F1495" s="3"/>
      <c r="G1495" s="3"/>
      <c r="J1495" s="3"/>
      <c r="P1495" s="3"/>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7"/>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7"/>
      <c r="B1497" s="3"/>
      <c r="C1497" s="3"/>
      <c r="D1497" s="3"/>
      <c r="F1497" s="3"/>
      <c r="G1497" s="3"/>
      <c r="J1497" s="4"/>
      <c r="K1497" s="6"/>
      <c r="P1497" s="4"/>
      <c r="Q1497" s="6"/>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3"/>
      <c r="D1498" s="4"/>
      <c r="E1498" s="6"/>
      <c r="F1498" s="4"/>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1"/>
      <c r="B1499" s="3"/>
      <c r="C1499" s="3"/>
      <c r="D1499" s="4"/>
      <c r="E1499" s="6"/>
      <c r="F1499" s="4"/>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7"/>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7"/>
      <c r="B1501" s="3"/>
      <c r="C1501" s="4"/>
      <c r="D1501" s="3"/>
      <c r="F1501" s="3"/>
      <c r="G1501" s="3"/>
      <c r="J1501" s="3"/>
      <c r="P1501" s="3"/>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1"/>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7"/>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7"/>
      <c r="B1505" s="3"/>
      <c r="C1505" s="3"/>
      <c r="D1505" s="4"/>
      <c r="E1505" s="6"/>
      <c r="F1505" s="4"/>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4"/>
      <c r="D1506" s="3"/>
      <c r="F1506" s="3"/>
      <c r="G1506" s="3"/>
      <c r="J1506" s="3"/>
      <c r="P1506" s="3"/>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1"/>
      <c r="B1507" s="3"/>
      <c r="C1507" s="3"/>
      <c r="D1507" s="3"/>
      <c r="F1507" s="3"/>
      <c r="G1507" s="3"/>
      <c r="J1507" s="4"/>
      <c r="K1507" s="6"/>
      <c r="P1507" s="4"/>
      <c r="Q1507" s="6"/>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7"/>
      <c r="B1508" s="3"/>
      <c r="C1508" s="4"/>
      <c r="D1508" s="3"/>
      <c r="F1508" s="3"/>
      <c r="G1508" s="3"/>
      <c r="J1508" s="3"/>
      <c r="P1508" s="3"/>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7"/>
      <c r="B1509" s="3"/>
      <c r="C1509" s="3"/>
      <c r="D1509" s="4"/>
      <c r="E1509" s="6"/>
      <c r="F1509" s="4"/>
      <c r="G1509" s="3"/>
      <c r="J1509" s="4"/>
      <c r="K1509" s="6"/>
      <c r="P1509" s="4"/>
      <c r="Q1509" s="6"/>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4"/>
      <c r="D1510" s="3"/>
      <c r="F1510" s="3"/>
      <c r="G1510" s="3"/>
      <c r="J1510" s="3"/>
      <c r="P1510" s="3"/>
      <c r="R1510" s="4"/>
      <c r="S1510" s="4"/>
      <c r="T1510" s="3"/>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1"/>
      <c r="B1511" s="3"/>
      <c r="C1511" s="4"/>
      <c r="D1511" s="3"/>
      <c r="F1511" s="3"/>
      <c r="G1511" s="3"/>
      <c r="J1511" s="3"/>
      <c r="P1511" s="3"/>
      <c r="R1511" s="4"/>
      <c r="S1511" s="4"/>
      <c r="T1511" s="3"/>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7"/>
      <c r="B1512" s="3"/>
      <c r="C1512" s="3"/>
      <c r="D1512" s="3"/>
      <c r="F1512" s="3"/>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7"/>
      <c r="B1513" s="3"/>
      <c r="C1513" s="3"/>
      <c r="D1513" s="3"/>
      <c r="F1513" s="3"/>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3"/>
      <c r="D1514" s="3"/>
      <c r="F1514" s="3"/>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1"/>
      <c r="B1515" s="3"/>
      <c r="C1515" s="3"/>
      <c r="D1515" s="3"/>
      <c r="F1515" s="3"/>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7"/>
      <c r="B1516" s="3"/>
      <c r="C1516" s="3"/>
      <c r="D1516" s="3"/>
      <c r="F1516" s="3"/>
      <c r="G1516" s="3"/>
      <c r="J1516" s="4"/>
      <c r="K1516" s="6"/>
      <c r="P1516" s="4"/>
      <c r="Q1516" s="6"/>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7"/>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3"/>
      <c r="D1518" s="3"/>
      <c r="F1518" s="3"/>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1"/>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7"/>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7"/>
      <c r="B1521" s="3"/>
      <c r="C1521" s="3"/>
      <c r="D1521" s="4"/>
      <c r="E1521" s="6"/>
      <c r="F1521" s="4"/>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1"/>
      <c r="B1523" s="3"/>
      <c r="C1523" s="3"/>
      <c r="D1523" s="3"/>
      <c r="F1523" s="3"/>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7"/>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7"/>
      <c r="B1525" s="3"/>
      <c r="C1525" s="3"/>
      <c r="D1525" s="4"/>
      <c r="E1525" s="6"/>
      <c r="F1525" s="4"/>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3"/>
      <c r="F1526" s="3"/>
      <c r="G1526" s="6"/>
      <c r="H1526" s="6"/>
      <c r="I1526" s="6"/>
      <c r="J1526" s="4"/>
      <c r="K1526" s="6"/>
      <c r="L1526" s="6"/>
      <c r="M1526" s="6"/>
      <c r="N1526" s="6"/>
      <c r="O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1"/>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7"/>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7"/>
      <c r="B1529" s="3"/>
      <c r="C1529" s="4"/>
      <c r="D1529" s="3"/>
      <c r="F1529" s="3"/>
      <c r="G1529" s="3"/>
      <c r="J1529" s="3"/>
      <c r="P1529" s="3"/>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1"/>
      <c r="B1531" s="3"/>
      <c r="C1531" s="3"/>
      <c r="D1531" s="3"/>
      <c r="F1531" s="3"/>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7"/>
      <c r="B1532" s="3"/>
      <c r="C1532" s="3"/>
      <c r="D1532" s="4"/>
      <c r="E1532" s="6"/>
      <c r="F1532" s="4"/>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7"/>
      <c r="B1533" s="3"/>
      <c r="C1533" s="3"/>
      <c r="D1533" s="3"/>
      <c r="F1533" s="3"/>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4"/>
      <c r="D1534" s="3"/>
      <c r="F1534" s="3"/>
      <c r="G1534" s="3"/>
      <c r="J1534" s="3"/>
      <c r="P1534" s="3"/>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1"/>
      <c r="B1535" s="3"/>
      <c r="C1535" s="3"/>
      <c r="D1535" s="4"/>
      <c r="E1535" s="6"/>
      <c r="F1535" s="4"/>
      <c r="G1535" s="3"/>
      <c r="J1535" s="4"/>
      <c r="K1535" s="6"/>
      <c r="P1535" s="4"/>
      <c r="Q1535" s="6"/>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7"/>
      <c r="B1536" s="3"/>
      <c r="C1536" s="4"/>
      <c r="D1536" s="3"/>
      <c r="F1536" s="3"/>
      <c r="G1536" s="3"/>
      <c r="J1536" s="3"/>
      <c r="P1536" s="3"/>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7"/>
      <c r="B1537" s="3"/>
      <c r="C1537" s="3"/>
      <c r="D1537" s="3"/>
      <c r="F1537" s="3"/>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4"/>
      <c r="D1538" s="3"/>
      <c r="F1538" s="3"/>
      <c r="G1538" s="3"/>
      <c r="J1538" s="3"/>
      <c r="P1538" s="3"/>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1"/>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7"/>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6"/>
      <c r="AJ1540" s="4"/>
      <c r="AK1540" s="4"/>
      <c r="AL1540" s="6"/>
    </row>
    <row r="1541" spans="1:38"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1"/>
      <c r="B1543" s="3"/>
      <c r="C1543" s="4"/>
      <c r="D1543" s="3"/>
      <c r="F1543" s="3"/>
      <c r="G1543" s="3"/>
      <c r="J1543" s="3"/>
      <c r="P1543" s="3"/>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7"/>
      <c r="B1544" s="3"/>
      <c r="C1544" s="3"/>
      <c r="D1544" s="4"/>
      <c r="E1544" s="6"/>
      <c r="F1544" s="4"/>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7"/>
      <c r="B1545" s="3"/>
      <c r="C1545" s="3"/>
      <c r="D1545" s="4"/>
      <c r="E1545" s="6"/>
      <c r="F1545" s="4"/>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3"/>
      <c r="F1546" s="3"/>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1"/>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7"/>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7"/>
      <c r="B1549" s="3"/>
      <c r="C1549" s="3"/>
      <c r="D1549" s="4"/>
      <c r="E1549" s="6"/>
      <c r="F1549" s="4"/>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1"/>
      <c r="B1551" s="3"/>
      <c r="C1551" s="3"/>
      <c r="D1551" s="4"/>
      <c r="E1551" s="6"/>
      <c r="F1551" s="4"/>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7"/>
      <c r="B1552" s="3"/>
      <c r="C1552" s="3"/>
      <c r="D1552" s="3"/>
      <c r="F1552" s="3"/>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7"/>
      <c r="B1553" s="3"/>
      <c r="C1553" s="3"/>
      <c r="D1553" s="3"/>
      <c r="F1553" s="3"/>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1"/>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7"/>
      <c r="B1556" s="3"/>
      <c r="C1556" s="3"/>
      <c r="D1556" s="4"/>
      <c r="E1556" s="6"/>
      <c r="F1556" s="4"/>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7"/>
      <c r="B1557" s="3"/>
      <c r="C1557" s="3"/>
      <c r="D1557" s="3"/>
      <c r="F1557" s="3"/>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1"/>
      <c r="B1559" s="3"/>
      <c r="C1559" s="4"/>
      <c r="D1559" s="3"/>
      <c r="F1559" s="3"/>
      <c r="G1559" s="3"/>
      <c r="J1559" s="3"/>
      <c r="P1559" s="3"/>
      <c r="R1559" s="4"/>
      <c r="S1559" s="4"/>
      <c r="T1559" s="3"/>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7"/>
      <c r="B1560" s="3"/>
      <c r="C1560" s="4"/>
      <c r="D1560" s="3"/>
      <c r="F1560" s="3"/>
      <c r="G1560" s="3"/>
      <c r="J1560" s="3"/>
      <c r="P1560" s="3"/>
      <c r="R1560" s="4"/>
      <c r="S1560" s="4"/>
      <c r="T1560" s="4"/>
      <c r="U1560" s="3"/>
      <c r="V1560" s="4"/>
      <c r="W1560" s="6"/>
      <c r="X1560" s="4"/>
      <c r="Y1560" s="14"/>
      <c r="Z1560" s="4"/>
      <c r="AA1560" s="4"/>
      <c r="AB1560" s="4"/>
      <c r="AC1560" s="4"/>
      <c r="AD1560" s="2"/>
      <c r="AE1560" s="2"/>
      <c r="AF1560" s="4"/>
      <c r="AG1560" s="4"/>
      <c r="AH1560" s="4"/>
      <c r="AI1560" s="6"/>
      <c r="AJ1560" s="4"/>
      <c r="AK1560" s="4"/>
      <c r="AL1560" s="6"/>
    </row>
    <row r="1561" spans="1:38" ht="13" x14ac:dyDescent="0.15">
      <c r="A1561" s="7"/>
      <c r="B1561" s="3"/>
      <c r="C1561" s="3"/>
      <c r="D1561" s="3"/>
      <c r="F1561" s="3"/>
      <c r="G1561" s="3"/>
      <c r="J1561" s="4"/>
      <c r="K1561" s="6"/>
      <c r="P1561" s="4"/>
      <c r="Q1561" s="6"/>
      <c r="R1561" s="4"/>
      <c r="S1561" s="4"/>
      <c r="T1561" s="4"/>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3"/>
      <c r="D1562" s="4"/>
      <c r="E1562" s="6"/>
      <c r="F1562" s="4"/>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6"/>
      <c r="AJ1562" s="4"/>
      <c r="AK1562" s="4"/>
      <c r="AL1562" s="6"/>
    </row>
    <row r="1563" spans="1:38" ht="13" x14ac:dyDescent="0.15">
      <c r="A1563" s="1"/>
      <c r="B1563" s="3"/>
      <c r="C1563" s="3"/>
      <c r="D1563" s="3"/>
      <c r="F1563" s="3"/>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7"/>
      <c r="B1564" s="3"/>
      <c r="C1564" s="4"/>
      <c r="D1564" s="3"/>
      <c r="F1564" s="3"/>
      <c r="G1564" s="3"/>
      <c r="J1564" s="3"/>
      <c r="P1564" s="3"/>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7"/>
      <c r="B1565" s="3"/>
      <c r="C1565" s="3"/>
      <c r="D1565" s="3"/>
      <c r="F1565" s="3"/>
      <c r="G1565" s="3"/>
      <c r="J1565" s="4"/>
      <c r="K1565" s="6"/>
      <c r="P1565" s="4"/>
      <c r="Q1565" s="6"/>
      <c r="R1565" s="4"/>
      <c r="S1565" s="4"/>
      <c r="T1565" s="4"/>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3"/>
      <c r="D1566" s="4"/>
      <c r="E1566" s="6"/>
      <c r="F1566" s="4"/>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1"/>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7"/>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3"/>
      <c r="F1570" s="3"/>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1"/>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7"/>
      <c r="B1572" s="3"/>
      <c r="C1572" s="4"/>
      <c r="D1572" s="3"/>
      <c r="F1572" s="3"/>
      <c r="G1572" s="3"/>
      <c r="J1572" s="3"/>
      <c r="P1572" s="3"/>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7"/>
      <c r="B1573" s="3"/>
      <c r="C1573" s="3"/>
      <c r="D1573" s="4"/>
      <c r="E1573" s="6"/>
      <c r="F1573" s="4"/>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1"/>
      <c r="B1575" s="3"/>
      <c r="C1575" s="4"/>
      <c r="D1575" s="3"/>
      <c r="F1575" s="3"/>
      <c r="G1575" s="3"/>
      <c r="J1575" s="3"/>
      <c r="P1575" s="3"/>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7"/>
      <c r="B1576" s="3"/>
      <c r="C1576" s="3"/>
      <c r="D1576" s="3"/>
      <c r="F1576" s="3"/>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7"/>
      <c r="B1577" s="3"/>
      <c r="C1577" s="3"/>
      <c r="D1577" s="4"/>
      <c r="E1577" s="6"/>
      <c r="F1577" s="4"/>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1"/>
      <c r="B1579" s="3"/>
      <c r="C1579" s="3"/>
      <c r="D1579" s="4"/>
      <c r="E1579" s="6"/>
      <c r="F1579" s="4"/>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7"/>
      <c r="B1580" s="3"/>
      <c r="C1580" s="4"/>
      <c r="D1580" s="3"/>
      <c r="F1580" s="3"/>
      <c r="G1580" s="3"/>
      <c r="J1580" s="3"/>
      <c r="P1580" s="3"/>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7"/>
      <c r="B1581" s="3"/>
      <c r="C1581" s="3"/>
      <c r="D1581" s="3"/>
      <c r="F1581" s="3"/>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1"/>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7"/>
      <c r="B1584" s="3"/>
      <c r="C1584" s="3"/>
      <c r="D1584" s="4"/>
      <c r="E1584" s="6"/>
      <c r="F1584" s="4"/>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7"/>
      <c r="B1585" s="3"/>
      <c r="C1585" s="3"/>
      <c r="D1585" s="3"/>
      <c r="F1585" s="3"/>
      <c r="G1585" s="3"/>
      <c r="J1585" s="3"/>
      <c r="P1585" s="3"/>
      <c r="R1585" s="4"/>
      <c r="S1585" s="4"/>
      <c r="T1585" s="3"/>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3"/>
      <c r="F1586" s="3"/>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1"/>
      <c r="B1587" s="3"/>
      <c r="C1587" s="3"/>
      <c r="D1587" s="4"/>
      <c r="E1587" s="6"/>
      <c r="F1587" s="4"/>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7"/>
      <c r="B1589" s="3"/>
      <c r="C1589" s="3"/>
      <c r="D1589" s="3"/>
      <c r="F1589" s="3"/>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4"/>
      <c r="E1590" s="6"/>
      <c r="F1590" s="4"/>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1"/>
      <c r="B1591" s="3"/>
      <c r="C1591" s="3"/>
      <c r="D1591" s="3"/>
      <c r="F1591" s="3"/>
      <c r="G1591" s="1"/>
      <c r="H1591" s="1"/>
      <c r="I1591" s="1"/>
      <c r="J1591" s="4"/>
      <c r="K1591" s="6"/>
      <c r="L1591" s="1"/>
      <c r="M1591" s="1"/>
      <c r="N1591" s="1"/>
      <c r="O1591" s="1"/>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7"/>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4"/>
      <c r="E1594" s="6"/>
      <c r="F1594" s="4"/>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1"/>
      <c r="B1595" s="3"/>
      <c r="C1595" s="3"/>
      <c r="D1595" s="4"/>
      <c r="E1595" s="6"/>
      <c r="F1595" s="4"/>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7"/>
      <c r="B1596" s="3"/>
      <c r="C1596" s="4"/>
      <c r="D1596" s="3"/>
      <c r="F1596" s="3"/>
      <c r="G1596" s="3"/>
      <c r="J1596" s="3"/>
      <c r="P1596" s="3"/>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7"/>
      <c r="B1597" s="3"/>
      <c r="C1597" s="3"/>
      <c r="D1597" s="3"/>
      <c r="F1597" s="3"/>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3"/>
      <c r="D1598" s="3"/>
      <c r="F1598" s="3"/>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1"/>
      <c r="B1599" s="3"/>
      <c r="C1599" s="3"/>
      <c r="D1599" s="4"/>
      <c r="E1599" s="6"/>
      <c r="F1599" s="4"/>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7"/>
      <c r="B1600" s="3"/>
      <c r="C1600" s="3"/>
      <c r="D1600" s="3"/>
      <c r="F1600" s="3"/>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4"/>
      <c r="E1602" s="6"/>
      <c r="F1602" s="4"/>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1"/>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7"/>
      <c r="B1604" s="3"/>
      <c r="C1604" s="3"/>
      <c r="D1604" s="3"/>
      <c r="F1604" s="3"/>
      <c r="G1604" s="6"/>
      <c r="H1604" s="6"/>
      <c r="I1604" s="6"/>
      <c r="J1604" s="4"/>
      <c r="K1604" s="6"/>
      <c r="L1604" s="6"/>
      <c r="M1604" s="6"/>
      <c r="N1604" s="6"/>
      <c r="O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7"/>
      <c r="B1605" s="3"/>
      <c r="C1605" s="3"/>
      <c r="D1605" s="4"/>
      <c r="E1605" s="6"/>
      <c r="F1605" s="4"/>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4"/>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1"/>
      <c r="B1607" s="3"/>
      <c r="C1607" s="3"/>
      <c r="D1607" s="4"/>
      <c r="E1607" s="6"/>
      <c r="F1607" s="4"/>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7"/>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7"/>
      <c r="B1609" s="3"/>
      <c r="C1609" s="3"/>
      <c r="D1609" s="3"/>
      <c r="F1609" s="3"/>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4"/>
      <c r="E1610" s="6"/>
      <c r="F1610" s="4"/>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1"/>
      <c r="B1611" s="3"/>
      <c r="C1611" s="3"/>
      <c r="D1611" s="3"/>
      <c r="F1611" s="3"/>
      <c r="G1611" s="1"/>
      <c r="H1611" s="1"/>
      <c r="I1611" s="1"/>
      <c r="J1611" s="4"/>
      <c r="K1611" s="6"/>
      <c r="L1611" s="1"/>
      <c r="M1611" s="1"/>
      <c r="N1611" s="1"/>
      <c r="O1611" s="1"/>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7"/>
      <c r="B1612" s="3"/>
      <c r="C1612" s="3"/>
      <c r="D1612" s="3"/>
      <c r="F1612" s="3"/>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1"/>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7"/>
      <c r="B1617" s="3"/>
      <c r="C1617" s="3"/>
      <c r="D1617" s="4"/>
      <c r="E1617" s="6"/>
      <c r="F1617" s="4"/>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4"/>
      <c r="E1618" s="6"/>
      <c r="F1618" s="4"/>
      <c r="G1618" s="3"/>
      <c r="J1618" s="4"/>
      <c r="K1618" s="6"/>
      <c r="P1618" s="4"/>
      <c r="Q1618" s="6"/>
      <c r="R1618" s="2"/>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1"/>
      <c r="B1619" s="3"/>
      <c r="C1619" s="4"/>
      <c r="D1619" s="3"/>
      <c r="F1619" s="4"/>
      <c r="G1619" s="3"/>
      <c r="J1619" s="3"/>
      <c r="P1619" s="3"/>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7"/>
      <c r="B1620" s="3"/>
      <c r="C1620" s="3"/>
      <c r="D1620" s="4"/>
      <c r="E1620" s="6"/>
      <c r="F1620" s="4"/>
      <c r="G1620" s="3"/>
      <c r="J1620" s="4"/>
      <c r="K1620" s="6"/>
      <c r="P1620" s="4"/>
      <c r="Q1620" s="6"/>
      <c r="R1620" s="4"/>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7"/>
      <c r="B1621" s="3"/>
      <c r="C1621" s="3"/>
      <c r="D1621" s="3"/>
      <c r="F1621" s="3"/>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3"/>
      <c r="D1622" s="3"/>
      <c r="F1622" s="3"/>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1"/>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7"/>
      <c r="B1624" s="3"/>
      <c r="C1624" s="3"/>
      <c r="D1624" s="4"/>
      <c r="E1624" s="6"/>
      <c r="F1624" s="4"/>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7"/>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1"/>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7"/>
      <c r="B1629" s="3"/>
      <c r="C1629" s="3"/>
      <c r="D1629" s="4"/>
      <c r="E1629" s="6"/>
      <c r="F1629" s="4"/>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1"/>
      <c r="B1631" s="3"/>
      <c r="C1631" s="3"/>
      <c r="D1631" s="3"/>
      <c r="F1631" s="3"/>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6"/>
      <c r="AJ1631" s="4"/>
      <c r="AK1631" s="4"/>
      <c r="AL1631" s="6"/>
    </row>
    <row r="1632" spans="1:38" ht="13" x14ac:dyDescent="0.15">
      <c r="A1632" s="7"/>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7"/>
      <c r="B1633" s="3"/>
      <c r="C1633" s="3"/>
      <c r="D1633" s="4"/>
      <c r="E1633" s="6"/>
      <c r="F1633" s="4"/>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1"/>
      <c r="B1635" s="3"/>
      <c r="C1635" s="3"/>
      <c r="D1635" s="3"/>
      <c r="F1635" s="3"/>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7"/>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7"/>
      <c r="B1637" s="3"/>
      <c r="C1637" s="3"/>
      <c r="D1637" s="4"/>
      <c r="E1637" s="6"/>
      <c r="F1637" s="4"/>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4"/>
      <c r="E1638" s="6"/>
      <c r="F1638" s="4"/>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1"/>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7"/>
      <c r="B1640" s="3"/>
      <c r="C1640" s="4"/>
      <c r="D1640" s="3"/>
      <c r="F1640" s="3"/>
      <c r="G1640" s="3"/>
      <c r="J1640" s="3"/>
      <c r="P1640" s="3"/>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4"/>
      <c r="D1642" s="3"/>
      <c r="F1642" s="3"/>
      <c r="G1642" s="3"/>
      <c r="J1642" s="3"/>
      <c r="P1642" s="3"/>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1"/>
      <c r="B1643" s="3"/>
      <c r="C1643" s="3"/>
      <c r="D1643" s="3"/>
      <c r="F1643" s="3"/>
      <c r="G1643" s="3"/>
      <c r="J1643" s="4"/>
      <c r="K1643" s="6"/>
      <c r="P1643" s="4"/>
      <c r="Q1643" s="6"/>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7"/>
      <c r="B1644" s="3"/>
      <c r="C1644" s="3"/>
      <c r="D1644" s="4"/>
      <c r="E1644" s="6"/>
      <c r="F1644" s="4"/>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7"/>
      <c r="B1645" s="3"/>
      <c r="C1645" s="4"/>
      <c r="D1645" s="3"/>
      <c r="F1645" s="3"/>
      <c r="G1645" s="3"/>
      <c r="J1645" s="3"/>
      <c r="P1645" s="3"/>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3"/>
      <c r="D1646" s="3"/>
      <c r="F1646" s="3"/>
      <c r="G1646" s="3"/>
      <c r="J1646" s="4"/>
      <c r="K1646" s="6"/>
      <c r="P1646" s="4"/>
      <c r="Q1646" s="6"/>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1"/>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7"/>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7"/>
      <c r="B1649" s="3"/>
      <c r="C1649" s="3"/>
      <c r="D1649" s="4"/>
      <c r="E1649" s="6"/>
      <c r="F1649" s="4"/>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1"/>
      <c r="B1651" s="3"/>
      <c r="C1651" s="4"/>
      <c r="D1651" s="3"/>
      <c r="F1651" s="3"/>
      <c r="G1651" s="3"/>
      <c r="J1651" s="3"/>
      <c r="P1651" s="3"/>
      <c r="R1651" s="4"/>
      <c r="S1651" s="4"/>
      <c r="T1651" s="4"/>
      <c r="U1651" s="3"/>
      <c r="V1651" s="4"/>
      <c r="W1651" s="6"/>
      <c r="X1651" s="4"/>
      <c r="Y1651" s="14"/>
      <c r="Z1651" s="4"/>
      <c r="AA1651" s="4"/>
      <c r="AB1651" s="4"/>
      <c r="AC1651" s="4"/>
      <c r="AD1651" s="2"/>
      <c r="AE1651" s="2"/>
      <c r="AF1651" s="4"/>
      <c r="AG1651" s="4"/>
      <c r="AH1651" s="4"/>
      <c r="AI1651" s="6"/>
      <c r="AJ1651" s="4"/>
      <c r="AK1651" s="4"/>
      <c r="AL1651" s="6"/>
    </row>
    <row r="1652" spans="1:38" ht="13" x14ac:dyDescent="0.15">
      <c r="A1652" s="7"/>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1"/>
      <c r="B1655" s="3"/>
      <c r="C1655" s="3"/>
      <c r="D1655" s="4"/>
      <c r="E1655" s="6"/>
      <c r="F1655" s="4"/>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7"/>
      <c r="B1656" s="3"/>
      <c r="C1656" s="3"/>
      <c r="D1656" s="3"/>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7"/>
      <c r="B1657" s="3"/>
      <c r="C1657" s="3"/>
      <c r="D1657" s="4"/>
      <c r="E1657" s="6"/>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3"/>
      <c r="F1658" s="3"/>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1"/>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7"/>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4"/>
      <c r="E1662" s="6"/>
      <c r="F1662" s="4"/>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1"/>
      <c r="B1663" s="3"/>
      <c r="C1663" s="4"/>
      <c r="D1663" s="3"/>
      <c r="F1663" s="3"/>
      <c r="G1663" s="3"/>
      <c r="J1663" s="3"/>
      <c r="P1663" s="3"/>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7"/>
      <c r="B1664" s="3"/>
      <c r="C1664" s="3"/>
      <c r="D1664" s="3"/>
      <c r="F1664" s="3"/>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7"/>
      <c r="B1665" s="3"/>
      <c r="C1665" s="4"/>
      <c r="D1665" s="3"/>
      <c r="F1665" s="3"/>
      <c r="G1665" s="3"/>
      <c r="J1665" s="3"/>
      <c r="P1665" s="3"/>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4"/>
      <c r="D1666" s="3"/>
      <c r="F1666" s="3"/>
      <c r="G1666" s="3"/>
      <c r="J1666" s="3"/>
      <c r="P1666" s="3"/>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1"/>
      <c r="B1667" s="3"/>
      <c r="C1667" s="3"/>
      <c r="D1667" s="3"/>
      <c r="F1667" s="3"/>
      <c r="G1667" s="3"/>
      <c r="J1667" s="4"/>
      <c r="K1667" s="6"/>
      <c r="P1667" s="4"/>
      <c r="Q1667" s="6"/>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7"/>
      <c r="B1668" s="3"/>
      <c r="C1668" s="3"/>
      <c r="D1668" s="4"/>
      <c r="E1668" s="6"/>
      <c r="F1668" s="4"/>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7"/>
      <c r="B1669" s="3"/>
      <c r="C1669" s="3"/>
      <c r="D1669" s="4"/>
      <c r="E1669" s="6"/>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4"/>
      <c r="E1670" s="6"/>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1"/>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7"/>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7"/>
      <c r="B1673" s="3"/>
      <c r="C1673" s="3"/>
      <c r="D1673" s="3"/>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3"/>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1"/>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7"/>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7"/>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4"/>
      <c r="E1678" s="6"/>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1"/>
      <c r="B1679" s="3"/>
      <c r="C1679" s="3"/>
      <c r="D1679" s="4"/>
      <c r="E1679" s="6"/>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7"/>
      <c r="B1680" s="3"/>
      <c r="C1680" s="3"/>
      <c r="D1680" s="3"/>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1"/>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7"/>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7"/>
      <c r="B1685" s="3"/>
      <c r="C1685" s="3"/>
      <c r="D1685" s="4"/>
      <c r="E1685" s="6"/>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4"/>
      <c r="E1686" s="6"/>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1"/>
      <c r="B1687" s="3"/>
      <c r="C1687" s="3"/>
      <c r="D1687" s="3"/>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7"/>
      <c r="B1688" s="3"/>
      <c r="C1688" s="3"/>
      <c r="D1688" s="3"/>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7"/>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1"/>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7"/>
      <c r="B1692" s="3"/>
      <c r="C1692" s="3"/>
      <c r="D1692" s="4"/>
      <c r="E1692" s="6"/>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3"/>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1"/>
      <c r="B1695" s="3"/>
      <c r="C1695" s="3"/>
      <c r="D1695" s="3"/>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7"/>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7"/>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1"/>
      <c r="B1699" s="3"/>
      <c r="C1699" s="3"/>
      <c r="D1699" s="4"/>
      <c r="E1699" s="6"/>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7"/>
      <c r="B1700" s="3"/>
      <c r="C1700" s="3"/>
      <c r="D1700" s="4"/>
      <c r="E1700" s="6"/>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7"/>
      <c r="B1701" s="3"/>
      <c r="C1701" s="3"/>
      <c r="D1701" s="3"/>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1"/>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4"/>
      <c r="E1706" s="6"/>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1"/>
      <c r="B1707" s="3"/>
      <c r="C1707" s="3"/>
      <c r="D1707" s="4"/>
      <c r="E1707" s="6"/>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7"/>
      <c r="B1708" s="3"/>
      <c r="C1708" s="3"/>
      <c r="D1708" s="3"/>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1"/>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7"/>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7"/>
      <c r="B1713" s="3"/>
      <c r="C1713" s="3"/>
      <c r="D1713" s="4"/>
      <c r="E1713" s="6"/>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4"/>
      <c r="E1714" s="6"/>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1"/>
      <c r="B1715" s="3"/>
      <c r="C1715" s="3"/>
      <c r="D1715" s="3"/>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7"/>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7"/>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1"/>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7"/>
      <c r="B1720" s="3"/>
      <c r="C1720" s="3"/>
      <c r="D1720" s="4"/>
      <c r="E1720" s="6"/>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7"/>
      <c r="B1721" s="3"/>
      <c r="C1721" s="3"/>
      <c r="D1721" s="4"/>
      <c r="E1721" s="6"/>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3"/>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1"/>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1"/>
      <c r="B1727" s="3"/>
      <c r="C1727" s="3"/>
      <c r="D1727" s="4"/>
      <c r="E1727" s="6"/>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7"/>
      <c r="B1728" s="3"/>
      <c r="C1728" s="3"/>
      <c r="D1728" s="4"/>
      <c r="E1728" s="6"/>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7"/>
      <c r="B1729" s="3"/>
      <c r="C1729" s="3"/>
      <c r="D1729" s="3"/>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1"/>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4"/>
      <c r="E1734" s="6"/>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1"/>
      <c r="B1735" s="3"/>
      <c r="C1735" s="3"/>
      <c r="D1735" s="4"/>
      <c r="E1735" s="6"/>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7"/>
      <c r="B1736" s="3"/>
      <c r="C1736" s="4"/>
      <c r="D1736" s="3"/>
      <c r="F1736" s="4"/>
      <c r="G1736" s="3"/>
      <c r="J1736" s="3"/>
      <c r="P1736" s="3"/>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7"/>
      <c r="B1737" s="3"/>
      <c r="C1737" s="4"/>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4"/>
      <c r="D1738" s="3"/>
      <c r="F1738" s="4"/>
      <c r="G1738" s="3"/>
      <c r="J1738" s="3"/>
      <c r="P1738" s="4"/>
      <c r="Q1738" s="6"/>
      <c r="R1738" s="4"/>
      <c r="S1738" s="4"/>
      <c r="T1738" s="3"/>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1"/>
      <c r="B1739" s="3"/>
      <c r="C1739" s="3"/>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7"/>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7"/>
      <c r="B1741" s="3"/>
      <c r="C1741" s="3"/>
      <c r="D1741" s="4"/>
      <c r="E1741" s="6"/>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4"/>
      <c r="E1742" s="6"/>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1"/>
      <c r="B1743" s="3"/>
      <c r="C1743" s="3"/>
      <c r="D1743" s="3"/>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7"/>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1"/>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7"/>
      <c r="B1748" s="3"/>
      <c r="C1748" s="3"/>
      <c r="D1748" s="4"/>
      <c r="E1748" s="6"/>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7"/>
      <c r="B1749" s="3"/>
      <c r="C1749" s="3"/>
      <c r="D1749" s="4"/>
      <c r="E1749" s="6"/>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3"/>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1"/>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7"/>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7"/>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1"/>
      <c r="B1755" s="3"/>
      <c r="C1755" s="3"/>
      <c r="D1755" s="4"/>
      <c r="E1755" s="6"/>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7"/>
      <c r="B1756" s="3"/>
      <c r="C1756" s="3"/>
      <c r="D1756" s="4"/>
      <c r="E1756" s="6"/>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7"/>
      <c r="B1757" s="3"/>
      <c r="C1757" s="3"/>
      <c r="D1757" s="3"/>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1"/>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7"/>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7"/>
      <c r="B1761" s="3"/>
      <c r="C1761" s="3"/>
      <c r="D1761" s="3"/>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3"/>
      <c r="D1762" s="4"/>
      <c r="E1762" s="6"/>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1"/>
      <c r="B1763" s="3"/>
      <c r="C1763" s="3"/>
      <c r="D1763" s="4"/>
      <c r="E1763" s="6"/>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7"/>
      <c r="B1764" s="3"/>
      <c r="C1764" s="3"/>
      <c r="D1764" s="3"/>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6"/>
      <c r="AJ1764" s="4"/>
      <c r="AK1764" s="4"/>
      <c r="AL1764" s="6"/>
    </row>
    <row r="1765" spans="1:38" ht="13" x14ac:dyDescent="0.15">
      <c r="A1765" s="7"/>
      <c r="B1765" s="3"/>
      <c r="C1765" s="3"/>
      <c r="D1765" s="3"/>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1"/>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7"/>
      <c r="B1768" s="3"/>
      <c r="C1768" s="3"/>
      <c r="D1768" s="3"/>
      <c r="F1768" s="4"/>
      <c r="G1768" s="1"/>
      <c r="H1768" s="1"/>
      <c r="I1768" s="1"/>
      <c r="J1768" s="4"/>
      <c r="K1768" s="6"/>
      <c r="L1768" s="1"/>
      <c r="M1768" s="1"/>
      <c r="N1768" s="1"/>
      <c r="O1768" s="1"/>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7"/>
      <c r="B1769" s="3"/>
      <c r="C1769" s="3"/>
      <c r="D1769" s="4"/>
      <c r="E1769" s="6"/>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3"/>
      <c r="D1770" s="4"/>
      <c r="E1770" s="6"/>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1"/>
      <c r="B1771" s="3"/>
      <c r="C1771" s="3"/>
      <c r="D1771" s="4"/>
      <c r="E1771" s="6"/>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7"/>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7"/>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4"/>
      <c r="D1774" s="3"/>
      <c r="F1774" s="4"/>
      <c r="G1774" s="3"/>
      <c r="J1774" s="3"/>
      <c r="P1774" s="3"/>
      <c r="R1774" s="4"/>
      <c r="S1774" s="4"/>
      <c r="T1774" s="3"/>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1"/>
      <c r="B1775" s="3"/>
      <c r="C1775" s="3"/>
      <c r="D1775" s="4"/>
      <c r="E1775" s="6"/>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7"/>
      <c r="B1776" s="3"/>
      <c r="C1776" s="3"/>
      <c r="D1776" s="4"/>
      <c r="E1776" s="6"/>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7"/>
      <c r="B1777" s="3"/>
      <c r="C1777" s="4"/>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1"/>
      <c r="B1779" s="3"/>
      <c r="C1779" s="4"/>
      <c r="D1779" s="4"/>
      <c r="E1779" s="6"/>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7"/>
      <c r="B1780" s="3"/>
      <c r="C1780" s="3"/>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7"/>
      <c r="B1781" s="3"/>
      <c r="C1781" s="3"/>
      <c r="D1781" s="4"/>
      <c r="E1781" s="6"/>
      <c r="F1781" s="4"/>
      <c r="G1781" s="3"/>
      <c r="J1781" s="4"/>
      <c r="K1781" s="6"/>
      <c r="P1781" s="4"/>
      <c r="Q1781" s="6"/>
      <c r="R1781" s="2"/>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4"/>
      <c r="D1782" s="3"/>
      <c r="F1782" s="4"/>
      <c r="G1782" s="3"/>
      <c r="J1782" s="3"/>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1"/>
      <c r="B1783" s="3"/>
      <c r="C1783" s="3"/>
      <c r="D1783" s="4"/>
      <c r="E1783" s="6"/>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7"/>
      <c r="B1784" s="3"/>
      <c r="C1784" s="4"/>
      <c r="D1784" s="3"/>
      <c r="F1784" s="4"/>
      <c r="G1784" s="3"/>
      <c r="J1784" s="3"/>
      <c r="P1784" s="4"/>
      <c r="Q1784" s="6"/>
      <c r="R1784" s="4"/>
      <c r="S1784" s="4"/>
      <c r="T1784" s="4"/>
      <c r="U1784" s="3"/>
      <c r="V1784" s="4"/>
      <c r="W1784" s="6"/>
      <c r="X1784" s="4"/>
      <c r="Y1784" s="14"/>
      <c r="Z1784" s="4"/>
      <c r="AA1784" s="4"/>
      <c r="AB1784" s="4"/>
      <c r="AC1784" s="4"/>
      <c r="AD1784" s="2"/>
      <c r="AE1784" s="2"/>
      <c r="AF1784" s="4"/>
      <c r="AG1784" s="4"/>
      <c r="AH1784" s="4"/>
      <c r="AI1784" s="6"/>
      <c r="AJ1784" s="4"/>
      <c r="AK1784" s="4"/>
      <c r="AL1784" s="6"/>
    </row>
    <row r="1785" spans="1:38" ht="13" x14ac:dyDescent="0.15">
      <c r="A1785" s="7"/>
      <c r="B1785" s="3"/>
      <c r="C1785" s="4"/>
      <c r="D1785" s="3"/>
      <c r="F1785" s="4"/>
      <c r="G1785" s="3"/>
      <c r="J1785" s="3"/>
      <c r="P1785" s="3"/>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4"/>
      <c r="D1786" s="3"/>
      <c r="F1786" s="4"/>
      <c r="G1786" s="3"/>
      <c r="J1786" s="3"/>
      <c r="P1786" s="3"/>
      <c r="R1786" s="4"/>
      <c r="S1786" s="4"/>
      <c r="T1786" s="4"/>
      <c r="U1786" s="4"/>
      <c r="V1786" s="4"/>
      <c r="W1786" s="6"/>
      <c r="X1786" s="4"/>
      <c r="Y1786" s="14"/>
      <c r="Z1786" s="4"/>
      <c r="AA1786" s="4"/>
      <c r="AB1786" s="4"/>
      <c r="AC1786" s="4"/>
      <c r="AD1786" s="2"/>
      <c r="AE1786" s="2"/>
      <c r="AF1786" s="4"/>
      <c r="AG1786" s="4"/>
      <c r="AH1786" s="4"/>
      <c r="AI1786" s="6"/>
      <c r="AJ1786" s="4"/>
      <c r="AK1786" s="4"/>
      <c r="AL1786" s="6"/>
    </row>
    <row r="1787" spans="1:38" ht="13" x14ac:dyDescent="0.15">
      <c r="A1787" s="1"/>
      <c r="B1787" s="3"/>
      <c r="C1787" s="3"/>
      <c r="D1787" s="4"/>
      <c r="E1787" s="6"/>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7"/>
      <c r="B1788" s="3"/>
      <c r="C1788" s="3"/>
      <c r="D1788" s="4"/>
      <c r="E1788" s="6"/>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7"/>
      <c r="B1789" s="3"/>
      <c r="C1789" s="3"/>
      <c r="D1789" s="4"/>
      <c r="E1789" s="6"/>
      <c r="F1789" s="4"/>
      <c r="G1789" s="3"/>
      <c r="J1789" s="4"/>
      <c r="K1789" s="6"/>
      <c r="P1789" s="4"/>
      <c r="Q1789" s="6"/>
      <c r="R1789" s="2"/>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4"/>
      <c r="D1790" s="3"/>
      <c r="F1790" s="4"/>
      <c r="G1790" s="3"/>
      <c r="J1790" s="3"/>
      <c r="P1790" s="3"/>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1"/>
      <c r="B1791" s="3"/>
      <c r="C1791" s="3"/>
      <c r="D1791" s="3"/>
      <c r="F1791" s="3"/>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7"/>
      <c r="B1792" s="3"/>
      <c r="C1792" s="3"/>
      <c r="D1792" s="4"/>
      <c r="E1792" s="6"/>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7"/>
      <c r="B1793" s="3"/>
      <c r="C1793" s="3"/>
      <c r="D1793" s="3"/>
      <c r="F1793" s="4"/>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4"/>
      <c r="D1794" s="3"/>
      <c r="F1794" s="4"/>
      <c r="G1794" s="3"/>
      <c r="J1794" s="3"/>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1"/>
      <c r="B1795" s="3"/>
      <c r="C1795" s="3"/>
      <c r="D1795" s="3"/>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7"/>
      <c r="B1796" s="3"/>
      <c r="C1796" s="4"/>
      <c r="D1796" s="3"/>
      <c r="F1796" s="4"/>
      <c r="G1796" s="3"/>
      <c r="J1796" s="3"/>
      <c r="P1796" s="3"/>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7"/>
      <c r="B1797" s="3"/>
      <c r="C1797" s="3"/>
      <c r="D1797" s="4"/>
      <c r="E1797" s="6"/>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1"/>
      <c r="B1799" s="3"/>
      <c r="C1799" s="3"/>
      <c r="D1799" s="3"/>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7"/>
      <c r="B1800" s="3"/>
      <c r="C1800" s="3"/>
      <c r="D1800" s="3"/>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7"/>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1"/>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7"/>
      <c r="B1804" s="3"/>
      <c r="C1804" s="3"/>
      <c r="D1804" s="4"/>
      <c r="E1804" s="6"/>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3"/>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1"/>
      <c r="B1807" s="3"/>
      <c r="C1807" s="3"/>
      <c r="D1807" s="3"/>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7"/>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7"/>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1"/>
      <c r="B1811" s="3"/>
      <c r="C1811" s="3"/>
      <c r="D1811" s="4"/>
      <c r="E1811" s="6"/>
      <c r="F1811" s="4"/>
      <c r="G1811" s="3"/>
      <c r="J1811" s="4"/>
      <c r="K1811" s="6"/>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7"/>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7"/>
      <c r="B1813" s="3"/>
      <c r="C1813" s="4"/>
      <c r="D1813" s="3"/>
      <c r="F1813" s="4"/>
      <c r="G1813" s="3"/>
      <c r="J1813" s="3"/>
      <c r="P1813" s="3"/>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3"/>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1"/>
      <c r="B1815" s="3"/>
      <c r="C1815" s="3"/>
      <c r="D1815" s="3"/>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7"/>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7"/>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4"/>
      <c r="E1818" s="6"/>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1"/>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7"/>
      <c r="B1820" s="3"/>
      <c r="C1820" s="3"/>
      <c r="D1820" s="3"/>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7"/>
      <c r="B1821" s="3"/>
      <c r="C1821" s="3"/>
      <c r="D1821" s="3"/>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1"/>
      <c r="B1823" s="3"/>
      <c r="C1823" s="3"/>
      <c r="D1823" s="3"/>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7"/>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7"/>
      <c r="B1825" s="3"/>
      <c r="C1825" s="3"/>
      <c r="D1825" s="4"/>
      <c r="E1825" s="6"/>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4"/>
      <c r="E1826" s="6"/>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1"/>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7"/>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1"/>
      <c r="B1831" s="3"/>
      <c r="C1831" s="3"/>
      <c r="D1831" s="3"/>
      <c r="F1831" s="4"/>
      <c r="G1831" s="1"/>
      <c r="H1831" s="1"/>
      <c r="I1831" s="1"/>
      <c r="J1831" s="4"/>
      <c r="K1831" s="6"/>
      <c r="L1831" s="1"/>
      <c r="M1831" s="1"/>
      <c r="N1831" s="1"/>
      <c r="O1831" s="1"/>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7"/>
      <c r="B1832" s="3"/>
      <c r="C1832" s="3"/>
      <c r="D1832" s="4"/>
      <c r="E1832" s="6"/>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7"/>
      <c r="B1833" s="3"/>
      <c r="C1833" s="3"/>
      <c r="D1833" s="4"/>
      <c r="E1833" s="6"/>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1"/>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3"/>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1"/>
      <c r="B1839" s="3"/>
      <c r="C1839" s="3"/>
      <c r="D1839" s="4"/>
      <c r="E1839" s="6"/>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7"/>
      <c r="B1840" s="3"/>
      <c r="C1840" s="3"/>
      <c r="D1840" s="4"/>
      <c r="E1840" s="6"/>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7"/>
      <c r="B1841" s="3"/>
      <c r="C1841" s="3"/>
      <c r="D1841" s="4"/>
      <c r="E1841" s="6"/>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1"/>
      <c r="B1843" s="3"/>
      <c r="C1843" s="3"/>
      <c r="D1843" s="3"/>
      <c r="F1843" s="3"/>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7"/>
      <c r="B1844" s="3"/>
      <c r="C1844" s="3"/>
      <c r="D1844" s="4"/>
      <c r="E1844" s="6"/>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3"/>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1"/>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7"/>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1"/>
      <c r="B1851" s="3"/>
      <c r="C1851" s="3"/>
      <c r="D1851" s="4"/>
      <c r="E1851" s="6"/>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7"/>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7"/>
      <c r="B1853" s="3"/>
      <c r="C1853" s="3"/>
      <c r="D1853" s="3"/>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1"/>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4"/>
      <c r="E1858" s="6"/>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1"/>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7"/>
      <c r="B1860" s="3"/>
      <c r="C1860" s="3"/>
      <c r="D1860" s="3"/>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1"/>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7"/>
      <c r="B1865" s="3"/>
      <c r="C1865" s="3"/>
      <c r="D1865" s="4"/>
      <c r="E1865" s="6"/>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1"/>
      <c r="B1867" s="3"/>
      <c r="C1867" s="3"/>
      <c r="D1867" s="3"/>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7"/>
      <c r="B1868" s="3"/>
      <c r="C1868" s="4"/>
      <c r="D1868" s="3"/>
      <c r="F1868" s="4"/>
      <c r="G1868" s="3"/>
      <c r="J1868" s="3"/>
      <c r="P1868" s="3"/>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7"/>
      <c r="B1869" s="3"/>
      <c r="C1869" s="4"/>
      <c r="D1869" s="3"/>
      <c r="F1869" s="4"/>
      <c r="G1869" s="3"/>
      <c r="J1869" s="3"/>
      <c r="P1869" s="3"/>
      <c r="R1869" s="4"/>
      <c r="S1869" s="4"/>
      <c r="T1869" s="4"/>
      <c r="U1869" s="3"/>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3"/>
      <c r="D1870" s="3"/>
      <c r="F1870" s="4"/>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1"/>
      <c r="B1871" s="3"/>
      <c r="C1871" s="4"/>
      <c r="D1871" s="3"/>
      <c r="F1871" s="4"/>
      <c r="G1871" s="3"/>
      <c r="J1871" s="3"/>
      <c r="P1871" s="3"/>
      <c r="R1871" s="4"/>
      <c r="S1871" s="4"/>
      <c r="T1871" s="4"/>
      <c r="U1871" s="4"/>
      <c r="V1871" s="4"/>
      <c r="W1871" s="6"/>
      <c r="X1871" s="4"/>
      <c r="Y1871" s="14"/>
      <c r="Z1871" s="4"/>
      <c r="AA1871" s="4"/>
      <c r="AB1871" s="4"/>
      <c r="AC1871" s="4"/>
      <c r="AD1871" s="2"/>
      <c r="AE1871" s="2"/>
      <c r="AF1871" s="4"/>
      <c r="AG1871" s="4"/>
      <c r="AH1871" s="4"/>
      <c r="AI1871" s="6"/>
      <c r="AJ1871" s="4"/>
      <c r="AK1871" s="4"/>
      <c r="AL1871" s="6"/>
    </row>
    <row r="1872" spans="1:38" ht="13" x14ac:dyDescent="0.15">
      <c r="A1872" s="7"/>
      <c r="B1872" s="3"/>
      <c r="C1872" s="3"/>
      <c r="D1872" s="4"/>
      <c r="E1872" s="6"/>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7"/>
      <c r="B1873" s="3"/>
      <c r="C1873" s="3"/>
      <c r="D1873" s="4"/>
      <c r="E1873" s="6"/>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3"/>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1"/>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7"/>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7"/>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1"/>
      <c r="B1879" s="3"/>
      <c r="C1879" s="3"/>
      <c r="D1879" s="4"/>
      <c r="E1879" s="6"/>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7"/>
      <c r="B1880" s="3"/>
      <c r="C1880" s="3"/>
      <c r="D1880" s="4"/>
      <c r="E1880" s="6"/>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7"/>
      <c r="B1881" s="3"/>
      <c r="C1881" s="3"/>
      <c r="D1881" s="4"/>
      <c r="E1881" s="6"/>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1"/>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7"/>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7"/>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1"/>
      <c r="B1887" s="3"/>
      <c r="C1887" s="3"/>
      <c r="D1887" s="4"/>
      <c r="E1887" s="6"/>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7"/>
      <c r="B1888" s="3"/>
      <c r="C1888" s="3"/>
      <c r="D1888" s="4"/>
      <c r="E1888" s="6"/>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3"/>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1"/>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7"/>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7"/>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4"/>
      <c r="E1894" s="6"/>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1"/>
      <c r="B1895" s="3"/>
      <c r="C1895" s="3"/>
      <c r="D1895" s="4"/>
      <c r="E1895" s="6"/>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7"/>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1"/>
      <c r="B1899" s="3"/>
      <c r="C1899" s="3"/>
      <c r="D1899" s="3"/>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7"/>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1"/>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7"/>
      <c r="B1904" s="3"/>
      <c r="C1904" s="3"/>
      <c r="D1904" s="4"/>
      <c r="E1904" s="6"/>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3"/>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1"/>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7"/>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4"/>
      <c r="E1910" s="6"/>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1"/>
      <c r="B1911" s="3"/>
      <c r="C1911" s="3"/>
      <c r="D1911" s="4"/>
      <c r="E1911" s="6"/>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7"/>
      <c r="B1912" s="3"/>
      <c r="C1912" s="3"/>
      <c r="D1912" s="3"/>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1"/>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7"/>
      <c r="B1916" s="3"/>
      <c r="C1916" s="3"/>
      <c r="D1916" s="4"/>
      <c r="E1916" s="6"/>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7"/>
      <c r="B1917" s="3"/>
      <c r="C1917" s="3"/>
      <c r="D1917" s="4"/>
      <c r="E1917" s="6"/>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1"/>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7"/>
      <c r="B1921" s="3"/>
      <c r="C1921" s="3"/>
      <c r="D1921" s="3"/>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3"/>
      <c r="F1922" s="4"/>
      <c r="G1922" s="3"/>
      <c r="J1922" s="3"/>
      <c r="P1922" s="3"/>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1"/>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7"/>
      <c r="B1924" s="3"/>
      <c r="C1924" s="3"/>
      <c r="D1924" s="3"/>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7"/>
      <c r="B1925" s="3"/>
      <c r="C1925" s="3"/>
      <c r="D1925" s="4"/>
      <c r="E1925" s="6"/>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4"/>
      <c r="E1926" s="6"/>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1"/>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7"/>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1"/>
      <c r="B1931" s="3"/>
      <c r="C1931" s="3"/>
      <c r="D1931" s="4"/>
      <c r="E1931" s="6"/>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7"/>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7"/>
      <c r="B1933" s="3"/>
      <c r="C1933" s="3"/>
      <c r="D1933" s="3"/>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1"/>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7"/>
      <c r="B1936" s="3"/>
      <c r="C1936" s="3"/>
      <c r="D1936" s="4"/>
      <c r="E1936" s="6"/>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7"/>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3"/>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1"/>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7"/>
      <c r="B1941" s="3"/>
      <c r="C1941" s="3"/>
      <c r="D1941" s="4"/>
      <c r="E1941" s="6"/>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1"/>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7"/>
      <c r="B1944" s="3"/>
      <c r="C1944" s="3"/>
      <c r="D1944" s="3"/>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4"/>
      <c r="E1946" s="6"/>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1"/>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7"/>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7"/>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3"/>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1"/>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7"/>
      <c r="B1952" s="3"/>
      <c r="C1952" s="3"/>
      <c r="D1952" s="4"/>
      <c r="E1952" s="6"/>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3"/>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1"/>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7"/>
      <c r="B1956" s="3"/>
      <c r="C1956" s="3"/>
      <c r="D1956" s="4"/>
      <c r="E1956" s="6"/>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7"/>
      <c r="B1957" s="3"/>
      <c r="C1957" s="3"/>
      <c r="D1957" s="3"/>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4"/>
      <c r="E1958" s="6"/>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1"/>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7"/>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4"/>
      <c r="E1962" s="6"/>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1"/>
      <c r="B1963" s="3"/>
      <c r="C1963" s="3"/>
      <c r="D1963" s="4"/>
      <c r="E1963" s="6"/>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7"/>
      <c r="B1964" s="3"/>
      <c r="C1964" s="3"/>
      <c r="D1964" s="3"/>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4"/>
      <c r="E1966" s="6"/>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1"/>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7"/>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7"/>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3"/>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1"/>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7"/>
      <c r="B1972" s="3"/>
      <c r="C1972" s="3"/>
      <c r="D1972" s="4"/>
      <c r="E1972" s="6"/>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1"/>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7"/>
      <c r="B1976" s="3"/>
      <c r="C1976" s="3"/>
      <c r="D1976" s="4"/>
      <c r="E1976" s="6"/>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3"/>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1"/>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7"/>
      <c r="B1980" s="3"/>
      <c r="C1980" s="3"/>
      <c r="D1980" s="4"/>
      <c r="E1980" s="6"/>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7"/>
      <c r="B1981" s="3"/>
      <c r="C1981" s="3"/>
      <c r="D1981" s="3"/>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1"/>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7"/>
      <c r="B1984" s="3"/>
      <c r="C1984" s="3"/>
      <c r="D1984" s="4"/>
      <c r="E1984" s="6"/>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7"/>
      <c r="B1985" s="3"/>
      <c r="C1985" s="3"/>
      <c r="D1985" s="3"/>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1"/>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7"/>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4"/>
      <c r="E1990" s="6"/>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1"/>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7"/>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4"/>
      <c r="E1994" s="6"/>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1"/>
      <c r="B1995" s="3"/>
      <c r="C1995" s="3"/>
      <c r="D1995" s="3"/>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7"/>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7"/>
      <c r="B1997" s="3"/>
      <c r="C1997" s="3"/>
      <c r="D1997" s="4"/>
      <c r="E1997" s="6"/>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1"/>
      <c r="B1999" s="3"/>
      <c r="C1999" s="3"/>
      <c r="D1999" s="3"/>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7"/>
      <c r="B2000" s="3"/>
      <c r="C2000" s="3"/>
      <c r="D2000" s="3"/>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1"/>
      <c r="B2003" s="3"/>
      <c r="C2003" s="3"/>
      <c r="D2003" s="3"/>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7"/>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7"/>
      <c r="B2005" s="3"/>
      <c r="C2005" s="3"/>
      <c r="D2005" s="4"/>
      <c r="E2005" s="6"/>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1"/>
      <c r="B2007" s="3"/>
      <c r="C2007" s="3"/>
      <c r="D2007" s="3"/>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7"/>
      <c r="B2009" s="3"/>
      <c r="C2009" s="3"/>
      <c r="D2009" s="4"/>
      <c r="E2009" s="6"/>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4"/>
      <c r="E2010" s="6"/>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1"/>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7"/>
      <c r="B2012" s="3"/>
      <c r="C2012" s="3"/>
      <c r="D2012" s="4"/>
      <c r="E2012" s="6"/>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7"/>
      <c r="B2013" s="3"/>
      <c r="C2013" s="3"/>
      <c r="D2013" s="4"/>
      <c r="E2013" s="6"/>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3"/>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1"/>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7"/>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1"/>
      <c r="B2019" s="3"/>
      <c r="C2019" s="3"/>
      <c r="D2019" s="3"/>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7"/>
      <c r="B2020" s="3"/>
      <c r="C2020" s="3"/>
      <c r="D2020" s="4"/>
      <c r="E2020" s="6"/>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7"/>
      <c r="B2021" s="3"/>
      <c r="C2021" s="3"/>
      <c r="D2021" s="4"/>
      <c r="E2021" s="6"/>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3"/>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1"/>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7"/>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4"/>
      <c r="E2026" s="6"/>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1"/>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7"/>
      <c r="B2028" s="3"/>
      <c r="C2028" s="3"/>
      <c r="D2028" s="3"/>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7"/>
      <c r="B2029" s="3"/>
      <c r="C2029" s="3"/>
      <c r="D2029" s="3"/>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4"/>
      <c r="E2030" s="6"/>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1"/>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7"/>
      <c r="B2032" s="3"/>
      <c r="C2032" s="3"/>
      <c r="D2032" s="3"/>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4"/>
      <c r="E2034" s="6"/>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1"/>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7"/>
      <c r="B2036" s="3"/>
      <c r="C2036" s="3"/>
      <c r="D2036" s="3"/>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7"/>
      <c r="B2037" s="3"/>
      <c r="C2037" s="3"/>
      <c r="D2037" s="3"/>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1"/>
      <c r="B2039" s="3"/>
      <c r="C2039" s="3"/>
      <c r="D2039" s="4"/>
      <c r="E2039" s="6"/>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7"/>
      <c r="B2040" s="3"/>
      <c r="C2040" s="3"/>
      <c r="D2040" s="4"/>
      <c r="E2040" s="6"/>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1"/>
      <c r="B2043" s="3"/>
      <c r="C2043" s="3"/>
      <c r="D2043" s="4"/>
      <c r="E2043" s="6"/>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7"/>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7"/>
      <c r="B2045" s="3"/>
      <c r="C2045" s="3"/>
      <c r="D2045" s="3"/>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6"/>
      <c r="AJ2046" s="4"/>
      <c r="AK2046" s="4"/>
      <c r="AL2046" s="6"/>
    </row>
    <row r="2047" spans="1:38" ht="13" x14ac:dyDescent="0.15">
      <c r="A2047" s="1"/>
      <c r="B2047" s="3"/>
      <c r="C2047" s="3"/>
      <c r="D2047" s="4"/>
      <c r="E2047" s="6"/>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7"/>
      <c r="B2048" s="3"/>
      <c r="C2048" s="3"/>
      <c r="D2048" s="4"/>
      <c r="E2048" s="6"/>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7"/>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3"/>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1"/>
      <c r="B2051" s="3"/>
      <c r="C2051" s="4"/>
      <c r="D2051" s="3"/>
      <c r="F2051" s="4"/>
      <c r="G2051" s="3"/>
      <c r="J2051" s="3"/>
      <c r="P2051" s="4"/>
      <c r="Q2051" s="6"/>
      <c r="R2051" s="4"/>
      <c r="S2051" s="4"/>
      <c r="T2051" s="3"/>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7"/>
      <c r="B2052" s="3"/>
      <c r="C2052" s="3"/>
      <c r="D2052" s="4"/>
      <c r="E2052" s="6"/>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7"/>
      <c r="B2053" s="3"/>
      <c r="C2053" s="4"/>
      <c r="D2053" s="3"/>
      <c r="F2053" s="4"/>
      <c r="G2053" s="3"/>
      <c r="J2053" s="3"/>
      <c r="P2053" s="4"/>
      <c r="Q2053" s="6"/>
      <c r="R2053" s="4"/>
      <c r="S2053" s="4"/>
      <c r="T2053" s="3"/>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3"/>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1"/>
      <c r="B2055" s="3"/>
      <c r="C2055" s="3"/>
      <c r="D2055" s="3"/>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7"/>
      <c r="B2056" s="3"/>
      <c r="C2056" s="3"/>
      <c r="D2056" s="4"/>
      <c r="E2056" s="6"/>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7"/>
      <c r="B2057" s="3"/>
      <c r="C2057" s="3"/>
      <c r="D2057" s="4"/>
      <c r="E2057" s="6"/>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1"/>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7"/>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7"/>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4"/>
      <c r="E2062" s="6"/>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1"/>
      <c r="B2063" s="3"/>
      <c r="C2063" s="3"/>
      <c r="D2063" s="4"/>
      <c r="E2063" s="6"/>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7"/>
      <c r="B2064" s="3"/>
      <c r="C2064" s="3"/>
      <c r="D2064" s="4"/>
      <c r="E2064" s="6"/>
      <c r="F2064" s="4"/>
      <c r="G2064" s="3"/>
      <c r="J2064" s="4"/>
      <c r="K2064" s="6"/>
      <c r="P2064" s="4"/>
      <c r="Q2064" s="6"/>
      <c r="R2064" s="2"/>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7"/>
      <c r="B2065" s="3"/>
      <c r="C2065" s="4"/>
      <c r="D2065" s="3"/>
      <c r="F2065" s="4"/>
      <c r="G2065" s="3"/>
      <c r="J2065" s="3"/>
      <c r="P2065" s="3"/>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4"/>
      <c r="D2066" s="3"/>
      <c r="F2066" s="4"/>
      <c r="G2066" s="3"/>
      <c r="J2066" s="3"/>
      <c r="P2066" s="3"/>
      <c r="R2066" s="4"/>
      <c r="S2066" s="4"/>
      <c r="T2066" s="4"/>
      <c r="U2066" s="3"/>
      <c r="V2066" s="4"/>
      <c r="W2066" s="6"/>
      <c r="X2066" s="4"/>
      <c r="Y2066" s="14"/>
      <c r="Z2066" s="4"/>
      <c r="AA2066" s="4"/>
      <c r="AB2066" s="4"/>
      <c r="AC2066" s="4"/>
      <c r="AD2066" s="2"/>
      <c r="AE2066" s="2"/>
      <c r="AF2066" s="4"/>
      <c r="AG2066" s="4"/>
      <c r="AH2066" s="4"/>
      <c r="AI2066" s="6"/>
      <c r="AJ2066" s="4"/>
      <c r="AK2066" s="4"/>
      <c r="AL2066" s="6"/>
    </row>
    <row r="2067" spans="1:38" ht="13" x14ac:dyDescent="0.15">
      <c r="A2067" s="1"/>
      <c r="B2067" s="3"/>
      <c r="C2067" s="3"/>
      <c r="D2067" s="3"/>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7"/>
      <c r="B2068" s="3"/>
      <c r="C2068" s="4"/>
      <c r="D2068" s="3"/>
      <c r="F2068" s="4"/>
      <c r="G2068" s="3"/>
      <c r="J2068" s="3"/>
      <c r="P2068" s="3"/>
      <c r="R2068" s="4"/>
      <c r="S2068" s="4"/>
      <c r="T2068" s="4"/>
      <c r="U2068" s="4"/>
      <c r="V2068" s="4"/>
      <c r="W2068" s="6"/>
      <c r="X2068" s="4"/>
      <c r="Y2068" s="14"/>
      <c r="Z2068" s="4"/>
      <c r="AA2068" s="4"/>
      <c r="AB2068" s="4"/>
      <c r="AC2068" s="4"/>
      <c r="AD2068" s="2"/>
      <c r="AE2068" s="2"/>
      <c r="AF2068" s="4"/>
      <c r="AG2068" s="4"/>
      <c r="AH2068" s="4"/>
      <c r="AI2068" s="6"/>
      <c r="AJ2068" s="4"/>
      <c r="AK2068" s="4"/>
      <c r="AL2068" s="6"/>
    </row>
    <row r="2069" spans="1:38" ht="13" x14ac:dyDescent="0.15">
      <c r="A2069" s="7"/>
      <c r="B2069" s="3"/>
      <c r="C2069" s="3"/>
      <c r="D2069" s="4"/>
      <c r="E2069" s="6"/>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3"/>
      <c r="D2070" s="4"/>
      <c r="E2070" s="6"/>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1"/>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7"/>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7"/>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3"/>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1"/>
      <c r="B2075" s="3"/>
      <c r="C2075" s="3"/>
      <c r="D2075" s="4"/>
      <c r="E2075" s="6"/>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7"/>
      <c r="B2076" s="3"/>
      <c r="C2076" s="3"/>
      <c r="D2076" s="3"/>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1"/>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7"/>
      <c r="B2080" s="3"/>
      <c r="C2080" s="3"/>
      <c r="D2080" s="3"/>
      <c r="F2080" s="4"/>
      <c r="G2080" s="1"/>
      <c r="H2080" s="1"/>
      <c r="I2080" s="1"/>
      <c r="J2080" s="4"/>
      <c r="K2080" s="6"/>
      <c r="L2080" s="1"/>
      <c r="M2080" s="1"/>
      <c r="N2080" s="1"/>
      <c r="O2080" s="1"/>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7"/>
      <c r="B2081" s="3"/>
      <c r="C2081" s="3"/>
      <c r="D2081" s="4"/>
      <c r="E2081" s="6"/>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4"/>
      <c r="E2082" s="6"/>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1"/>
      <c r="B2083" s="3"/>
      <c r="C2083" s="3"/>
      <c r="D2083" s="3"/>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7"/>
      <c r="B2084" s="3"/>
      <c r="C2084" s="3"/>
      <c r="D2084" s="3"/>
      <c r="F2084" s="4"/>
      <c r="G2084" s="6"/>
      <c r="H2084" s="6"/>
      <c r="I2084" s="6"/>
      <c r="J2084" s="4"/>
      <c r="K2084" s="6"/>
      <c r="L2084" s="6"/>
      <c r="M2084" s="6"/>
      <c r="N2084" s="6"/>
      <c r="O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7"/>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1"/>
      <c r="B2087" s="3"/>
      <c r="C2087" s="3"/>
      <c r="D2087" s="4"/>
      <c r="E2087" s="6"/>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7"/>
      <c r="B2089" s="3"/>
      <c r="C2089" s="3"/>
      <c r="D2089" s="3"/>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1"/>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7"/>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7"/>
      <c r="B2093" s="3"/>
      <c r="C2093" s="3"/>
      <c r="D2093" s="4"/>
      <c r="E2093" s="6"/>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4"/>
      <c r="E2094" s="6"/>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1"/>
      <c r="B2095" s="3"/>
      <c r="C2095" s="3"/>
      <c r="D2095" s="3"/>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7"/>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1"/>
      <c r="B2099" s="3"/>
      <c r="C2099" s="3"/>
      <c r="D2099" s="4"/>
      <c r="E2099" s="6"/>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7"/>
      <c r="B2100" s="3"/>
      <c r="C2100" s="3"/>
      <c r="D2100" s="3"/>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1"/>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7"/>
      <c r="B2105" s="3"/>
      <c r="C2105" s="3"/>
      <c r="D2105" s="4"/>
      <c r="E2105" s="6"/>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1"/>
      <c r="B2107" s="3"/>
      <c r="C2107" s="3"/>
      <c r="D2107" s="3"/>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7"/>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7"/>
      <c r="B2109" s="3"/>
      <c r="C2109" s="3"/>
      <c r="D2109" s="4"/>
      <c r="E2109" s="6"/>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1"/>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7"/>
      <c r="B2113" s="3"/>
      <c r="C2113" s="3"/>
      <c r="D2113" s="4"/>
      <c r="E2113" s="6"/>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3"/>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1"/>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1"/>
      <c r="B2119" s="3"/>
      <c r="C2119" s="3"/>
      <c r="D2119" s="4"/>
      <c r="E2119" s="6"/>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7"/>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7"/>
      <c r="B2121" s="3"/>
      <c r="C2121" s="3"/>
      <c r="D2121" s="3"/>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1"/>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4"/>
      <c r="E2126" s="6"/>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1"/>
      <c r="B2127" s="3"/>
      <c r="C2127" s="3"/>
      <c r="D2127" s="4"/>
      <c r="E2127" s="6"/>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7"/>
      <c r="B2128" s="3"/>
      <c r="C2128" s="3"/>
      <c r="D2128" s="3"/>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1"/>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7"/>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7"/>
      <c r="B2133" s="3"/>
      <c r="C2133" s="3"/>
      <c r="D2133" s="4"/>
      <c r="E2133" s="6"/>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4"/>
      <c r="E2134" s="6"/>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1"/>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7"/>
      <c r="B2136" s="3"/>
      <c r="C2136" s="3"/>
      <c r="D2136" s="3"/>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1"/>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7"/>
      <c r="B2140" s="3"/>
      <c r="C2140" s="3"/>
      <c r="D2140" s="4"/>
      <c r="E2140" s="6"/>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7"/>
      <c r="B2141" s="3"/>
      <c r="C2141" s="3"/>
      <c r="D2141" s="4"/>
      <c r="E2141" s="6"/>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1"/>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7"/>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1"/>
      <c r="B2147" s="3"/>
      <c r="C2147" s="3"/>
      <c r="D2147" s="4"/>
      <c r="E2147" s="6"/>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7"/>
      <c r="B2148" s="3"/>
      <c r="C2148" s="3"/>
      <c r="D2148" s="4"/>
      <c r="E2148" s="6"/>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1"/>
      <c r="B2151" s="3"/>
      <c r="C2151" s="3"/>
      <c r="D2151" s="3"/>
      <c r="F2151" s="4"/>
      <c r="G2151" s="6"/>
      <c r="H2151" s="6"/>
      <c r="I2151" s="6"/>
      <c r="J2151" s="4"/>
      <c r="K2151" s="6"/>
      <c r="L2151" s="6"/>
      <c r="M2151" s="6"/>
      <c r="N2151" s="6"/>
      <c r="O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7"/>
      <c r="B2153" s="3"/>
      <c r="C2153" s="3"/>
      <c r="D2153" s="4"/>
      <c r="E2153" s="6"/>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1"/>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7"/>
      <c r="B2156" s="3"/>
      <c r="C2156" s="3"/>
      <c r="D2156" s="4"/>
      <c r="E2156" s="6"/>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7"/>
      <c r="B2157" s="3"/>
      <c r="C2157" s="3"/>
      <c r="D2157" s="4"/>
      <c r="E2157" s="6"/>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3"/>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1"/>
      <c r="B2159" s="3"/>
      <c r="C2159" s="3"/>
      <c r="D2159" s="3"/>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7"/>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1"/>
      <c r="B2163" s="3"/>
      <c r="C2163" s="3"/>
      <c r="D2163" s="4"/>
      <c r="E2163" s="6"/>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7"/>
      <c r="B2164" s="3"/>
      <c r="C2164" s="3"/>
      <c r="D2164" s="4"/>
      <c r="E2164" s="6"/>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7"/>
      <c r="B2165" s="3"/>
      <c r="C2165" s="3"/>
      <c r="D2165" s="3"/>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1"/>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7"/>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4"/>
      <c r="E2170" s="6"/>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1"/>
      <c r="B2171" s="3"/>
      <c r="C2171" s="3"/>
      <c r="D2171" s="4"/>
      <c r="E2171" s="6"/>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7"/>
      <c r="B2172" s="3"/>
      <c r="C2172" s="3"/>
      <c r="D2172" s="3"/>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1"/>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7"/>
      <c r="B2177" s="3"/>
      <c r="C2177" s="3"/>
      <c r="D2177" s="4"/>
      <c r="E2177" s="6"/>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4"/>
      <c r="E2178" s="6"/>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1"/>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7"/>
      <c r="B2180" s="3"/>
      <c r="C2180" s="3"/>
      <c r="D2180" s="3"/>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1"/>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7"/>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7"/>
      <c r="B2185" s="3"/>
      <c r="C2185" s="3"/>
      <c r="D2185" s="4"/>
      <c r="E2185" s="6"/>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1"/>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7"/>
      <c r="B2188" s="3"/>
      <c r="C2188" s="3"/>
      <c r="D2188" s="4"/>
      <c r="E2188" s="6"/>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3"/>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1"/>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1"/>
      <c r="B2195" s="3"/>
      <c r="C2195" s="3"/>
      <c r="D2195" s="4"/>
      <c r="E2195" s="6"/>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7"/>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3"/>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1"/>
      <c r="B2199" s="3"/>
      <c r="C2199" s="3"/>
      <c r="D2199" s="4"/>
      <c r="E2199" s="6"/>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7"/>
      <c r="B2200" s="3"/>
      <c r="C2200" s="3"/>
      <c r="D2200" s="4"/>
      <c r="E2200" s="6"/>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1"/>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7"/>
      <c r="B2204" s="3"/>
      <c r="C2204" s="3"/>
      <c r="D2204" s="3"/>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7"/>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4"/>
      <c r="E2206" s="6"/>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1"/>
      <c r="B2207" s="3"/>
      <c r="C2207" s="3"/>
      <c r="D2207" s="4"/>
      <c r="E2207" s="6"/>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7"/>
      <c r="B2208" s="3"/>
      <c r="C2208" s="3"/>
      <c r="D2208" s="4"/>
      <c r="E2208" s="6"/>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7"/>
      <c r="B2209" s="3"/>
      <c r="C2209" s="3"/>
      <c r="D2209" s="4"/>
      <c r="E2209" s="6"/>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3"/>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1"/>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7"/>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1"/>
      <c r="B2215" s="3"/>
      <c r="C2215" s="3"/>
      <c r="D2215" s="4"/>
      <c r="E2215" s="6"/>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7"/>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7"/>
      <c r="B2217" s="3"/>
      <c r="C2217" s="3"/>
      <c r="D2217" s="4"/>
      <c r="E2217" s="6"/>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4"/>
      <c r="E2218" s="6"/>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1"/>
      <c r="B2219" s="3"/>
      <c r="C2219" s="3"/>
      <c r="D2219" s="3"/>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7"/>
      <c r="B2220" s="3"/>
      <c r="C2220" s="3"/>
      <c r="D2220" s="3"/>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1"/>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7"/>
      <c r="B2224" s="3"/>
      <c r="C2224" s="3"/>
      <c r="D2224" s="4"/>
      <c r="E2224" s="6"/>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7"/>
      <c r="B2225" s="3"/>
      <c r="C2225" s="3"/>
      <c r="D2225" s="4"/>
      <c r="E2225" s="6"/>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3"/>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1"/>
      <c r="B2227" s="3"/>
      <c r="C2227" s="3"/>
      <c r="D2227" s="3"/>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1"/>
      <c r="B2231" s="3"/>
      <c r="C2231" s="3"/>
      <c r="D2231" s="4"/>
      <c r="E2231" s="6"/>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7"/>
      <c r="B2232" s="3"/>
      <c r="C2232" s="3"/>
      <c r="D2232" s="4"/>
      <c r="E2232" s="6"/>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7"/>
      <c r="B2233" s="3"/>
      <c r="C2233" s="3"/>
      <c r="D2233" s="3"/>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3"/>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1"/>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7"/>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4"/>
      <c r="E2238" s="6"/>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1"/>
      <c r="B2239" s="3"/>
      <c r="C2239" s="3"/>
      <c r="D2239" s="4"/>
      <c r="E2239" s="6"/>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7"/>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7"/>
      <c r="B2241" s="3"/>
      <c r="C2241" s="3"/>
      <c r="D2241" s="3"/>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3"/>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1"/>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7"/>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4"/>
      <c r="E2246" s="6"/>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1"/>
      <c r="B2247" s="3"/>
      <c r="C2247" s="3"/>
      <c r="D2247" s="4"/>
      <c r="E2247" s="6"/>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7"/>
      <c r="B2248" s="3"/>
      <c r="C2248" s="3"/>
      <c r="D2248" s="3"/>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7"/>
      <c r="B2249" s="3"/>
      <c r="C2249" s="3"/>
      <c r="D2249" s="3"/>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1"/>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7"/>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7"/>
      <c r="B2253" s="3"/>
      <c r="C2253" s="3"/>
      <c r="D2253" s="4"/>
      <c r="E2253" s="6"/>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4"/>
      <c r="E2254" s="6"/>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1"/>
      <c r="B2255" s="3"/>
      <c r="C2255" s="3"/>
      <c r="D2255" s="3"/>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7"/>
      <c r="B2256" s="3"/>
      <c r="C2256" s="3"/>
      <c r="D2256" s="3"/>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7"/>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1"/>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7"/>
      <c r="B2261" s="3"/>
      <c r="C2261" s="3"/>
      <c r="D2261" s="4"/>
      <c r="E2261" s="6"/>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4"/>
      <c r="E2262" s="6"/>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1"/>
      <c r="B2263" s="3"/>
      <c r="C2263" s="3"/>
      <c r="D2263" s="3"/>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7"/>
      <c r="B2264" s="3"/>
      <c r="C2264" s="3"/>
      <c r="D2264" s="3"/>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7"/>
      <c r="B2265" s="3"/>
      <c r="C2265" s="3"/>
      <c r="D2265" s="3"/>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1"/>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7"/>
      <c r="B2268" s="3"/>
      <c r="C2268" s="3"/>
      <c r="D2268" s="4"/>
      <c r="E2268" s="6"/>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6"/>
      <c r="AJ2268" s="4"/>
      <c r="AK2268" s="4"/>
      <c r="AL2268" s="6"/>
    </row>
    <row r="2269" spans="1:38" ht="13" x14ac:dyDescent="0.15">
      <c r="A2269" s="7"/>
      <c r="B2269" s="3"/>
      <c r="C2269" s="3"/>
      <c r="D2269" s="4"/>
      <c r="E2269" s="6"/>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3"/>
      <c r="D2270" s="3"/>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1"/>
      <c r="B2271" s="3"/>
      <c r="C2271" s="3"/>
      <c r="D2271" s="3"/>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7"/>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1"/>
      <c r="B2275" s="3"/>
      <c r="C2275" s="3"/>
      <c r="D2275" s="4"/>
      <c r="E2275" s="6"/>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7"/>
      <c r="B2276" s="3"/>
      <c r="C2276" s="3"/>
      <c r="D2276" s="4"/>
      <c r="E2276" s="6"/>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7"/>
      <c r="B2277" s="3"/>
      <c r="C2277" s="3"/>
      <c r="D2277" s="4"/>
      <c r="E2277" s="6"/>
      <c r="F2277" s="4"/>
      <c r="G2277" s="2"/>
      <c r="H2277" s="2"/>
      <c r="I2277" s="2"/>
      <c r="J2277" s="4"/>
      <c r="K2277" s="6"/>
      <c r="L2277" s="2"/>
      <c r="M2277" s="2"/>
      <c r="N2277" s="2"/>
      <c r="O2277" s="2"/>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4"/>
      <c r="D2278" s="3"/>
      <c r="F2278" s="4"/>
      <c r="G2278" s="3"/>
      <c r="J2278" s="3"/>
      <c r="P2278" s="3"/>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1"/>
      <c r="B2279" s="3"/>
      <c r="C2279" s="4"/>
      <c r="D2279" s="3"/>
      <c r="F2279" s="4"/>
      <c r="G2279" s="3"/>
      <c r="J2279" s="3"/>
      <c r="P2279" s="3"/>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7"/>
      <c r="B2280" s="3"/>
      <c r="C2280" s="3"/>
      <c r="D2280" s="3"/>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1"/>
      <c r="B2283" s="3"/>
      <c r="C2283" s="3"/>
      <c r="D2283" s="4"/>
      <c r="E2283" s="6"/>
      <c r="F2283" s="4"/>
      <c r="G2283" s="2"/>
      <c r="H2283" s="2"/>
      <c r="I2283" s="2"/>
      <c r="J2283" s="4"/>
      <c r="K2283" s="6"/>
      <c r="L2283" s="2"/>
      <c r="M2283" s="2"/>
      <c r="N2283" s="2"/>
      <c r="O2283" s="2"/>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7"/>
      <c r="B2284" s="3"/>
      <c r="C2284" s="3"/>
      <c r="D2284" s="4"/>
      <c r="E2284" s="6"/>
      <c r="F2284" s="4"/>
      <c r="G2284" s="3"/>
      <c r="J2284" s="4"/>
      <c r="K2284" s="6"/>
      <c r="P2284" s="4"/>
      <c r="Q2284" s="6"/>
      <c r="R2284" s="2"/>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7"/>
      <c r="B2285" s="3"/>
      <c r="C2285" s="4"/>
      <c r="D2285" s="3"/>
      <c r="F2285" s="4"/>
      <c r="G2285" s="3"/>
      <c r="J2285" s="3"/>
      <c r="P2285" s="3"/>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4"/>
      <c r="D2286" s="3"/>
      <c r="F2286" s="4"/>
      <c r="G2286" s="3"/>
      <c r="J2286" s="3"/>
      <c r="P2286" s="3"/>
      <c r="R2286" s="4"/>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1"/>
      <c r="B2287" s="3"/>
      <c r="C2287" s="3"/>
      <c r="D2287" s="4"/>
      <c r="E2287" s="6"/>
      <c r="F2287" s="4"/>
      <c r="G2287" s="3"/>
      <c r="J2287" s="4"/>
      <c r="K2287" s="6"/>
      <c r="P2287" s="4"/>
      <c r="Q2287" s="6"/>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7"/>
      <c r="B2288" s="3"/>
      <c r="C2288" s="4"/>
      <c r="D2288" s="3"/>
      <c r="F2288" s="4"/>
      <c r="G2288" s="3"/>
      <c r="J2288" s="3"/>
      <c r="P2288" s="4"/>
      <c r="Q2288" s="6"/>
      <c r="R2288" s="4"/>
      <c r="S2288" s="4"/>
      <c r="T2288" s="4"/>
      <c r="U2288" s="3"/>
      <c r="V2288" s="4"/>
      <c r="W2288" s="6"/>
      <c r="X2288" s="4"/>
      <c r="Y2288" s="14"/>
      <c r="Z2288" s="4"/>
      <c r="AA2288" s="4"/>
      <c r="AB2288" s="4"/>
      <c r="AC2288" s="4"/>
      <c r="AD2288" s="2"/>
      <c r="AE2288" s="2"/>
      <c r="AF2288" s="4"/>
      <c r="AG2288" s="4"/>
      <c r="AH2288" s="4"/>
      <c r="AI2288" s="6"/>
      <c r="AJ2288" s="4"/>
      <c r="AK2288" s="4"/>
      <c r="AL2288" s="6"/>
    </row>
    <row r="2289" spans="1:38" ht="13" x14ac:dyDescent="0.15">
      <c r="A2289" s="7"/>
      <c r="B2289" s="3"/>
      <c r="C2289" s="3"/>
      <c r="D2289" s="3"/>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4"/>
      <c r="D2290" s="3"/>
      <c r="F2290" s="4"/>
      <c r="G2290" s="3"/>
      <c r="J2290" s="3"/>
      <c r="P2290" s="3"/>
      <c r="R2290" s="4"/>
      <c r="S2290" s="4"/>
      <c r="T2290" s="4"/>
      <c r="U2290" s="4"/>
      <c r="V2290" s="4"/>
      <c r="W2290" s="6"/>
      <c r="X2290" s="4"/>
      <c r="Y2290" s="14"/>
      <c r="Z2290" s="4"/>
      <c r="AA2290" s="4"/>
      <c r="AB2290" s="4"/>
      <c r="AC2290" s="4"/>
      <c r="AD2290" s="2"/>
      <c r="AE2290" s="2"/>
      <c r="AF2290" s="4"/>
      <c r="AG2290" s="4"/>
      <c r="AH2290" s="4"/>
      <c r="AI2290" s="6"/>
      <c r="AJ2290" s="4"/>
      <c r="AK2290" s="4"/>
      <c r="AL2290" s="6"/>
    </row>
    <row r="2291" spans="1:38" ht="13" x14ac:dyDescent="0.15">
      <c r="A2291" s="1"/>
      <c r="B2291" s="3"/>
      <c r="C2291" s="3"/>
      <c r="D2291" s="4"/>
      <c r="E2291" s="6"/>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7"/>
      <c r="B2292" s="3"/>
      <c r="C2292" s="3"/>
      <c r="D2292" s="4"/>
      <c r="E2292" s="6"/>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7"/>
      <c r="B2293" s="3"/>
      <c r="C2293" s="3"/>
      <c r="D2293" s="3"/>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3"/>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1"/>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7"/>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4"/>
      <c r="E2298" s="6"/>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1"/>
      <c r="B2299" s="3"/>
      <c r="C2299" s="3"/>
      <c r="D2299" s="4"/>
      <c r="E2299" s="6"/>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7"/>
      <c r="B2300" s="3"/>
      <c r="C2300" s="3"/>
      <c r="D2300" s="3"/>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7"/>
      <c r="B2301" s="3"/>
      <c r="C2301" s="3"/>
      <c r="D2301" s="3"/>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1"/>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7"/>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7"/>
      <c r="B2305" s="3"/>
      <c r="C2305" s="3"/>
      <c r="D2305" s="4"/>
      <c r="E2305" s="6"/>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4"/>
      <c r="E2306" s="6"/>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1"/>
      <c r="B2307" s="3"/>
      <c r="C2307" s="3"/>
      <c r="D2307" s="4"/>
      <c r="E2307" s="6"/>
      <c r="F2307" s="4"/>
      <c r="G2307" s="2"/>
      <c r="H2307" s="2"/>
      <c r="I2307" s="2"/>
      <c r="J2307" s="4"/>
      <c r="K2307" s="6"/>
      <c r="L2307" s="2"/>
      <c r="M2307" s="2"/>
      <c r="N2307" s="2"/>
      <c r="O2307" s="2"/>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7"/>
      <c r="B2308" s="3"/>
      <c r="C2308" s="4"/>
      <c r="D2308" s="3"/>
      <c r="F2308" s="4"/>
      <c r="G2308" s="3"/>
      <c r="J2308" s="3"/>
      <c r="P2308" s="3"/>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7"/>
      <c r="B2309" s="3"/>
      <c r="C2309" s="3"/>
      <c r="D2309" s="3"/>
      <c r="F2309" s="4"/>
      <c r="G2309" s="3"/>
      <c r="J2309" s="4"/>
      <c r="K2309" s="6"/>
      <c r="P2309" s="4"/>
      <c r="Q2309" s="6"/>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3"/>
      <c r="D2310" s="3"/>
      <c r="F2310" s="4"/>
      <c r="G2310" s="3"/>
      <c r="J2310" s="4"/>
      <c r="K2310" s="6"/>
      <c r="P2310" s="4"/>
      <c r="Q2310" s="6"/>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1"/>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7"/>
      <c r="B2312" s="3"/>
      <c r="C2312" s="4"/>
      <c r="D2312" s="3"/>
      <c r="F2312" s="4"/>
      <c r="G2312" s="3"/>
      <c r="J2312" s="3"/>
      <c r="P2312" s="3"/>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7"/>
      <c r="B2313" s="3"/>
      <c r="C2313" s="3"/>
      <c r="D2313" s="4"/>
      <c r="E2313" s="6"/>
      <c r="F2313" s="4"/>
      <c r="G2313" s="2"/>
      <c r="H2313" s="2"/>
      <c r="I2313" s="2"/>
      <c r="J2313" s="4"/>
      <c r="K2313" s="6"/>
      <c r="L2313" s="2"/>
      <c r="M2313" s="2"/>
      <c r="N2313" s="2"/>
      <c r="O2313" s="2"/>
      <c r="P2313" s="4"/>
      <c r="Q2313" s="6"/>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3"/>
      <c r="D2314" s="4"/>
      <c r="E2314" s="6"/>
      <c r="F2314" s="4"/>
      <c r="G2314" s="3"/>
      <c r="J2314" s="4"/>
      <c r="K2314" s="6"/>
      <c r="P2314" s="4"/>
      <c r="Q2314" s="6"/>
      <c r="R2314" s="2"/>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1"/>
      <c r="B2315" s="3"/>
      <c r="C2315" s="4"/>
      <c r="D2315" s="3"/>
      <c r="F2315" s="4"/>
      <c r="G2315" s="3"/>
      <c r="J2315" s="3"/>
      <c r="P2315" s="3"/>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7"/>
      <c r="B2316" s="3"/>
      <c r="C2316" s="4"/>
      <c r="D2316" s="3"/>
      <c r="F2316" s="4"/>
      <c r="G2316" s="3"/>
      <c r="J2316" s="3"/>
      <c r="P2316" s="3"/>
      <c r="R2316" s="4"/>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7"/>
      <c r="B2317" s="3"/>
      <c r="C2317" s="4"/>
      <c r="D2317" s="3"/>
      <c r="F2317" s="4"/>
      <c r="G2317" s="3"/>
      <c r="J2317" s="3"/>
      <c r="P2317" s="3"/>
      <c r="R2317" s="4"/>
      <c r="S2317" s="4"/>
      <c r="T2317" s="3"/>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3"/>
      <c r="D2318" s="3"/>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1"/>
      <c r="B2319" s="3"/>
      <c r="C2319" s="4"/>
      <c r="D2319" s="3"/>
      <c r="F2319" s="4"/>
      <c r="G2319" s="3"/>
      <c r="J2319" s="3"/>
      <c r="P2319" s="3"/>
      <c r="R2319" s="4"/>
      <c r="S2319" s="4"/>
      <c r="T2319" s="4"/>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7"/>
      <c r="B2320" s="3"/>
      <c r="C2320" s="3"/>
      <c r="D2320" s="4"/>
      <c r="E2320" s="6"/>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7"/>
      <c r="B2321" s="3"/>
      <c r="C2321" s="3"/>
      <c r="D2321" s="4"/>
      <c r="E2321" s="6"/>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1"/>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7"/>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7"/>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1"/>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7"/>
      <c r="B2328" s="3"/>
      <c r="C2328" s="3"/>
      <c r="D2328" s="4"/>
      <c r="E2328" s="6"/>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7"/>
      <c r="B2329" s="3"/>
      <c r="C2329" s="3"/>
      <c r="D2329" s="4"/>
      <c r="E2329" s="6"/>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1"/>
      <c r="B2331" s="3"/>
      <c r="C2331" s="3"/>
      <c r="D2331" s="3"/>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7"/>
      <c r="B2332" s="3"/>
      <c r="C2332" s="3"/>
      <c r="D2332" s="3"/>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7"/>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1"/>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7"/>
      <c r="B2336" s="3"/>
      <c r="C2336" s="3"/>
      <c r="D2336" s="4"/>
      <c r="E2336" s="6"/>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7"/>
      <c r="B2337" s="3"/>
      <c r="C2337" s="3"/>
      <c r="D2337" s="4"/>
      <c r="E2337" s="6"/>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3"/>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1"/>
      <c r="B2339" s="3"/>
      <c r="C2339" s="3"/>
      <c r="D2339" s="3"/>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7"/>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7"/>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1"/>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7"/>
      <c r="B2344" s="3"/>
      <c r="C2344" s="3"/>
      <c r="D2344" s="4"/>
      <c r="E2344" s="6"/>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3"/>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1"/>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7"/>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1"/>
      <c r="B2351" s="3"/>
      <c r="C2351" s="3"/>
      <c r="D2351" s="4"/>
      <c r="E2351" s="6"/>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7"/>
      <c r="B2352" s="3"/>
      <c r="C2352" s="3"/>
      <c r="D2352" s="4"/>
      <c r="E2352" s="6"/>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7"/>
      <c r="B2353" s="3"/>
      <c r="C2353" s="3"/>
      <c r="D2353" s="3"/>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1"/>
      <c r="B2355" s="3"/>
      <c r="C2355" s="3"/>
      <c r="D2355" s="3"/>
      <c r="F2355" s="4"/>
      <c r="G2355" s="6"/>
      <c r="H2355" s="6"/>
      <c r="I2355" s="6"/>
      <c r="J2355" s="4"/>
      <c r="K2355" s="6"/>
      <c r="L2355" s="6"/>
      <c r="M2355" s="6"/>
      <c r="N2355" s="6"/>
      <c r="O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7"/>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4"/>
      <c r="E2358" s="6"/>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1"/>
      <c r="B2359" s="3"/>
      <c r="C2359" s="3"/>
      <c r="D2359" s="4"/>
      <c r="E2359" s="6"/>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7"/>
      <c r="B2360" s="3"/>
      <c r="C2360" s="3"/>
      <c r="D2360" s="3"/>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1"/>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7"/>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7"/>
      <c r="B2365" s="3"/>
      <c r="C2365" s="3"/>
      <c r="D2365" s="4"/>
      <c r="E2365" s="6"/>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4"/>
      <c r="E2366" s="6"/>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1"/>
      <c r="B2367" s="3"/>
      <c r="C2367" s="3"/>
      <c r="D2367" s="3"/>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7"/>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1"/>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7"/>
      <c r="B2372" s="3"/>
      <c r="C2372" s="3"/>
      <c r="D2372" s="4"/>
      <c r="E2372" s="6"/>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7"/>
      <c r="B2373" s="3"/>
      <c r="C2373" s="3"/>
      <c r="D2373" s="4"/>
      <c r="E2373" s="6"/>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3"/>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1"/>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1"/>
      <c r="H2378" s="1"/>
      <c r="I2378" s="1"/>
      <c r="J2378" s="4"/>
      <c r="K2378" s="6"/>
      <c r="L2378" s="1"/>
      <c r="M2378" s="1"/>
      <c r="N2378" s="1"/>
      <c r="O2378" s="1"/>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1"/>
      <c r="B2379" s="3"/>
      <c r="C2379" s="3"/>
      <c r="D2379" s="4"/>
      <c r="E2379" s="6"/>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7"/>
      <c r="B2380" s="3"/>
      <c r="C2380" s="3"/>
      <c r="D2380" s="4"/>
      <c r="E2380" s="6"/>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7"/>
      <c r="B2381" s="3"/>
      <c r="C2381" s="3"/>
      <c r="D2381" s="3"/>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1"/>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4"/>
      <c r="E2386" s="6"/>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1"/>
      <c r="B2387" s="3"/>
      <c r="C2387" s="3"/>
      <c r="D2387" s="4"/>
      <c r="E2387" s="6"/>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7"/>
      <c r="B2388" s="3"/>
      <c r="C2388" s="3"/>
      <c r="D2388" s="3"/>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1"/>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7"/>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7"/>
      <c r="B2393" s="3"/>
      <c r="C2393" s="3"/>
      <c r="D2393" s="4"/>
      <c r="E2393" s="6"/>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4"/>
      <c r="E2394" s="6"/>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1"/>
      <c r="B2395" s="3"/>
      <c r="C2395" s="3"/>
      <c r="D2395" s="3"/>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7"/>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1"/>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7"/>
      <c r="B2400" s="3"/>
      <c r="C2400" s="3"/>
      <c r="D2400" s="4"/>
      <c r="E2400" s="6"/>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7"/>
      <c r="B2401" s="3"/>
      <c r="C2401" s="3"/>
      <c r="D2401" s="4"/>
      <c r="E2401" s="6"/>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3"/>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1"/>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7"/>
      <c r="B2405" s="3"/>
      <c r="C2405" s="3"/>
      <c r="D2405" s="3"/>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1"/>
      <c r="B2407" s="3"/>
      <c r="C2407" s="3"/>
      <c r="D2407" s="4"/>
      <c r="E2407" s="6"/>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7"/>
      <c r="B2408" s="3"/>
      <c r="C2408" s="3"/>
      <c r="D2408" s="4"/>
      <c r="E2408" s="6"/>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7"/>
      <c r="B2409" s="3"/>
      <c r="C2409" s="3"/>
      <c r="D2409" s="3"/>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1"/>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4"/>
      <c r="E2414" s="6"/>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1"/>
      <c r="B2415" s="3"/>
      <c r="C2415" s="3"/>
      <c r="D2415" s="4"/>
      <c r="E2415" s="6"/>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7"/>
      <c r="B2416" s="3"/>
      <c r="C2416" s="3"/>
      <c r="D2416" s="3"/>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1"/>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7"/>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7"/>
      <c r="B2421" s="3"/>
      <c r="C2421" s="3"/>
      <c r="D2421" s="4"/>
      <c r="E2421" s="6"/>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4"/>
      <c r="E2422" s="6"/>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1"/>
      <c r="B2423" s="3"/>
      <c r="C2423" s="3"/>
      <c r="D2423" s="3"/>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7"/>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7"/>
      <c r="B2425" s="3"/>
      <c r="C2425" s="4"/>
      <c r="D2425" s="3"/>
      <c r="F2425" s="4"/>
      <c r="G2425" s="3"/>
      <c r="J2425" s="3"/>
      <c r="P2425" s="4"/>
      <c r="Q2425" s="6"/>
      <c r="R2425" s="4"/>
      <c r="S2425" s="4"/>
      <c r="T2425" s="4"/>
      <c r="U2425" s="3"/>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1"/>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6"/>
      <c r="AJ2427" s="4"/>
      <c r="AK2427" s="4"/>
      <c r="AL2427" s="6"/>
    </row>
    <row r="2428" spans="1:38" ht="13" x14ac:dyDescent="0.15">
      <c r="A2428" s="7"/>
      <c r="B2428" s="3"/>
      <c r="C2428" s="3"/>
      <c r="D2428" s="4"/>
      <c r="E2428" s="6"/>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7"/>
      <c r="B2429" s="3"/>
      <c r="C2429" s="3"/>
      <c r="D2429" s="4"/>
      <c r="E2429" s="6"/>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3"/>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1"/>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1"/>
      <c r="B2435" s="3"/>
      <c r="C2435" s="3"/>
      <c r="D2435" s="4"/>
      <c r="E2435" s="6"/>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7"/>
      <c r="B2436" s="3"/>
      <c r="C2436" s="3"/>
      <c r="D2436" s="4"/>
      <c r="E2436" s="6"/>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7"/>
      <c r="B2437" s="3"/>
      <c r="C2437" s="3"/>
      <c r="D2437" s="3"/>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1"/>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4"/>
      <c r="E2442" s="6"/>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1"/>
      <c r="B2443" s="3"/>
      <c r="C2443" s="3"/>
      <c r="D2443" s="4"/>
      <c r="E2443" s="6"/>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7"/>
      <c r="B2444" s="3"/>
      <c r="C2444" s="4"/>
      <c r="D2444" s="3"/>
      <c r="F2444" s="4"/>
      <c r="G2444" s="3"/>
      <c r="J2444" s="3"/>
      <c r="P2444" s="3"/>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7"/>
      <c r="B2445" s="3"/>
      <c r="C2445" s="3"/>
      <c r="D2445" s="3"/>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1"/>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7"/>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7"/>
      <c r="B2449" s="3"/>
      <c r="C2449" s="3"/>
      <c r="D2449" s="4"/>
      <c r="E2449" s="6"/>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4"/>
      <c r="E2450" s="6"/>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1"/>
      <c r="B2451" s="3"/>
      <c r="C2451" s="3"/>
      <c r="D2451" s="4"/>
      <c r="E2451" s="6"/>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7"/>
      <c r="B2452" s="3"/>
      <c r="C2452" s="3"/>
      <c r="D2452" s="3"/>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7"/>
      <c r="B2453" s="3"/>
      <c r="C2453" s="3"/>
      <c r="D2453" s="3"/>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1"/>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7"/>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7"/>
      <c r="B2457" s="3"/>
      <c r="C2457" s="3"/>
      <c r="D2457" s="4"/>
      <c r="E2457" s="6"/>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4"/>
      <c r="E2458" s="6"/>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1"/>
      <c r="B2459" s="3"/>
      <c r="C2459" s="3"/>
      <c r="D2459" s="3"/>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7"/>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7"/>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1"/>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7"/>
      <c r="B2464" s="3"/>
      <c r="C2464" s="3"/>
      <c r="D2464" s="4"/>
      <c r="E2464" s="6"/>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7"/>
      <c r="B2465" s="3"/>
      <c r="C2465" s="3"/>
      <c r="D2465" s="4"/>
      <c r="E2465" s="6"/>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1"/>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7"/>
      <c r="B2469" s="3"/>
      <c r="C2469" s="3"/>
      <c r="D2469" s="3"/>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1"/>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7"/>
      <c r="B2472" s="3"/>
      <c r="C2472" s="3"/>
      <c r="D2472" s="4"/>
      <c r="E2472" s="6"/>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7"/>
      <c r="B2473" s="3"/>
      <c r="C2473" s="3"/>
      <c r="D2473" s="4"/>
      <c r="E2473" s="6"/>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1"/>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7"/>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7"/>
      <c r="B2477" s="3"/>
      <c r="C2477" s="3"/>
      <c r="D2477" s="3"/>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1"/>
      <c r="B2479" s="3"/>
      <c r="C2479" s="4"/>
      <c r="D2479" s="3"/>
      <c r="F2479" s="4"/>
      <c r="G2479" s="3"/>
      <c r="J2479" s="3"/>
      <c r="P2479" s="3"/>
      <c r="R2479" s="4"/>
      <c r="S2479" s="4"/>
      <c r="T2479" s="3"/>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7"/>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7"/>
      <c r="B2481" s="3"/>
      <c r="C2481" s="4"/>
      <c r="D2481" s="3"/>
      <c r="F2481" s="4"/>
      <c r="G2481" s="3"/>
      <c r="J2481" s="3"/>
      <c r="P2481" s="3"/>
      <c r="R2481" s="4"/>
      <c r="S2481" s="4"/>
      <c r="T2481" s="4"/>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4"/>
      <c r="E2482" s="6"/>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1"/>
      <c r="B2483" s="3"/>
      <c r="C2483" s="3"/>
      <c r="D2483" s="4"/>
      <c r="E2483" s="6"/>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7"/>
      <c r="B2484" s="3"/>
      <c r="C2484" s="3"/>
      <c r="D2484" s="3"/>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7"/>
      <c r="B2485" s="3"/>
      <c r="C2485" s="3"/>
      <c r="D2485" s="3"/>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1"/>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7"/>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7"/>
      <c r="B2489" s="3"/>
      <c r="C2489" s="3"/>
      <c r="D2489" s="4"/>
      <c r="E2489" s="6"/>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4"/>
      <c r="E2490" s="6"/>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1"/>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7"/>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7"/>
      <c r="B2493" s="3"/>
      <c r="C2493" s="3"/>
      <c r="D2493" s="4"/>
      <c r="E2493" s="6"/>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1"/>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7"/>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1"/>
      <c r="B2499" s="3"/>
      <c r="C2499" s="3"/>
      <c r="D2499" s="4"/>
      <c r="E2499" s="6"/>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7"/>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7"/>
      <c r="B2501" s="3"/>
      <c r="C2501" s="4"/>
      <c r="D2501" s="3"/>
      <c r="F2501" s="4"/>
      <c r="G2501" s="3"/>
      <c r="J2501" s="3"/>
      <c r="P2501" s="3"/>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4"/>
      <c r="E2502" s="6"/>
      <c r="F2502" s="3"/>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1"/>
      <c r="B2503" s="3"/>
      <c r="C2503" s="4"/>
      <c r="D2503" s="3"/>
      <c r="F2503" s="4"/>
      <c r="G2503" s="3"/>
      <c r="J2503" s="3"/>
      <c r="P2503" s="3"/>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7"/>
      <c r="B2504" s="3"/>
      <c r="C2504" s="3"/>
      <c r="D2504" s="3"/>
      <c r="F2504" s="4"/>
      <c r="G2504" s="3"/>
      <c r="J2504" s="3"/>
      <c r="P2504" s="4"/>
      <c r="Q2504" s="6"/>
      <c r="R2504" s="4"/>
      <c r="S2504" s="4"/>
      <c r="T2504" s="3"/>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7"/>
      <c r="B2505" s="3"/>
      <c r="C2505" s="4"/>
      <c r="D2505" s="3"/>
      <c r="F2505" s="4"/>
      <c r="G2505" s="3"/>
      <c r="J2505" s="3"/>
      <c r="P2505" s="3"/>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3"/>
      <c r="D2506" s="4"/>
      <c r="E2506" s="6"/>
      <c r="F2506" s="3"/>
      <c r="G2506" s="3"/>
      <c r="J2506" s="4"/>
      <c r="K2506" s="6"/>
      <c r="P2506" s="4"/>
      <c r="Q2506" s="6"/>
      <c r="R2506" s="4"/>
      <c r="S2506" s="4"/>
      <c r="T2506" s="4"/>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1"/>
      <c r="B2507" s="3"/>
      <c r="C2507" s="3"/>
      <c r="D2507" s="3"/>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7"/>
      <c r="B2508" s="3"/>
      <c r="C2508" s="3"/>
      <c r="D2508" s="4"/>
      <c r="E2508" s="6"/>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7"/>
      <c r="B2509" s="3"/>
      <c r="C2509" s="3"/>
      <c r="D2509" s="4"/>
      <c r="E2509" s="6"/>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3"/>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1"/>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7"/>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1"/>
      <c r="B2515" s="3"/>
      <c r="C2515" s="3"/>
      <c r="D2515" s="4"/>
      <c r="E2515" s="6"/>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7"/>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7"/>
      <c r="B2517" s="3"/>
      <c r="C2517" s="3"/>
      <c r="D2517" s="3"/>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3"/>
      <c r="D2518" s="3"/>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1"/>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7"/>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4"/>
      <c r="E2522" s="6"/>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1"/>
      <c r="B2523" s="3"/>
      <c r="C2523" s="3"/>
      <c r="D2523" s="4"/>
      <c r="E2523" s="6"/>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7"/>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7"/>
      <c r="B2525" s="3"/>
      <c r="C2525" s="3"/>
      <c r="D2525" s="4"/>
      <c r="E2525" s="6"/>
      <c r="F2525" s="4"/>
      <c r="G2525" s="2"/>
      <c r="H2525" s="2"/>
      <c r="I2525" s="2"/>
      <c r="J2525" s="4"/>
      <c r="K2525" s="6"/>
      <c r="L2525" s="2"/>
      <c r="M2525" s="2"/>
      <c r="N2525" s="2"/>
      <c r="O2525" s="2"/>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3"/>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1"/>
      <c r="B2527" s="3"/>
      <c r="C2527" s="3"/>
      <c r="D2527" s="3"/>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7"/>
      <c r="B2528" s="3"/>
      <c r="C2528" s="3"/>
      <c r="D2528" s="3"/>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7"/>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1"/>
      <c r="B2531" s="3"/>
      <c r="C2531" s="3"/>
      <c r="D2531" s="4"/>
      <c r="E2531" s="6"/>
      <c r="F2531" s="4"/>
      <c r="G2531" s="2"/>
      <c r="H2531" s="2"/>
      <c r="I2531" s="2"/>
      <c r="J2531" s="4"/>
      <c r="K2531" s="6"/>
      <c r="L2531" s="2"/>
      <c r="M2531" s="2"/>
      <c r="N2531" s="2"/>
      <c r="O2531" s="2"/>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7"/>
      <c r="B2532" s="3"/>
      <c r="C2532" s="3"/>
      <c r="D2532" s="4"/>
      <c r="E2532" s="6"/>
      <c r="F2532" s="4"/>
      <c r="G2532" s="3"/>
      <c r="J2532" s="4"/>
      <c r="K2532" s="6"/>
      <c r="P2532" s="4"/>
      <c r="Q2532" s="6"/>
      <c r="R2532" s="2"/>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7"/>
      <c r="B2533" s="3"/>
      <c r="C2533" s="4"/>
      <c r="D2533" s="3"/>
      <c r="F2533" s="4"/>
      <c r="G2533" s="3"/>
      <c r="J2533" s="3"/>
      <c r="P2533" s="3"/>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1"/>
      <c r="B2535" s="3"/>
      <c r="C2535" s="4"/>
      <c r="D2535" s="3"/>
      <c r="F2535" s="4"/>
      <c r="G2535" s="3"/>
      <c r="J2535" s="3"/>
      <c r="P2535" s="3"/>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7"/>
      <c r="B2536" s="3"/>
      <c r="C2536" s="3"/>
      <c r="D2536" s="3"/>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7"/>
      <c r="B2537" s="3"/>
      <c r="C2537" s="4"/>
      <c r="D2537" s="3"/>
      <c r="F2537" s="4"/>
      <c r="G2537" s="3"/>
      <c r="J2537" s="3"/>
      <c r="P2537" s="4"/>
      <c r="Q2537" s="6"/>
      <c r="R2537" s="4"/>
      <c r="S2537" s="4"/>
      <c r="T2537" s="4"/>
      <c r="U2537" s="3"/>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4"/>
      <c r="D2538" s="3"/>
      <c r="F2538" s="4"/>
      <c r="G2538" s="3"/>
      <c r="J2538" s="3"/>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1"/>
      <c r="B2539" s="3"/>
      <c r="C2539" s="4"/>
      <c r="D2539" s="3"/>
      <c r="F2539" s="4"/>
      <c r="G2539" s="3"/>
      <c r="J2539" s="3"/>
      <c r="P2539" s="3"/>
      <c r="R2539" s="4"/>
      <c r="S2539" s="4"/>
      <c r="T2539" s="4"/>
      <c r="U2539" s="4"/>
      <c r="V2539" s="4"/>
      <c r="W2539" s="6"/>
      <c r="X2539" s="4"/>
      <c r="Y2539" s="14"/>
      <c r="Z2539" s="4"/>
      <c r="AA2539" s="4"/>
      <c r="AB2539" s="4"/>
      <c r="AC2539" s="4"/>
      <c r="AD2539" s="2"/>
      <c r="AE2539" s="2"/>
      <c r="AF2539" s="4"/>
      <c r="AG2539" s="4"/>
      <c r="AH2539" s="4"/>
      <c r="AI2539" s="6"/>
      <c r="AJ2539" s="4"/>
      <c r="AK2539" s="4"/>
      <c r="AL2539" s="6"/>
    </row>
    <row r="2540" spans="1:38" ht="13" x14ac:dyDescent="0.15">
      <c r="A2540" s="7"/>
      <c r="B2540" s="3"/>
      <c r="C2540" s="3"/>
      <c r="D2540" s="4"/>
      <c r="E2540" s="6"/>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3"/>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1"/>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1"/>
      <c r="B2547" s="3"/>
      <c r="C2547" s="3"/>
      <c r="D2547" s="4"/>
      <c r="E2547" s="6"/>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7"/>
      <c r="B2548" s="3"/>
      <c r="C2548" s="3"/>
      <c r="D2548" s="4"/>
      <c r="E2548" s="6"/>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7"/>
      <c r="B2549" s="3"/>
      <c r="C2549" s="3"/>
      <c r="D2549" s="3"/>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3"/>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1"/>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7"/>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4"/>
      <c r="E2554" s="6"/>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1"/>
      <c r="B2555" s="3"/>
      <c r="C2555" s="3"/>
      <c r="D2555" s="4"/>
      <c r="E2555" s="6"/>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7"/>
      <c r="B2556" s="3"/>
      <c r="C2556" s="3"/>
      <c r="D2556" s="3"/>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7"/>
      <c r="B2557" s="3"/>
      <c r="C2557" s="3"/>
      <c r="D2557" s="3"/>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3"/>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1"/>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7"/>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7"/>
      <c r="B2561" s="3"/>
      <c r="C2561" s="3"/>
      <c r="D2561" s="4"/>
      <c r="E2561" s="6"/>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4"/>
      <c r="E2562" s="6"/>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1"/>
      <c r="B2563" s="3"/>
      <c r="C2563" s="3"/>
      <c r="D2563" s="3"/>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7"/>
      <c r="B2564" s="3"/>
      <c r="C2564" s="3"/>
      <c r="D2564" s="3"/>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7"/>
      <c r="B2565" s="3"/>
      <c r="C2565" s="3"/>
      <c r="D2565" s="3"/>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1"/>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7"/>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7"/>
      <c r="B2569" s="3"/>
      <c r="C2569" s="3"/>
      <c r="D2569" s="4"/>
      <c r="E2569" s="6"/>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4"/>
      <c r="E2570" s="6"/>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1"/>
      <c r="B2571" s="3"/>
      <c r="C2571" s="3"/>
      <c r="D2571" s="3"/>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7"/>
      <c r="B2572" s="3"/>
      <c r="C2572" s="3"/>
      <c r="D2572" s="3"/>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1"/>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7"/>
      <c r="B2577" s="3"/>
      <c r="C2577" s="3"/>
      <c r="D2577" s="4"/>
      <c r="E2577" s="6"/>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4"/>
      <c r="E2578" s="6"/>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1"/>
      <c r="B2579" s="3"/>
      <c r="C2579" s="3"/>
      <c r="D2579" s="3"/>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7"/>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1"/>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7"/>
      <c r="B2584" s="3"/>
      <c r="C2584" s="3"/>
      <c r="D2584" s="4"/>
      <c r="E2584" s="6"/>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7"/>
      <c r="B2585" s="3"/>
      <c r="C2585" s="3"/>
      <c r="D2585" s="4"/>
      <c r="E2585" s="6"/>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3"/>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1"/>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7"/>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1"/>
      <c r="B2591" s="3"/>
      <c r="C2591" s="3"/>
      <c r="D2591" s="4"/>
      <c r="E2591" s="6"/>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7"/>
      <c r="B2592" s="3"/>
      <c r="C2592" s="3"/>
      <c r="D2592" s="4"/>
      <c r="E2592" s="6"/>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7"/>
      <c r="B2593" s="3"/>
      <c r="C2593" s="3"/>
      <c r="D2593" s="3"/>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1"/>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7"/>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4"/>
      <c r="E2598" s="6"/>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1"/>
      <c r="B2599" s="3"/>
      <c r="C2599" s="3"/>
      <c r="D2599" s="4"/>
      <c r="E2599" s="6"/>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7"/>
      <c r="B2600" s="3"/>
      <c r="C2600" s="3"/>
      <c r="D2600" s="3"/>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1"/>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7"/>
      <c r="B2604" s="3"/>
      <c r="C2604" s="3"/>
      <c r="D2604" s="3"/>
      <c r="F2604" s="4"/>
      <c r="G2604" s="1"/>
      <c r="H2604" s="1"/>
      <c r="I2604" s="1"/>
      <c r="J2604" s="4"/>
      <c r="K2604" s="6"/>
      <c r="L2604" s="1"/>
      <c r="M2604" s="1"/>
      <c r="N2604" s="1"/>
      <c r="O2604" s="1"/>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7"/>
      <c r="B2605" s="3"/>
      <c r="C2605" s="3"/>
      <c r="D2605" s="4"/>
      <c r="E2605" s="6"/>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4"/>
      <c r="E2606" s="6"/>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1"/>
      <c r="B2607" s="3"/>
      <c r="C2607" s="3"/>
      <c r="D2607" s="3"/>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7"/>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1"/>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7"/>
      <c r="B2612" s="3"/>
      <c r="C2612" s="3"/>
      <c r="D2612" s="4"/>
      <c r="E2612" s="6"/>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7"/>
      <c r="B2613" s="3"/>
      <c r="C2613" s="3"/>
      <c r="D2613" s="4"/>
      <c r="E2613" s="6"/>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3"/>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1"/>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1"/>
      <c r="B2619" s="3"/>
      <c r="C2619" s="3"/>
      <c r="D2619" s="4"/>
      <c r="E2619" s="6"/>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7"/>
      <c r="B2620" s="3"/>
      <c r="C2620" s="3"/>
      <c r="D2620" s="4"/>
      <c r="E2620" s="6"/>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7"/>
      <c r="B2621" s="3"/>
      <c r="C2621" s="3"/>
      <c r="D2621" s="3"/>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1"/>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7"/>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7"/>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4"/>
      <c r="E2626" s="6"/>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1"/>
      <c r="B2627" s="3"/>
      <c r="C2627" s="3"/>
      <c r="D2627" s="4"/>
      <c r="E2627" s="6"/>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7"/>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1"/>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7"/>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7"/>
      <c r="B2633" s="3"/>
      <c r="C2633" s="3"/>
      <c r="D2633" s="4"/>
      <c r="E2633" s="6"/>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4"/>
      <c r="E2634" s="6"/>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1"/>
      <c r="B2635" s="3"/>
      <c r="C2635" s="3"/>
      <c r="D2635" s="4"/>
      <c r="E2635" s="6"/>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7"/>
      <c r="B2636" s="3"/>
      <c r="C2636" s="3"/>
      <c r="D2636" s="3"/>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7"/>
      <c r="B2637" s="3"/>
      <c r="C2637" s="3"/>
      <c r="D2637" s="3"/>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1"/>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7"/>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7"/>
      <c r="B2641" s="3"/>
      <c r="C2641" s="3"/>
      <c r="D2641" s="4"/>
      <c r="E2641" s="6"/>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3"/>
      <c r="D2642" s="4"/>
      <c r="E2642" s="6"/>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1"/>
      <c r="B2643" s="3"/>
      <c r="C2643" s="3"/>
      <c r="D2643" s="4"/>
      <c r="E2643" s="6"/>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6"/>
      <c r="AJ2643" s="4"/>
      <c r="AK2643" s="4"/>
      <c r="AL2643" s="6"/>
    </row>
    <row r="2644" spans="1:38" ht="13" x14ac:dyDescent="0.15">
      <c r="A2644" s="7"/>
      <c r="B2644" s="3"/>
      <c r="C2644" s="4"/>
      <c r="D2644" s="3"/>
      <c r="F2644" s="4"/>
      <c r="G2644" s="3"/>
      <c r="J2644" s="3"/>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7"/>
      <c r="B2645" s="3"/>
      <c r="C2645" s="3"/>
      <c r="D2645" s="4"/>
      <c r="E2645" s="6"/>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3"/>
      <c r="D2646" s="4"/>
      <c r="E2646" s="6"/>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1"/>
      <c r="B2647" s="3"/>
      <c r="C2647" s="3"/>
      <c r="D2647" s="3"/>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7"/>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1"/>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7"/>
      <c r="B2652" s="3"/>
      <c r="C2652" s="3"/>
      <c r="D2652" s="4"/>
      <c r="E2652" s="6"/>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7"/>
      <c r="B2653" s="3"/>
      <c r="C2653" s="3"/>
      <c r="D2653" s="4"/>
      <c r="E2653" s="6"/>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3"/>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1"/>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7"/>
      <c r="B2656" s="3"/>
      <c r="C2656" s="4"/>
      <c r="D2656" s="3"/>
      <c r="F2656" s="4"/>
      <c r="G2656" s="3"/>
      <c r="J2656" s="3"/>
      <c r="P2656" s="4"/>
      <c r="Q2656" s="6"/>
      <c r="R2656" s="4"/>
      <c r="S2656" s="4"/>
      <c r="T2656" s="3"/>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7"/>
      <c r="B2657" s="3"/>
      <c r="C2657" s="4"/>
      <c r="D2657" s="3"/>
      <c r="F2657" s="4"/>
      <c r="G2657" s="3"/>
      <c r="J2657" s="3"/>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4"/>
      <c r="D2658" s="3"/>
      <c r="F2658" s="4"/>
      <c r="G2658" s="3"/>
      <c r="J2658" s="3"/>
      <c r="P2658" s="4"/>
      <c r="Q2658" s="6"/>
      <c r="R2658" s="4"/>
      <c r="S2658" s="4"/>
      <c r="T2658" s="4"/>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1"/>
      <c r="B2659" s="3"/>
      <c r="C2659" s="3"/>
      <c r="D2659" s="4"/>
      <c r="E2659" s="6"/>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7"/>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7"/>
      <c r="B2661" s="3"/>
      <c r="C2661" s="4"/>
      <c r="D2661" s="3"/>
      <c r="F2661" s="4"/>
      <c r="G2661" s="3"/>
      <c r="J2661" s="3"/>
      <c r="P2661" s="3"/>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4"/>
      <c r="D2662" s="3"/>
      <c r="F2662" s="4"/>
      <c r="G2662" s="3"/>
      <c r="J2662" s="3"/>
      <c r="P2662" s="3"/>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1"/>
      <c r="B2663" s="3"/>
      <c r="C2663" s="4"/>
      <c r="D2663" s="3"/>
      <c r="F2663" s="4"/>
      <c r="G2663" s="3"/>
      <c r="J2663" s="3"/>
      <c r="P2663" s="4"/>
      <c r="Q2663" s="6"/>
      <c r="R2663" s="4"/>
      <c r="S2663" s="4"/>
      <c r="T2663" s="4"/>
      <c r="U2663" s="3"/>
      <c r="V2663" s="4"/>
      <c r="W2663" s="6"/>
      <c r="X2663" s="4"/>
      <c r="Y2663" s="14"/>
      <c r="Z2663" s="4"/>
      <c r="AA2663" s="4"/>
      <c r="AB2663" s="4"/>
      <c r="AC2663" s="4"/>
      <c r="AD2663" s="2"/>
      <c r="AE2663" s="2"/>
      <c r="AF2663" s="4"/>
      <c r="AG2663" s="4"/>
      <c r="AH2663" s="4"/>
      <c r="AI2663" s="6"/>
      <c r="AJ2663" s="4"/>
      <c r="AK2663" s="4"/>
      <c r="AL2663" s="6"/>
    </row>
    <row r="2664" spans="1:38" ht="13" x14ac:dyDescent="0.15">
      <c r="A2664" s="7"/>
      <c r="B2664" s="3"/>
      <c r="C2664" s="3"/>
      <c r="D2664" s="4"/>
      <c r="E2664" s="6"/>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7"/>
      <c r="B2665" s="3"/>
      <c r="C2665" s="4"/>
      <c r="D2665" s="3"/>
      <c r="F2665" s="4"/>
      <c r="G2665" s="3"/>
      <c r="J2665" s="3"/>
      <c r="P2665" s="4"/>
      <c r="Q2665" s="6"/>
      <c r="R2665" s="4"/>
      <c r="S2665" s="4"/>
      <c r="T2665" s="4"/>
      <c r="U2665" s="4"/>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3"/>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1"/>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7"/>
      <c r="B2668" s="3"/>
      <c r="C2668" s="3"/>
      <c r="D2668" s="4"/>
      <c r="E2668" s="6"/>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3"/>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1"/>
      <c r="B2671" s="3"/>
      <c r="C2671" s="3"/>
      <c r="D2671" s="3"/>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7"/>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1"/>
      <c r="B2675" s="3"/>
      <c r="C2675" s="3"/>
      <c r="D2675" s="4"/>
      <c r="E2675" s="6"/>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7"/>
      <c r="B2676" s="3"/>
      <c r="C2676" s="3"/>
      <c r="D2676" s="4"/>
      <c r="E2676" s="6"/>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7"/>
      <c r="B2677" s="3"/>
      <c r="C2677" s="3"/>
      <c r="D2677" s="3"/>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1"/>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7"/>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4"/>
      <c r="E2682" s="6"/>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1"/>
      <c r="B2683" s="3"/>
      <c r="C2683" s="3"/>
      <c r="D2683" s="4"/>
      <c r="E2683" s="6"/>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7"/>
      <c r="B2684" s="3"/>
      <c r="C2684" s="3"/>
      <c r="D2684" s="3"/>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7"/>
      <c r="B2685" s="3"/>
      <c r="C2685" s="3"/>
      <c r="D2685" s="3"/>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1"/>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7"/>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7"/>
      <c r="B2689" s="3"/>
      <c r="C2689" s="3"/>
      <c r="D2689" s="4"/>
      <c r="E2689" s="6"/>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4"/>
      <c r="E2690" s="6"/>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1"/>
      <c r="B2691" s="3"/>
      <c r="C2691" s="3"/>
      <c r="D2691" s="3"/>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7"/>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1"/>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7"/>
      <c r="B2696" s="3"/>
      <c r="C2696" s="3"/>
      <c r="D2696" s="4"/>
      <c r="E2696" s="6"/>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7"/>
      <c r="B2697" s="3"/>
      <c r="C2697" s="3"/>
      <c r="D2697" s="4"/>
      <c r="E2697" s="6"/>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3"/>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1"/>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7"/>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7"/>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6"/>
      <c r="AJ2702" s="4"/>
      <c r="AK2702" s="4"/>
      <c r="AL2702" s="6"/>
    </row>
    <row r="2703" spans="1:38" ht="13" x14ac:dyDescent="0.15">
      <c r="A2703" s="1"/>
      <c r="B2703" s="3"/>
      <c r="C2703" s="3"/>
      <c r="D2703" s="4"/>
      <c r="E2703" s="6"/>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7"/>
      <c r="B2704" s="3"/>
      <c r="C2704" s="3"/>
      <c r="D2704" s="4"/>
      <c r="E2704" s="6"/>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7"/>
      <c r="B2705" s="3"/>
      <c r="C2705" s="3"/>
      <c r="D2705" s="3"/>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1"/>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7"/>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4"/>
      <c r="E2710" s="6"/>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1"/>
      <c r="B2711" s="3"/>
      <c r="C2711" s="3"/>
      <c r="D2711" s="4"/>
      <c r="E2711" s="6"/>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7"/>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1"/>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7"/>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7"/>
      <c r="B2717" s="3"/>
      <c r="C2717" s="3"/>
      <c r="D2717" s="4"/>
      <c r="E2717" s="6"/>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4"/>
      <c r="E2718" s="6"/>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1"/>
      <c r="B2719" s="3"/>
      <c r="C2719" s="3"/>
      <c r="D2719" s="4"/>
      <c r="E2719" s="6"/>
      <c r="F2719" s="4"/>
      <c r="G2719" s="3"/>
      <c r="J2719" s="4"/>
      <c r="K2719" s="6"/>
      <c r="P2719" s="4"/>
      <c r="Q2719" s="6"/>
      <c r="R2719" s="2"/>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7"/>
      <c r="B2720" s="3"/>
      <c r="C2720" s="4"/>
      <c r="D2720" s="3"/>
      <c r="F2720" s="4"/>
      <c r="G2720" s="3"/>
      <c r="J2720" s="3"/>
      <c r="P2720" s="3"/>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7"/>
      <c r="B2721" s="3"/>
      <c r="C2721" s="4"/>
      <c r="D2721" s="3"/>
      <c r="F2721" s="4"/>
      <c r="G2721" s="3"/>
      <c r="J2721" s="3"/>
      <c r="P2721" s="3"/>
      <c r="R2721" s="4"/>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4"/>
      <c r="D2722" s="3"/>
      <c r="F2722" s="4"/>
      <c r="G2722" s="3"/>
      <c r="J2722" s="3"/>
      <c r="P2722" s="4"/>
      <c r="Q2722" s="6"/>
      <c r="R2722" s="4"/>
      <c r="S2722" s="4"/>
      <c r="T2722" s="4"/>
      <c r="U2722" s="3"/>
      <c r="V2722" s="4"/>
      <c r="W2722" s="6"/>
      <c r="X2722" s="4"/>
      <c r="Y2722" s="14"/>
      <c r="Z2722" s="4"/>
      <c r="AA2722" s="4"/>
      <c r="AB2722" s="4"/>
      <c r="AC2722" s="4"/>
      <c r="AD2722" s="2"/>
      <c r="AE2722" s="2"/>
      <c r="AF2722" s="4"/>
      <c r="AG2722" s="4"/>
      <c r="AH2722" s="4"/>
      <c r="AI2722" s="6"/>
      <c r="AJ2722" s="4"/>
      <c r="AK2722" s="4"/>
      <c r="AL2722" s="6"/>
    </row>
    <row r="2723" spans="1:38" ht="13" x14ac:dyDescent="0.15">
      <c r="A2723" s="1"/>
      <c r="B2723" s="3"/>
      <c r="C2723" s="3"/>
      <c r="D2723" s="4"/>
      <c r="E2723" s="6"/>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7"/>
      <c r="B2724" s="3"/>
      <c r="C2724" s="3"/>
      <c r="D2724" s="3"/>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6"/>
      <c r="AJ2724" s="4"/>
      <c r="AK2724" s="4"/>
      <c r="AL2724" s="6"/>
    </row>
    <row r="2725" spans="1:38" ht="13" x14ac:dyDescent="0.15">
      <c r="A2725" s="7"/>
      <c r="B2725" s="3"/>
      <c r="C2725" s="4"/>
      <c r="D2725" s="3"/>
      <c r="F2725" s="4"/>
      <c r="G2725" s="3"/>
      <c r="J2725" s="3"/>
      <c r="P2725" s="3"/>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4"/>
      <c r="D2726" s="3"/>
      <c r="F2726" s="4"/>
      <c r="G2726" s="3"/>
      <c r="J2726" s="3"/>
      <c r="P2726" s="3"/>
      <c r="R2726" s="4"/>
      <c r="S2726" s="4"/>
      <c r="T2726" s="4"/>
      <c r="U2726" s="4"/>
      <c r="V2726" s="4"/>
      <c r="W2726" s="6"/>
      <c r="X2726" s="4"/>
      <c r="Y2726" s="14"/>
      <c r="Z2726" s="4"/>
      <c r="AA2726" s="4"/>
      <c r="AB2726" s="4"/>
      <c r="AC2726" s="4"/>
      <c r="AD2726" s="2"/>
      <c r="AE2726" s="2"/>
      <c r="AF2726" s="4"/>
      <c r="AG2726" s="4"/>
      <c r="AH2726" s="4"/>
      <c r="AI2726" s="6"/>
      <c r="AJ2726" s="4"/>
      <c r="AK2726" s="4"/>
      <c r="AL2726" s="6"/>
    </row>
    <row r="2727" spans="1:38" ht="13" x14ac:dyDescent="0.15">
      <c r="A2727" s="1"/>
      <c r="B2727" s="3"/>
      <c r="C2727" s="3"/>
      <c r="D2727" s="4"/>
      <c r="E2727" s="6"/>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7"/>
      <c r="B2728" s="3"/>
      <c r="C2728" s="3"/>
      <c r="D2728" s="4"/>
      <c r="E2728" s="6"/>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7"/>
      <c r="B2729" s="3"/>
      <c r="C2729" s="3"/>
      <c r="D2729" s="3"/>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3"/>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1"/>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7"/>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4"/>
      <c r="E2734" s="6"/>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1"/>
      <c r="B2735" s="3"/>
      <c r="C2735" s="3"/>
      <c r="D2735" s="4"/>
      <c r="E2735" s="6"/>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6"/>
      <c r="AJ2735" s="4"/>
      <c r="AK2735" s="4"/>
      <c r="AL2735" s="6"/>
    </row>
    <row r="2736" spans="1:38" ht="13" x14ac:dyDescent="0.15">
      <c r="A2736" s="7"/>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7"/>
      <c r="B2737" s="3"/>
      <c r="C2737" s="3"/>
      <c r="D2737" s="3"/>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3"/>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1"/>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7"/>
      <c r="B2740" s="3"/>
      <c r="C2740" s="3"/>
      <c r="D2740" s="3"/>
      <c r="F2740" s="4"/>
      <c r="G2740" s="6"/>
      <c r="H2740" s="6"/>
      <c r="I2740" s="6"/>
      <c r="J2740" s="4"/>
      <c r="K2740" s="6"/>
      <c r="L2740" s="6"/>
      <c r="M2740" s="6"/>
      <c r="N2740" s="6"/>
      <c r="O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4"/>
      <c r="E2742" s="6"/>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1"/>
      <c r="B2743" s="3"/>
      <c r="C2743" s="3"/>
      <c r="D2743" s="4"/>
      <c r="E2743" s="6"/>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7"/>
      <c r="B2744" s="3"/>
      <c r="C2744" s="3"/>
      <c r="D2744" s="3"/>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7"/>
      <c r="B2745" s="3"/>
      <c r="C2745" s="3"/>
      <c r="D2745" s="3"/>
      <c r="F2745" s="4"/>
      <c r="G2745" s="2"/>
      <c r="H2745" s="2"/>
      <c r="I2745" s="2"/>
      <c r="J2745" s="4"/>
      <c r="K2745" s="6"/>
      <c r="L2745" s="2"/>
      <c r="M2745" s="2"/>
      <c r="N2745" s="2"/>
      <c r="O2745" s="2"/>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4"/>
      <c r="D2746" s="3"/>
      <c r="F2746" s="4"/>
      <c r="G2746" s="3"/>
      <c r="J2746" s="3"/>
      <c r="P2746" s="3"/>
      <c r="R2746" s="4"/>
      <c r="S2746" s="4"/>
      <c r="T2746" s="4"/>
      <c r="U2746" s="3"/>
      <c r="V2746" s="4"/>
      <c r="W2746" s="6"/>
      <c r="X2746" s="4"/>
      <c r="Y2746" s="14"/>
      <c r="Z2746" s="4"/>
      <c r="AA2746" s="4"/>
      <c r="AB2746" s="4"/>
      <c r="AC2746" s="4"/>
      <c r="AD2746" s="2"/>
      <c r="AE2746" s="2"/>
      <c r="AF2746" s="4"/>
      <c r="AG2746" s="4"/>
      <c r="AH2746" s="4"/>
      <c r="AI2746" s="6"/>
      <c r="AJ2746" s="4"/>
      <c r="AK2746" s="4"/>
      <c r="AL2746" s="6"/>
    </row>
    <row r="2747" spans="1:38" ht="13" x14ac:dyDescent="0.15">
      <c r="A2747" s="1"/>
      <c r="B2747" s="3"/>
      <c r="C2747" s="3"/>
      <c r="D2747" s="3"/>
      <c r="F2747" s="4"/>
      <c r="G2747" s="3"/>
      <c r="J2747" s="4"/>
      <c r="K2747" s="6"/>
      <c r="P2747" s="4"/>
      <c r="Q2747" s="6"/>
      <c r="R2747" s="4"/>
      <c r="S2747" s="4"/>
      <c r="T2747" s="4"/>
      <c r="U2747" s="4"/>
      <c r="V2747" s="4"/>
      <c r="W2747" s="6"/>
      <c r="X2747" s="4"/>
      <c r="Y2747" s="14"/>
      <c r="Z2747" s="4"/>
      <c r="AA2747" s="4"/>
      <c r="AB2747" s="4"/>
      <c r="AC2747" s="4"/>
      <c r="AD2747" s="2"/>
      <c r="AE2747" s="2"/>
      <c r="AF2747" s="4"/>
      <c r="AG2747" s="4"/>
      <c r="AH2747" s="4"/>
      <c r="AI2747" s="6"/>
      <c r="AJ2747" s="4"/>
      <c r="AK2747" s="4"/>
      <c r="AL2747" s="6"/>
    </row>
    <row r="2748" spans="1:38" ht="13" x14ac:dyDescent="0.15">
      <c r="A2748" s="7"/>
      <c r="B2748" s="3"/>
      <c r="C2748" s="3"/>
      <c r="D2748" s="3"/>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6"/>
      <c r="AJ2748" s="4"/>
      <c r="AK2748" s="4"/>
      <c r="AL2748" s="6"/>
    </row>
    <row r="2749" spans="1:38" ht="13" x14ac:dyDescent="0.15">
      <c r="A2749" s="7"/>
      <c r="B2749" s="3"/>
      <c r="C2749" s="3"/>
      <c r="D2749" s="4"/>
      <c r="E2749" s="6"/>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4"/>
      <c r="E2750" s="6"/>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1"/>
      <c r="B2751" s="3"/>
      <c r="C2751" s="4"/>
      <c r="D2751" s="3"/>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7"/>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7"/>
      <c r="B2753" s="3"/>
      <c r="C2753" s="4"/>
      <c r="D2753" s="3"/>
      <c r="F2753" s="4"/>
      <c r="G2753" s="3"/>
      <c r="J2753" s="3"/>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3"/>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1"/>
      <c r="B2755" s="3"/>
      <c r="C2755" s="4"/>
      <c r="D2755" s="3"/>
      <c r="F2755" s="4"/>
      <c r="G2755" s="3"/>
      <c r="J2755" s="3"/>
      <c r="P2755" s="4"/>
      <c r="Q2755" s="6"/>
      <c r="R2755" s="4"/>
      <c r="S2755" s="4"/>
      <c r="T2755" s="4"/>
      <c r="U2755" s="3"/>
      <c r="V2755" s="4"/>
      <c r="W2755" s="6"/>
      <c r="X2755" s="4"/>
      <c r="Y2755" s="14"/>
      <c r="Z2755" s="4"/>
      <c r="AA2755" s="4"/>
      <c r="AB2755" s="4"/>
      <c r="AC2755" s="4"/>
      <c r="AD2755" s="2"/>
      <c r="AE2755" s="2"/>
      <c r="AF2755" s="4"/>
      <c r="AG2755" s="4"/>
      <c r="AH2755" s="4"/>
      <c r="AI2755" s="6"/>
      <c r="AJ2755" s="4"/>
      <c r="AK2755" s="4"/>
      <c r="AL2755" s="6"/>
    </row>
    <row r="2756" spans="1:38"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4"/>
      <c r="E2758" s="6"/>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1"/>
      <c r="B2759" s="3"/>
      <c r="C2759" s="3"/>
      <c r="D2759" s="4"/>
      <c r="E2759" s="6"/>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7"/>
      <c r="B2760" s="3"/>
      <c r="C2760" s="3"/>
      <c r="D2760" s="3"/>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7"/>
      <c r="B2761" s="3"/>
      <c r="C2761" s="3"/>
      <c r="D2761" s="3"/>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1"/>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7"/>
      <c r="B2765" s="3"/>
      <c r="C2765" s="3"/>
      <c r="D2765" s="4"/>
      <c r="E2765" s="6"/>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4"/>
      <c r="E2766" s="6"/>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1"/>
      <c r="B2767" s="3"/>
      <c r="C2767" s="3"/>
      <c r="D2767" s="3"/>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7"/>
      <c r="B2768" s="3"/>
      <c r="C2768" s="3"/>
      <c r="D2768" s="3"/>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7"/>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1"/>
      <c r="B2771" s="3"/>
      <c r="C2771" s="4"/>
      <c r="D2771" s="3"/>
      <c r="F2771" s="4"/>
      <c r="G2771" s="3"/>
      <c r="J2771" s="3"/>
      <c r="P2771" s="3"/>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7"/>
      <c r="B2772" s="3"/>
      <c r="C2772" s="3"/>
      <c r="D2772" s="4"/>
      <c r="E2772" s="6"/>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7"/>
      <c r="B2773" s="3"/>
      <c r="C2773" s="3"/>
      <c r="D2773" s="3"/>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4"/>
      <c r="E2774" s="6"/>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1"/>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7"/>
      <c r="B2776" s="3"/>
      <c r="C2776" s="3"/>
      <c r="D2776" s="3"/>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7"/>
      <c r="B2777" s="3"/>
      <c r="C2777" s="3"/>
      <c r="D2777" s="3"/>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1"/>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7"/>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7"/>
      <c r="B2781" s="3"/>
      <c r="C2781" s="3"/>
      <c r="D2781" s="4"/>
      <c r="E2781" s="6"/>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4"/>
      <c r="E2782" s="6"/>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1"/>
      <c r="B2783" s="3"/>
      <c r="C2783" s="3"/>
      <c r="D2783" s="3"/>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7"/>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1"/>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7"/>
      <c r="B2788" s="3"/>
      <c r="C2788" s="3"/>
      <c r="D2788" s="4"/>
      <c r="E2788" s="6"/>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7"/>
      <c r="B2789" s="3"/>
      <c r="C2789" s="3"/>
      <c r="D2789" s="4"/>
      <c r="E2789" s="6"/>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3"/>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1"/>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7"/>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1"/>
      <c r="B2795" s="3"/>
      <c r="C2795" s="3"/>
      <c r="D2795" s="4"/>
      <c r="E2795" s="6"/>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7"/>
      <c r="B2796" s="3"/>
      <c r="C2796" s="3"/>
      <c r="D2796" s="4"/>
      <c r="E2796" s="6"/>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7"/>
      <c r="B2797" s="3"/>
      <c r="C2797" s="3"/>
      <c r="D2797" s="3"/>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1"/>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4"/>
      <c r="E2802" s="6"/>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1"/>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7"/>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1"/>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7"/>
      <c r="B2808" s="3"/>
      <c r="C2808" s="3"/>
      <c r="D2808" s="4"/>
      <c r="E2808" s="6"/>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7"/>
      <c r="B2809" s="3"/>
      <c r="C2809" s="3"/>
      <c r="D2809" s="4"/>
      <c r="E2809" s="6"/>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3"/>
      <c r="D2810" s="3"/>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1"/>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7"/>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1"/>
      <c r="B2815" s="3"/>
      <c r="C2815" s="3"/>
      <c r="D2815" s="4"/>
      <c r="E2815" s="6"/>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7"/>
      <c r="B2816" s="3"/>
      <c r="C2816" s="3"/>
      <c r="D2816" s="4"/>
      <c r="E2816" s="6"/>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1"/>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4"/>
      <c r="E2822" s="6"/>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1"/>
      <c r="B2823" s="3"/>
      <c r="C2823" s="3"/>
      <c r="D2823" s="4"/>
      <c r="E2823" s="6"/>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7"/>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7"/>
      <c r="B2825" s="3"/>
      <c r="C2825" s="3"/>
      <c r="D2825" s="4"/>
      <c r="E2825" s="6"/>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4"/>
      <c r="D2826" s="3"/>
      <c r="F2826" s="4"/>
      <c r="G2826" s="3"/>
      <c r="J2826" s="3"/>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1"/>
      <c r="B2827" s="3"/>
      <c r="C2827" s="3"/>
      <c r="D2827" s="3"/>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7"/>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4"/>
      <c r="D2830" s="3"/>
      <c r="F2830" s="4"/>
      <c r="G2830" s="3"/>
      <c r="J2830" s="3"/>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1"/>
      <c r="B2831" s="3"/>
      <c r="C2831" s="3"/>
      <c r="D2831" s="4"/>
      <c r="E2831" s="6"/>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7"/>
      <c r="B2832" s="3"/>
      <c r="C2832" s="3"/>
      <c r="D2832" s="4"/>
      <c r="E2832" s="6"/>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7"/>
      <c r="B2833" s="3"/>
      <c r="C2833" s="3"/>
      <c r="D2833" s="3"/>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1"/>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7"/>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4"/>
      <c r="E2838" s="6"/>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1"/>
      <c r="B2839" s="3"/>
      <c r="C2839" s="3"/>
      <c r="D2839" s="4"/>
      <c r="E2839" s="6"/>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7"/>
      <c r="B2840" s="3"/>
      <c r="C2840" s="3"/>
      <c r="D2840" s="3"/>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1"/>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7"/>
      <c r="B2845" s="3"/>
      <c r="C2845" s="3"/>
      <c r="D2845" s="4"/>
      <c r="E2845" s="6"/>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4"/>
      <c r="E2846" s="6"/>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1"/>
      <c r="B2847" s="3"/>
      <c r="C2847" s="3"/>
      <c r="D2847" s="3"/>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7"/>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1"/>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7"/>
      <c r="B2852" s="3"/>
      <c r="C2852" s="3"/>
      <c r="D2852" s="4"/>
      <c r="E2852" s="6"/>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7"/>
      <c r="B2853" s="3"/>
      <c r="C2853" s="3"/>
      <c r="D2853" s="4"/>
      <c r="E2853" s="6"/>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3"/>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1"/>
      <c r="B2855" s="3"/>
      <c r="C2855" s="3"/>
      <c r="D2855" s="3"/>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7"/>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7"/>
      <c r="B2857" s="3"/>
      <c r="C2857" s="3"/>
      <c r="D2857" s="3"/>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1"/>
      <c r="B2859" s="3"/>
      <c r="C2859" s="3"/>
      <c r="D2859" s="4"/>
      <c r="E2859" s="6"/>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6"/>
      <c r="AJ2859" s="4"/>
      <c r="AK2859" s="4"/>
      <c r="AL2859" s="6"/>
    </row>
    <row r="2860" spans="1:38" ht="13" x14ac:dyDescent="0.15">
      <c r="A2860" s="7"/>
      <c r="B2860" s="3"/>
      <c r="C2860" s="3"/>
      <c r="D2860" s="4"/>
      <c r="E2860" s="6"/>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1"/>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7"/>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7"/>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4"/>
      <c r="E2866" s="6"/>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1"/>
      <c r="B2867" s="3"/>
      <c r="C2867" s="3"/>
      <c r="D2867" s="4"/>
      <c r="E2867" s="6"/>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7"/>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1"/>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7"/>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7"/>
      <c r="B2873" s="3"/>
      <c r="C2873" s="3"/>
      <c r="D2873" s="4"/>
      <c r="E2873" s="6"/>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4"/>
      <c r="E2874" s="6"/>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1"/>
      <c r="B2875" s="3"/>
      <c r="C2875" s="3"/>
      <c r="D2875" s="4"/>
      <c r="E2875" s="6"/>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7"/>
      <c r="B2876" s="3"/>
      <c r="C2876" s="3"/>
      <c r="D2876" s="4"/>
      <c r="E2876" s="6"/>
      <c r="F2876" s="4"/>
      <c r="G2876" s="3"/>
      <c r="J2876" s="4"/>
      <c r="K2876" s="6"/>
      <c r="P2876" s="4"/>
      <c r="Q2876" s="6"/>
      <c r="R2876" s="2"/>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7"/>
      <c r="B2877" s="3"/>
      <c r="C2877" s="4"/>
      <c r="D2877" s="3"/>
      <c r="F2877" s="4"/>
      <c r="G2877" s="3"/>
      <c r="J2877" s="3"/>
      <c r="P2877" s="3"/>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3"/>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1"/>
      <c r="B2879" s="3"/>
      <c r="C2879" s="4"/>
      <c r="D2879" s="3"/>
      <c r="F2879" s="4"/>
      <c r="G2879" s="3"/>
      <c r="J2879" s="3"/>
      <c r="P2879" s="3"/>
      <c r="R2879" s="4"/>
      <c r="S2879" s="4"/>
      <c r="T2879" s="4"/>
      <c r="U2879" s="3"/>
      <c r="V2879" s="4"/>
      <c r="W2879" s="6"/>
      <c r="X2879" s="4"/>
      <c r="Y2879" s="14"/>
      <c r="Z2879" s="4"/>
      <c r="AA2879" s="4"/>
      <c r="AB2879" s="4"/>
      <c r="AC2879" s="4"/>
      <c r="AD2879" s="2"/>
      <c r="AE2879" s="2"/>
      <c r="AF2879" s="4"/>
      <c r="AG2879" s="4"/>
      <c r="AH2879" s="4"/>
      <c r="AI2879" s="6"/>
      <c r="AJ2879" s="4"/>
      <c r="AK2879" s="4"/>
      <c r="AL2879" s="6"/>
    </row>
    <row r="2880" spans="1:38" ht="13" x14ac:dyDescent="0.15">
      <c r="A2880" s="7"/>
      <c r="B2880" s="3"/>
      <c r="C2880" s="3"/>
      <c r="D2880" s="3"/>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4"/>
      <c r="E2882" s="6"/>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1"/>
      <c r="B2883" s="3"/>
      <c r="C2883" s="3"/>
      <c r="D2883" s="4"/>
      <c r="E2883" s="6"/>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7"/>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7"/>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1"/>
      <c r="B2887" s="3"/>
      <c r="C2887" s="3"/>
      <c r="D2887" s="3"/>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7"/>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1"/>
      <c r="B2891" s="3"/>
      <c r="C2891" s="3"/>
      <c r="D2891" s="3"/>
      <c r="F2891" s="4"/>
      <c r="G2891" s="1"/>
      <c r="H2891" s="1"/>
      <c r="I2891" s="1"/>
      <c r="J2891" s="4"/>
      <c r="K2891" s="6"/>
      <c r="L2891" s="1"/>
      <c r="M2891" s="1"/>
      <c r="N2891" s="1"/>
      <c r="O2891" s="1"/>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7"/>
      <c r="B2892" s="3"/>
      <c r="C2892" s="3"/>
      <c r="D2892" s="4"/>
      <c r="E2892" s="6"/>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3"/>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1"/>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1"/>
      <c r="B2899" s="3"/>
      <c r="C2899" s="3"/>
      <c r="D2899" s="4"/>
      <c r="E2899" s="6"/>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7"/>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7"/>
      <c r="B2901" s="3"/>
      <c r="C2901" s="3"/>
      <c r="D2901" s="3"/>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3"/>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1"/>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7"/>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4"/>
      <c r="E2906" s="6"/>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1"/>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7"/>
      <c r="B2908" s="3"/>
      <c r="C2908" s="3"/>
      <c r="D2908" s="3"/>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7"/>
      <c r="B2909" s="3"/>
      <c r="C2909" s="3"/>
      <c r="D2909" s="3"/>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1"/>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7"/>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7"/>
      <c r="B2913" s="3"/>
      <c r="C2913" s="3"/>
      <c r="D2913" s="4"/>
      <c r="E2913" s="6"/>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4"/>
      <c r="E2914" s="6"/>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1"/>
      <c r="B2915" s="3"/>
      <c r="C2915" s="3"/>
      <c r="D2915" s="3"/>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7"/>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7"/>
      <c r="B2917" s="3"/>
      <c r="C2917" s="4"/>
      <c r="D2917" s="3"/>
      <c r="F2917" s="4"/>
      <c r="G2917" s="3"/>
      <c r="J2917" s="3"/>
      <c r="P2917" s="4"/>
      <c r="Q2917" s="6"/>
      <c r="R2917" s="4"/>
      <c r="S2917" s="4"/>
      <c r="T2917" s="4"/>
      <c r="U2917" s="3"/>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3"/>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1"/>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6"/>
      <c r="AJ2919" s="4"/>
      <c r="AK2919" s="4"/>
      <c r="AL2919" s="6"/>
    </row>
    <row r="2920" spans="1:38" ht="13" x14ac:dyDescent="0.15">
      <c r="A2920" s="7"/>
      <c r="B2920" s="3"/>
      <c r="C2920" s="3"/>
      <c r="D2920" s="4"/>
      <c r="E2920" s="6"/>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7"/>
      <c r="B2921" s="3"/>
      <c r="C2921" s="3"/>
      <c r="D2921" s="4"/>
      <c r="E2921" s="6"/>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3"/>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1"/>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1"/>
      <c r="B2927" s="3"/>
      <c r="C2927" s="3"/>
      <c r="D2927" s="4"/>
      <c r="E2927" s="6"/>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7"/>
      <c r="B2928" s="3"/>
      <c r="C2928" s="3"/>
      <c r="D2928" s="4"/>
      <c r="E2928" s="6"/>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7"/>
      <c r="B2929" s="3"/>
      <c r="C2929" s="3"/>
      <c r="D2929" s="3"/>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1"/>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7"/>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7"/>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4"/>
      <c r="E2934" s="6"/>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1"/>
      <c r="B2935" s="3"/>
      <c r="C2935" s="3"/>
      <c r="D2935" s="4"/>
      <c r="E2935" s="6"/>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7"/>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1"/>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7"/>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7"/>
      <c r="B2941" s="3"/>
      <c r="C2941" s="3"/>
      <c r="D2941" s="4"/>
      <c r="E2941" s="6"/>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4"/>
      <c r="E2942" s="6"/>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1"/>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7"/>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1"/>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7"/>
      <c r="B2948" s="3"/>
      <c r="C2948" s="3"/>
      <c r="D2948" s="4"/>
      <c r="E2948" s="6"/>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7"/>
      <c r="B2949" s="3"/>
      <c r="C2949" s="3"/>
      <c r="D2949" s="4"/>
      <c r="E2949" s="6"/>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1"/>
      <c r="B2951" s="3"/>
      <c r="C2951" s="3"/>
      <c r="D2951" s="4"/>
      <c r="E2951" s="6"/>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7"/>
      <c r="B2952" s="3"/>
      <c r="C2952" s="3"/>
      <c r="D2952" s="4"/>
      <c r="E2952" s="6"/>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3"/>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1"/>
      <c r="B2955" s="3"/>
      <c r="C2955" s="3"/>
      <c r="D2955" s="3"/>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1"/>
      <c r="B2959" s="3"/>
      <c r="C2959" s="3"/>
      <c r="D2959" s="4"/>
      <c r="E2959" s="6"/>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7"/>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7"/>
      <c r="B2961" s="3"/>
      <c r="C2961" s="3"/>
      <c r="D2961" s="3"/>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1"/>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4"/>
      <c r="E2966" s="6"/>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1"/>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7"/>
      <c r="B2968" s="3"/>
      <c r="C2968" s="3"/>
      <c r="D2968" s="3"/>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1"/>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7"/>
      <c r="B2973" s="3"/>
      <c r="C2973" s="3"/>
      <c r="D2973" s="4"/>
      <c r="E2973" s="6"/>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4"/>
      <c r="E2974" s="6"/>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1"/>
      <c r="B2975" s="3"/>
      <c r="C2975" s="4"/>
      <c r="D2975" s="3"/>
      <c r="F2975" s="4"/>
      <c r="G2975" s="3"/>
      <c r="J2975" s="3"/>
      <c r="P2975" s="3"/>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7"/>
      <c r="B2976" s="3"/>
      <c r="C2976" s="3"/>
      <c r="D2976" s="3"/>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7"/>
      <c r="B2977" s="3"/>
      <c r="C2977" s="3"/>
      <c r="D2977" s="3"/>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1"/>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7"/>
      <c r="B2980" s="3"/>
      <c r="C2980" s="3"/>
      <c r="D2980" s="4"/>
      <c r="E2980" s="6"/>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7"/>
      <c r="B2981" s="3"/>
      <c r="C2981" s="3"/>
      <c r="D2981" s="4"/>
      <c r="E2981" s="6"/>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1"/>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7"/>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1"/>
      <c r="B2987" s="3"/>
      <c r="C2987" s="3"/>
      <c r="D2987" s="4"/>
      <c r="E2987" s="6"/>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7"/>
      <c r="B2988" s="3"/>
      <c r="C2988" s="3"/>
      <c r="D2988" s="4"/>
      <c r="E2988" s="6"/>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1"/>
      <c r="B2991" s="3"/>
      <c r="C2991" s="4"/>
      <c r="D2991" s="3"/>
      <c r="F2991" s="4"/>
      <c r="G2991" s="3"/>
      <c r="J2991" s="3"/>
      <c r="P2991" s="4"/>
      <c r="Q2991" s="6"/>
      <c r="R2991" s="4"/>
      <c r="S2991" s="4"/>
      <c r="T2991" s="3"/>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1"/>
      <c r="B2995" s="3"/>
      <c r="C2995" s="3"/>
      <c r="D2995" s="4"/>
      <c r="E2995" s="6"/>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7"/>
      <c r="B2996" s="3"/>
      <c r="C2996" s="3"/>
      <c r="D2996" s="4"/>
      <c r="E2996" s="6"/>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7"/>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3"/>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1"/>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7"/>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1"/>
      <c r="B3003" s="3"/>
      <c r="C3003" s="3"/>
      <c r="D3003" s="4"/>
      <c r="E3003" s="6"/>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7"/>
      <c r="B3004" s="3"/>
      <c r="C3004" s="3"/>
      <c r="D3004" s="4"/>
      <c r="E3004" s="6"/>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7"/>
      <c r="B3005" s="3"/>
      <c r="C3005" s="3"/>
      <c r="D3005" s="3"/>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3"/>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1"/>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7"/>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3"/>
      <c r="D3010" s="4"/>
      <c r="E3010" s="6"/>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1"/>
      <c r="B3011" s="3"/>
      <c r="C3011" s="3"/>
      <c r="D3011" s="4"/>
      <c r="E3011" s="6"/>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7"/>
      <c r="B3012" s="3"/>
      <c r="C3012" s="3"/>
      <c r="D3012" s="3"/>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7"/>
      <c r="B3013" s="3"/>
      <c r="C3013" s="3"/>
      <c r="D3013" s="3"/>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1"/>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7"/>
      <c r="B3017" s="3"/>
      <c r="C3017" s="3"/>
      <c r="D3017" s="4"/>
      <c r="E3017" s="6"/>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4"/>
      <c r="E3018" s="6"/>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1"/>
      <c r="B3019" s="3"/>
      <c r="C3019" s="3"/>
      <c r="D3019" s="3"/>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7"/>
      <c r="B3020" s="3"/>
      <c r="C3020" s="3"/>
      <c r="D3020" s="3"/>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1"/>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7"/>
      <c r="B3024" s="3"/>
      <c r="C3024" s="3"/>
      <c r="D3024" s="4"/>
      <c r="E3024" s="6"/>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7"/>
      <c r="B3025" s="3"/>
      <c r="C3025" s="3"/>
      <c r="D3025" s="4"/>
      <c r="E3025" s="6"/>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2"/>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1"/>
      <c r="B3027" s="3"/>
      <c r="C3027" s="4"/>
      <c r="D3027" s="3"/>
      <c r="F3027" s="4"/>
      <c r="G3027" s="3"/>
      <c r="J3027" s="3"/>
      <c r="P3027" s="3"/>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7"/>
      <c r="B3028" s="3"/>
      <c r="C3028" s="4"/>
      <c r="D3028" s="3"/>
      <c r="F3028" s="4"/>
      <c r="G3028" s="3"/>
      <c r="J3028" s="3"/>
      <c r="P3028" s="3"/>
      <c r="R3028" s="4"/>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7"/>
      <c r="B3029" s="3"/>
      <c r="C3029" s="4"/>
      <c r="D3029" s="3"/>
      <c r="F3029" s="4"/>
      <c r="G3029" s="3"/>
      <c r="J3029" s="3"/>
      <c r="P3029" s="3"/>
      <c r="R3029" s="4"/>
      <c r="S3029" s="4"/>
      <c r="T3029" s="3"/>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4"/>
      <c r="D3030" s="3"/>
      <c r="F3030" s="4"/>
      <c r="G3030" s="3"/>
      <c r="J3030" s="3"/>
      <c r="P3030" s="3"/>
      <c r="R3030" s="3"/>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1"/>
      <c r="B3031" s="3"/>
      <c r="C3031" s="4"/>
      <c r="D3031" s="3"/>
      <c r="F3031" s="4"/>
      <c r="G3031" s="3"/>
      <c r="J3031" s="3"/>
      <c r="P3031" s="3"/>
      <c r="R3031" s="4"/>
      <c r="S3031" s="4"/>
      <c r="T3031" s="4"/>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7"/>
      <c r="B3032" s="3"/>
      <c r="C3032" s="3"/>
      <c r="D3032" s="4"/>
      <c r="E3032" s="6"/>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7"/>
      <c r="B3033" s="3"/>
      <c r="C3033" s="3"/>
      <c r="D3033" s="4"/>
      <c r="E3033" s="6"/>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3"/>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1"/>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1"/>
      <c r="B3039" s="3"/>
      <c r="C3039" s="3"/>
      <c r="D3039" s="4"/>
      <c r="E3039" s="6"/>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7"/>
      <c r="B3040" s="3"/>
      <c r="C3040" s="3"/>
      <c r="D3040" s="4"/>
      <c r="E3040" s="6"/>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7"/>
      <c r="B3041" s="3"/>
      <c r="C3041" s="3"/>
      <c r="D3041" s="3"/>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1"/>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7"/>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4"/>
      <c r="E3046" s="6"/>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1"/>
      <c r="B3047" s="3"/>
      <c r="C3047" s="3"/>
      <c r="D3047" s="4"/>
      <c r="E3047" s="6"/>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7"/>
      <c r="B3048" s="3"/>
      <c r="C3048" s="3"/>
      <c r="D3048" s="3"/>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1"/>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7"/>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7"/>
      <c r="B3053" s="3"/>
      <c r="C3053" s="3"/>
      <c r="D3053" s="4"/>
      <c r="E3053" s="6"/>
      <c r="F3053" s="4"/>
      <c r="G3053" s="3"/>
      <c r="J3053" s="4"/>
      <c r="K3053" s="6"/>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4"/>
      <c r="E3054" s="6"/>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1"/>
      <c r="B3055" s="3"/>
      <c r="C3055" s="3"/>
      <c r="D3055" s="3"/>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7"/>
      <c r="B3056" s="3"/>
      <c r="C3056" s="3"/>
      <c r="D3056" s="3"/>
      <c r="F3056" s="4"/>
      <c r="G3056" s="3"/>
      <c r="J3056" s="4"/>
      <c r="K3056" s="6"/>
      <c r="P3056" s="4"/>
      <c r="Q3056" s="6"/>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7"/>
      <c r="B3057" s="3"/>
      <c r="C3057" s="3"/>
      <c r="D3057" s="3"/>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3"/>
      <c r="D3058" s="3"/>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1"/>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7"/>
      <c r="B3060" s="3"/>
      <c r="C3060" s="3"/>
      <c r="D3060" s="4"/>
      <c r="E3060" s="6"/>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7"/>
      <c r="B3061" s="3"/>
      <c r="C3061" s="3"/>
      <c r="D3061" s="4"/>
      <c r="E3061" s="6"/>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3"/>
      <c r="D3062" s="3"/>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1"/>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7"/>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1"/>
      <c r="B3067" s="3"/>
      <c r="C3067" s="3"/>
      <c r="D3067" s="4"/>
      <c r="E3067" s="6"/>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7"/>
      <c r="B3068" s="3"/>
      <c r="C3068" s="3"/>
      <c r="D3068" s="4"/>
      <c r="E3068" s="6"/>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7"/>
      <c r="B3069" s="3"/>
      <c r="C3069" s="3"/>
      <c r="D3069" s="3"/>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1"/>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7"/>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7"/>
      <c r="B3073" s="3"/>
      <c r="C3073" s="3"/>
      <c r="D3073" s="3"/>
      <c r="F3073" s="4"/>
      <c r="G3073" s="1"/>
      <c r="H3073" s="1"/>
      <c r="I3073" s="1"/>
      <c r="J3073" s="4"/>
      <c r="K3073" s="6"/>
      <c r="L3073" s="1"/>
      <c r="M3073" s="1"/>
      <c r="N3073" s="1"/>
      <c r="O3073" s="1"/>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4"/>
      <c r="E3074" s="6"/>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1"/>
      <c r="B3075" s="3"/>
      <c r="C3075" s="3"/>
      <c r="D3075" s="4"/>
      <c r="E3075" s="6"/>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7"/>
      <c r="B3076" s="3"/>
      <c r="C3076" s="4"/>
      <c r="D3076" s="3"/>
      <c r="F3076" s="4"/>
      <c r="G3076" s="3"/>
      <c r="J3076" s="3"/>
      <c r="P3076" s="3"/>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7"/>
      <c r="B3077" s="3"/>
      <c r="C3077" s="4"/>
      <c r="D3077" s="3"/>
      <c r="F3077" s="4"/>
      <c r="G3077" s="3"/>
      <c r="J3077" s="3"/>
      <c r="P3077" s="3"/>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4"/>
      <c r="D3078" s="3"/>
      <c r="F3078" s="4"/>
      <c r="G3078" s="3"/>
      <c r="J3078" s="3"/>
      <c r="P3078" s="3"/>
      <c r="R3078" s="4"/>
      <c r="S3078" s="4"/>
      <c r="T3078" s="3"/>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1"/>
      <c r="B3079" s="3"/>
      <c r="C3079" s="4"/>
      <c r="D3079" s="3"/>
      <c r="F3079" s="4"/>
      <c r="G3079" s="3"/>
      <c r="J3079" s="3"/>
      <c r="P3079" s="3"/>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7"/>
      <c r="B3080" s="3"/>
      <c r="C3080" s="3"/>
      <c r="D3080" s="4"/>
      <c r="E3080" s="6"/>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7"/>
      <c r="B3081" s="3"/>
      <c r="C3081" s="3"/>
      <c r="D3081" s="3"/>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4"/>
      <c r="D3082" s="3"/>
      <c r="F3082" s="4"/>
      <c r="G3082" s="3"/>
      <c r="J3082" s="3"/>
      <c r="P3082" s="3"/>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1"/>
      <c r="B3083" s="3"/>
      <c r="C3083" s="3"/>
      <c r="D3083" s="4"/>
      <c r="E3083" s="6"/>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7"/>
      <c r="B3084" s="3"/>
      <c r="C3084" s="3"/>
      <c r="D3084" s="4"/>
      <c r="E3084" s="6"/>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7"/>
      <c r="B3085" s="3"/>
      <c r="C3085" s="3"/>
      <c r="D3085" s="3"/>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4"/>
      <c r="D3086" s="3"/>
      <c r="F3086" s="4"/>
      <c r="G3086" s="3"/>
      <c r="J3086" s="3"/>
      <c r="P3086" s="3"/>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1"/>
      <c r="B3087" s="3"/>
      <c r="C3087" s="4"/>
      <c r="D3087" s="3"/>
      <c r="F3087" s="4"/>
      <c r="G3087" s="3"/>
      <c r="J3087" s="3"/>
      <c r="P3087" s="3"/>
      <c r="R3087" s="4"/>
      <c r="S3087" s="4"/>
      <c r="T3087" s="3"/>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7"/>
      <c r="B3088" s="3"/>
      <c r="C3088" s="4"/>
      <c r="D3088" s="3"/>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7"/>
      <c r="B3089" s="3"/>
      <c r="C3089" s="4"/>
      <c r="D3089" s="3"/>
      <c r="F3089" s="4"/>
      <c r="G3089" s="3"/>
      <c r="J3089" s="3"/>
      <c r="P3089" s="3"/>
      <c r="R3089" s="4"/>
      <c r="S3089" s="4"/>
      <c r="T3089" s="4"/>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3"/>
      <c r="D3090" s="4"/>
      <c r="E3090" s="6"/>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1"/>
      <c r="B3091" s="3"/>
      <c r="C3091" s="3"/>
      <c r="D3091" s="4"/>
      <c r="E3091" s="6"/>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7"/>
      <c r="B3092" s="3"/>
      <c r="C3092" s="4"/>
      <c r="D3092" s="3"/>
      <c r="F3092" s="4"/>
      <c r="G3092" s="3"/>
      <c r="J3092" s="3"/>
      <c r="P3092" s="3"/>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7"/>
      <c r="B3093" s="3"/>
      <c r="C3093" s="3"/>
      <c r="D3093" s="3"/>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3"/>
      <c r="D3094" s="3"/>
      <c r="F3094" s="4"/>
      <c r="G3094" s="6"/>
      <c r="H3094" s="6"/>
      <c r="I3094" s="6"/>
      <c r="J3094" s="4"/>
      <c r="K3094" s="6"/>
      <c r="L3094" s="6"/>
      <c r="M3094" s="6"/>
      <c r="N3094" s="6"/>
      <c r="O3094" s="6"/>
      <c r="P3094" s="4"/>
      <c r="Q3094" s="6"/>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1"/>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7"/>
      <c r="B3096" s="3"/>
      <c r="C3096" s="4"/>
      <c r="D3096" s="3"/>
      <c r="F3096" s="4"/>
      <c r="G3096" s="3"/>
      <c r="J3096" s="3"/>
      <c r="P3096" s="3"/>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7"/>
      <c r="B3097" s="3"/>
      <c r="C3097" s="3"/>
      <c r="D3097" s="4"/>
      <c r="E3097" s="6"/>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3"/>
      <c r="D3098" s="4"/>
      <c r="E3098" s="6"/>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1"/>
      <c r="B3099" s="3"/>
      <c r="C3099" s="3"/>
      <c r="D3099" s="3"/>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7"/>
      <c r="B3100" s="3"/>
      <c r="C3100" s="3"/>
      <c r="D3100" s="3"/>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7"/>
      <c r="B3101" s="3"/>
      <c r="C3101" s="3"/>
      <c r="D3101" s="3"/>
      <c r="F3101" s="4"/>
      <c r="G3101" s="6"/>
      <c r="H3101" s="6"/>
      <c r="I3101" s="6"/>
      <c r="J3101" s="4"/>
      <c r="K3101" s="6"/>
      <c r="L3101" s="6"/>
      <c r="M3101" s="6"/>
      <c r="N3101" s="6"/>
      <c r="O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3"/>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1"/>
      <c r="B3103" s="3"/>
      <c r="C3103" s="3"/>
      <c r="D3103" s="3"/>
      <c r="F3103" s="4"/>
      <c r="G3103" s="3"/>
      <c r="J3103" s="4"/>
      <c r="K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7"/>
      <c r="B3104" s="3"/>
      <c r="C3104" s="3"/>
      <c r="D3104" s="4"/>
      <c r="E3104" s="6"/>
      <c r="F3104" s="4"/>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7"/>
      <c r="B3105" s="3"/>
      <c r="C3105" s="3"/>
      <c r="D3105" s="4"/>
      <c r="E3105" s="6"/>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3"/>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1"/>
      <c r="B3107" s="3"/>
      <c r="C3107" s="3"/>
      <c r="D3107" s="3"/>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7"/>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1"/>
      <c r="B3111" s="3"/>
      <c r="C3111" s="3"/>
      <c r="D3111" s="4"/>
      <c r="E3111" s="6"/>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7"/>
      <c r="B3112" s="3"/>
      <c r="C3112" s="3"/>
      <c r="D3112" s="4"/>
      <c r="E3112" s="6"/>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7"/>
      <c r="B3113" s="3"/>
      <c r="C3113" s="3"/>
      <c r="D3113" s="4"/>
      <c r="E3113" s="6"/>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3"/>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1"/>
      <c r="B3115" s="3"/>
      <c r="C3115" s="3"/>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7"/>
      <c r="B3116" s="3"/>
      <c r="C3116" s="3"/>
      <c r="D3116" s="3"/>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7"/>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1"/>
      <c r="B3119" s="3"/>
      <c r="C3119" s="3"/>
      <c r="D3119" s="3"/>
      <c r="F3119" s="3"/>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7"/>
      <c r="B3120" s="3"/>
      <c r="C3120" s="3"/>
      <c r="D3120" s="3"/>
      <c r="F3120" s="3"/>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7"/>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4"/>
      <c r="E3122" s="6"/>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1"/>
      <c r="B3123" s="3"/>
      <c r="C3123" s="3"/>
      <c r="D3123" s="3"/>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7"/>
      <c r="B3124" s="3"/>
      <c r="C3124" s="3"/>
      <c r="D3124" s="3"/>
      <c r="F3124" s="3"/>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7"/>
      <c r="B3125" s="3"/>
      <c r="C3125" s="3"/>
      <c r="D3125" s="3"/>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1"/>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7"/>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7"/>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1"/>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7"/>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7"/>
      <c r="B3133" s="3"/>
      <c r="C3133" s="3"/>
      <c r="D3133" s="3"/>
      <c r="F3133" s="3"/>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4"/>
      <c r="E3134" s="6"/>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1"/>
      <c r="B3135" s="3"/>
      <c r="C3135" s="3"/>
      <c r="D3135" s="3"/>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7"/>
      <c r="B3136" s="3"/>
      <c r="C3136" s="3"/>
      <c r="D3136" s="3"/>
      <c r="F3136" s="3"/>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7"/>
      <c r="B3137" s="3"/>
      <c r="C3137" s="3"/>
      <c r="D3137" s="3"/>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3"/>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1"/>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7"/>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7"/>
      <c r="B3141" s="3"/>
      <c r="C3141" s="3"/>
      <c r="D3141" s="3"/>
      <c r="F3141" s="3"/>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1"/>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7"/>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7"/>
      <c r="B3145" s="3"/>
      <c r="C3145" s="3"/>
      <c r="D3145" s="3"/>
      <c r="F3145" s="3"/>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3"/>
      <c r="F3146" s="4"/>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1"/>
      <c r="B3147" s="3"/>
      <c r="C3147" s="3"/>
      <c r="D3147" s="4"/>
      <c r="E3147" s="6"/>
      <c r="F3147" s="4"/>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7"/>
      <c r="B3148" s="3"/>
      <c r="C3148" s="3"/>
      <c r="D3148" s="4"/>
      <c r="E3148" s="6"/>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7"/>
      <c r="B3149" s="3"/>
      <c r="C3149" s="3"/>
      <c r="D3149" s="3"/>
      <c r="F3149" s="3"/>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3"/>
      <c r="F3150" s="3"/>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1"/>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7"/>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7"/>
      <c r="B3153" s="3"/>
      <c r="C3153" s="3"/>
      <c r="D3153" s="3"/>
      <c r="F3153" s="3"/>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4"/>
      <c r="E3154" s="6"/>
      <c r="F3154" s="4"/>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1"/>
      <c r="B3155" s="3"/>
      <c r="C3155" s="3"/>
      <c r="D3155" s="3"/>
      <c r="F3155" s="3"/>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7"/>
      <c r="B3156" s="3"/>
      <c r="C3156" s="3"/>
      <c r="D3156" s="3"/>
      <c r="F3156" s="3"/>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7"/>
      <c r="B3157" s="3"/>
      <c r="C3157" s="3"/>
      <c r="D3157" s="3"/>
      <c r="F3157" s="3"/>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4"/>
      <c r="E3158" s="6"/>
      <c r="F3158" s="4"/>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1"/>
      <c r="B3159" s="3"/>
      <c r="C3159" s="3"/>
      <c r="D3159" s="3"/>
      <c r="F3159" s="3"/>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7"/>
      <c r="B3160" s="3"/>
      <c r="C3160" s="3"/>
      <c r="D3160" s="3"/>
      <c r="F3160" s="3"/>
      <c r="G3160" s="6"/>
      <c r="H3160" s="6"/>
      <c r="I3160" s="6"/>
      <c r="J3160" s="4"/>
      <c r="K3160" s="6"/>
      <c r="L3160" s="6"/>
      <c r="M3160" s="6"/>
      <c r="N3160" s="6"/>
      <c r="O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7"/>
      <c r="B3161" s="3"/>
      <c r="C3161" s="3"/>
      <c r="D3161" s="3"/>
      <c r="F3161" s="3"/>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3"/>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1"/>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7"/>
      <c r="B3164" s="3"/>
      <c r="C3164" s="3"/>
      <c r="D3164" s="4"/>
      <c r="E3164" s="6"/>
      <c r="F3164" s="4"/>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4"/>
      <c r="E3166" s="6"/>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1"/>
      <c r="B3167" s="3"/>
      <c r="C3167" s="3"/>
      <c r="D3167" s="3"/>
      <c r="F3167" s="3"/>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7"/>
      <c r="B3168" s="3"/>
      <c r="C3168" s="3"/>
      <c r="D3168" s="3"/>
      <c r="F3168" s="3"/>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7"/>
      <c r="B3169" s="3"/>
      <c r="C3169" s="3"/>
      <c r="D3169" s="3"/>
      <c r="F3169" s="3"/>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1"/>
      <c r="B3171" s="3"/>
      <c r="C3171" s="3"/>
      <c r="D3171" s="3"/>
      <c r="F3171" s="3"/>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7"/>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7"/>
      <c r="B3173" s="3"/>
      <c r="C3173" s="3"/>
      <c r="D3173" s="4"/>
      <c r="E3173" s="6"/>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3"/>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1"/>
      <c r="B3175" s="3"/>
      <c r="C3175" s="3"/>
      <c r="D3175" s="3"/>
      <c r="F3175" s="3"/>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7"/>
      <c r="B3176" s="3"/>
      <c r="C3176" s="3"/>
      <c r="D3176" s="4"/>
      <c r="E3176" s="6"/>
      <c r="F3176" s="4"/>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7"/>
      <c r="B3177" s="3"/>
      <c r="C3177" s="3"/>
      <c r="D3177" s="4"/>
      <c r="E3177" s="6"/>
      <c r="F3177" s="4"/>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4"/>
      <c r="E3178" s="6"/>
      <c r="F3178" s="4"/>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1"/>
      <c r="B3179" s="3"/>
      <c r="C3179" s="3"/>
      <c r="D3179" s="3"/>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7"/>
      <c r="B3180" s="3"/>
      <c r="C3180" s="3"/>
      <c r="D3180" s="3"/>
      <c r="F3180" s="4"/>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7"/>
      <c r="B3181" s="3"/>
      <c r="C3181" s="3"/>
      <c r="D3181" s="3"/>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4"/>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1"/>
      <c r="B3183" s="3"/>
      <c r="C3183" s="4"/>
      <c r="D3183" s="3"/>
      <c r="F3183" s="4"/>
      <c r="G3183" s="3"/>
      <c r="J3183" s="3"/>
      <c r="P3183" s="3"/>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7"/>
      <c r="B3184" s="3"/>
      <c r="C3184" s="4"/>
      <c r="D3184" s="3"/>
      <c r="F3184" s="4"/>
      <c r="G3184" s="3"/>
      <c r="J3184" s="3"/>
      <c r="P3184" s="3"/>
      <c r="R3184" s="4"/>
      <c r="S3184" s="4"/>
      <c r="T3184" s="3"/>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7"/>
      <c r="B3185" s="3"/>
      <c r="C3185" s="3"/>
      <c r="D3185" s="3"/>
      <c r="F3185" s="4"/>
      <c r="G3185" s="3"/>
      <c r="J3185" s="4"/>
      <c r="K3185" s="6"/>
      <c r="P3185" s="4"/>
      <c r="Q3185" s="6"/>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3"/>
      <c r="D3186" s="3"/>
      <c r="F3186" s="4"/>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1"/>
      <c r="B3187" s="3"/>
      <c r="C3187" s="3"/>
      <c r="D3187" s="3"/>
      <c r="F3187" s="4"/>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7"/>
      <c r="B3188" s="3"/>
      <c r="C3188" s="3"/>
      <c r="D3188" s="3"/>
      <c r="F3188" s="4"/>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7"/>
      <c r="B3189" s="3"/>
      <c r="C3189" s="3"/>
      <c r="D3189" s="4"/>
      <c r="E3189" s="6"/>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3"/>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1"/>
      <c r="B3191" s="3"/>
      <c r="C3191" s="3"/>
      <c r="D3191" s="3"/>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7"/>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7"/>
      <c r="B3193" s="3"/>
      <c r="C3193" s="3"/>
      <c r="D3193" s="3"/>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4"/>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1"/>
      <c r="B3195" s="3"/>
      <c r="C3195" s="3"/>
      <c r="D3195" s="4"/>
      <c r="E3195" s="6"/>
      <c r="F3195" s="4"/>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7"/>
      <c r="B3196" s="3"/>
      <c r="C3196" s="3"/>
      <c r="D3196" s="4"/>
      <c r="E3196" s="6"/>
      <c r="F3196" s="4"/>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1"/>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7"/>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7"/>
      <c r="B3201" s="3"/>
      <c r="C3201" s="3"/>
      <c r="D3201" s="4"/>
      <c r="E3201" s="6"/>
      <c r="F3201" s="4"/>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3"/>
      <c r="F3202" s="3"/>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1"/>
      <c r="B3203" s="3"/>
      <c r="C3203" s="3"/>
      <c r="D3203" s="3"/>
      <c r="F3203" s="3"/>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7"/>
      <c r="B3204" s="3"/>
      <c r="C3204" s="3"/>
      <c r="D3204" s="4"/>
      <c r="E3204" s="6"/>
      <c r="F3204" s="4"/>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7"/>
      <c r="B3205" s="3"/>
      <c r="C3205" s="3"/>
      <c r="D3205" s="3"/>
      <c r="F3205" s="3"/>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3"/>
      <c r="F3206" s="3"/>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1"/>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7"/>
      <c r="B3208" s="3"/>
      <c r="C3208" s="3"/>
      <c r="D3208" s="3"/>
      <c r="F3208" s="3"/>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7"/>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4"/>
      <c r="E3210" s="6"/>
      <c r="F3210" s="4"/>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1"/>
      <c r="B3211" s="3"/>
      <c r="C3211" s="3"/>
      <c r="D3211" s="3"/>
      <c r="F3211" s="3"/>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7"/>
      <c r="B3212" s="3"/>
      <c r="C3212" s="3"/>
      <c r="D3212" s="3"/>
      <c r="F3212" s="3"/>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7"/>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1"/>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7"/>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7"/>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1"/>
      <c r="B3219" s="3"/>
      <c r="C3219" s="3"/>
      <c r="D3219" s="4"/>
      <c r="E3219" s="6"/>
      <c r="F3219" s="4"/>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7"/>
      <c r="B3220" s="3"/>
      <c r="C3220" s="3"/>
      <c r="D3220" s="3"/>
      <c r="F3220" s="3"/>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7"/>
      <c r="B3221" s="3"/>
      <c r="C3221" s="3"/>
      <c r="D3221" s="3"/>
      <c r="F3221" s="3"/>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4"/>
      <c r="E3222" s="6"/>
      <c r="F3222" s="4"/>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1"/>
      <c r="B3223" s="3"/>
      <c r="C3223" s="3"/>
      <c r="D3223" s="3"/>
      <c r="F3223" s="3"/>
      <c r="G3223" s="6"/>
      <c r="H3223" s="6"/>
      <c r="I3223" s="6"/>
      <c r="J3223" s="4"/>
      <c r="K3223" s="6"/>
      <c r="L3223" s="6"/>
      <c r="M3223" s="6"/>
      <c r="N3223" s="6"/>
      <c r="O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7"/>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1"/>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7"/>
      <c r="B3228" s="3"/>
      <c r="C3228" s="3"/>
      <c r="D3228" s="4"/>
      <c r="E3228" s="6"/>
      <c r="F3228" s="4"/>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7"/>
      <c r="B3229" s="3"/>
      <c r="C3229" s="3"/>
      <c r="D3229" s="3"/>
      <c r="F3229" s="3"/>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1"/>
      <c r="B3231" s="3"/>
      <c r="C3231" s="3"/>
      <c r="D3231" s="4"/>
      <c r="E3231" s="6"/>
      <c r="F3231" s="4"/>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7"/>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1"/>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7"/>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7"/>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1"/>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7"/>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1"/>
      <c r="B3243" s="3"/>
      <c r="C3243" s="3"/>
      <c r="D3243" s="4"/>
      <c r="E3243" s="6"/>
      <c r="F3243" s="4"/>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7"/>
      <c r="B3244" s="3"/>
      <c r="C3244" s="3"/>
      <c r="D3244" s="3"/>
      <c r="F3244" s="3"/>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1"/>
      <c r="B3247" s="3"/>
      <c r="C3247" s="3"/>
      <c r="D3247" s="4"/>
      <c r="E3247" s="6"/>
      <c r="F3247" s="4"/>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7"/>
      <c r="B3248" s="3"/>
      <c r="C3248" s="3"/>
      <c r="D3248" s="4"/>
      <c r="E3248" s="6"/>
      <c r="F3248" s="4"/>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7"/>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3"/>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1"/>
      <c r="B3251" s="3"/>
      <c r="C3251" s="3"/>
      <c r="D3251" s="3"/>
      <c r="F3251" s="4"/>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7"/>
      <c r="B3252" s="3"/>
      <c r="C3252" s="3"/>
      <c r="D3252" s="3"/>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7"/>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1"/>
      <c r="B3255" s="3"/>
      <c r="C3255" s="3"/>
      <c r="D3255" s="4"/>
      <c r="E3255" s="6"/>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7"/>
      <c r="B3256" s="3"/>
      <c r="C3256" s="3"/>
      <c r="D3256" s="3"/>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7"/>
      <c r="B3257" s="3"/>
      <c r="C3257" s="3"/>
      <c r="D3257" s="3"/>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6"/>
      <c r="H3258" s="6"/>
      <c r="I3258" s="6"/>
      <c r="J3258" s="4"/>
      <c r="K3258" s="6"/>
      <c r="L3258" s="6"/>
      <c r="M3258" s="6"/>
      <c r="N3258" s="6"/>
      <c r="O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1"/>
      <c r="B3259" s="3"/>
      <c r="C3259" s="3"/>
      <c r="D3259" s="3"/>
      <c r="F3259" s="4"/>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7"/>
      <c r="B3260" s="3"/>
      <c r="C3260" s="3"/>
      <c r="D3260" s="3"/>
      <c r="F3260" s="4"/>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7"/>
      <c r="B3261" s="3"/>
      <c r="C3261" s="3"/>
      <c r="D3261" s="4"/>
      <c r="E3261" s="6"/>
      <c r="F3261" s="4"/>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4"/>
      <c r="E3262" s="6"/>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1"/>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7"/>
      <c r="B3264" s="3"/>
      <c r="C3264" s="3"/>
      <c r="D3264" s="3"/>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7"/>
      <c r="B3265" s="3"/>
      <c r="C3265" s="3"/>
      <c r="D3265" s="3"/>
      <c r="F3265" s="3"/>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4"/>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1"/>
      <c r="B3267" s="3"/>
      <c r="C3267" s="3"/>
      <c r="D3267" s="3"/>
      <c r="F3267" s="4"/>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7"/>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7"/>
      <c r="B3269" s="3"/>
      <c r="C3269" s="3"/>
      <c r="D3269" s="3"/>
      <c r="F3269" s="3"/>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1"/>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7"/>
      <c r="B3272" s="3"/>
      <c r="C3272" s="3"/>
      <c r="D3272" s="4"/>
      <c r="E3272" s="6"/>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7"/>
      <c r="B3273" s="3"/>
      <c r="C3273" s="3"/>
      <c r="D3273" s="3"/>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3"/>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1"/>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7"/>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1"/>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7"/>
      <c r="B3281" s="3"/>
      <c r="C3281" s="3"/>
      <c r="D3281" s="3"/>
      <c r="F3281" s="3"/>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1"/>
      <c r="B3283" s="3"/>
      <c r="C3283" s="3"/>
      <c r="D3283" s="4"/>
      <c r="E3283" s="6"/>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7"/>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1"/>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7"/>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1"/>
      <c r="B3291" s="3"/>
      <c r="C3291" s="3"/>
      <c r="D3291" s="4"/>
      <c r="E3291" s="6"/>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7"/>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1"/>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7"/>
      <c r="B3296" s="3"/>
      <c r="C3296" s="3"/>
      <c r="D3296" s="3"/>
      <c r="F3296" s="4"/>
      <c r="G3296" s="6"/>
      <c r="H3296" s="6"/>
      <c r="I3296" s="6"/>
      <c r="J3296" s="4"/>
      <c r="K3296" s="6"/>
      <c r="L3296" s="6"/>
      <c r="M3296" s="6"/>
      <c r="N3296" s="6"/>
      <c r="O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7"/>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1"/>
      <c r="B3299" s="3"/>
      <c r="C3299" s="3"/>
      <c r="D3299" s="3"/>
      <c r="F3299" s="3"/>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7"/>
      <c r="B3301" s="3"/>
      <c r="C3301" s="3"/>
      <c r="D3301" s="4"/>
      <c r="E3301" s="6"/>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1"/>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7"/>
      <c r="B3304" s="3"/>
      <c r="C3304" s="3"/>
      <c r="D3304" s="3"/>
      <c r="F3304" s="3"/>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1"/>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7"/>
      <c r="B3308" s="3"/>
      <c r="C3308" s="3"/>
      <c r="D3308" s="3"/>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1"/>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3"/>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1"/>
      <c r="B3315" s="3"/>
      <c r="C3315" s="3"/>
      <c r="D3315" s="4"/>
      <c r="E3315" s="6"/>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7"/>
      <c r="B3316" s="3"/>
      <c r="C3316" s="3"/>
      <c r="D3316" s="3"/>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1"/>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1"/>
      <c r="B3323" s="3"/>
      <c r="C3323" s="3"/>
      <c r="D3323" s="3"/>
      <c r="F3323" s="4"/>
      <c r="G3323" s="1"/>
      <c r="H3323" s="1"/>
      <c r="I3323" s="1"/>
      <c r="J3323" s="4"/>
      <c r="K3323" s="6"/>
      <c r="L3323" s="1"/>
      <c r="M3323" s="1"/>
      <c r="N3323" s="1"/>
      <c r="O3323" s="1"/>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1"/>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7"/>
      <c r="B3328" s="3"/>
      <c r="C3328" s="3"/>
      <c r="D3328" s="4"/>
      <c r="E3328" s="6"/>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7"/>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1"/>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1"/>
      <c r="B3335" s="3"/>
      <c r="C3335" s="3"/>
      <c r="D3335" s="3"/>
      <c r="F3335" s="3"/>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7"/>
      <c r="B3336" s="3"/>
      <c r="C3336" s="3"/>
      <c r="D3336" s="4"/>
      <c r="E3336" s="6"/>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7"/>
      <c r="B3337" s="3"/>
      <c r="C3337" s="3"/>
      <c r="D3337" s="4"/>
      <c r="E3337" s="6"/>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1"/>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1"/>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7"/>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3"/>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1"/>
      <c r="B3347" s="3"/>
      <c r="C3347" s="3"/>
      <c r="D3347" s="4"/>
      <c r="E3347" s="6"/>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7"/>
      <c r="B3348" s="3"/>
      <c r="C3348" s="3"/>
      <c r="D3348" s="3"/>
      <c r="F3348" s="4"/>
      <c r="G3348" s="6"/>
      <c r="H3348" s="6"/>
      <c r="I3348" s="6"/>
      <c r="J3348" s="4"/>
      <c r="K3348" s="6"/>
      <c r="L3348" s="6"/>
      <c r="M3348" s="6"/>
      <c r="N3348" s="6"/>
      <c r="O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1"/>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7"/>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1"/>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7"/>
      <c r="B3356" s="3"/>
      <c r="C3356" s="3"/>
      <c r="D3356" s="4"/>
      <c r="E3356" s="6"/>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7"/>
      <c r="B3357" s="3"/>
      <c r="C3357" s="3"/>
      <c r="D3357" s="4"/>
      <c r="E3357" s="6"/>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1"/>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7"/>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1"/>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7"/>
      <c r="B3364" s="3"/>
      <c r="C3364" s="3"/>
      <c r="D3364" s="4"/>
      <c r="E3364" s="6"/>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1"/>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1"/>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7"/>
      <c r="B3372" s="3"/>
      <c r="C3372" s="3"/>
      <c r="D3372" s="4"/>
      <c r="E3372" s="6"/>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7"/>
      <c r="B3373" s="3"/>
      <c r="C3373" s="3"/>
      <c r="D3373" s="3"/>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3"/>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1"/>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1"/>
      <c r="B3379" s="3"/>
      <c r="C3379" s="3"/>
      <c r="D3379" s="4"/>
      <c r="E3379" s="6"/>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7"/>
      <c r="B3380" s="3"/>
      <c r="C3380" s="3"/>
      <c r="D3380" s="3"/>
      <c r="F3380" s="4"/>
      <c r="G3380" s="2"/>
      <c r="H3380" s="2"/>
      <c r="I3380" s="2"/>
      <c r="J3380" s="4"/>
      <c r="K3380" s="6"/>
      <c r="L3380" s="2"/>
      <c r="M3380" s="2"/>
      <c r="N3380" s="2"/>
      <c r="O3380" s="2"/>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7"/>
      <c r="B3381" s="3"/>
      <c r="C3381" s="3"/>
      <c r="D3381" s="3"/>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3"/>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1"/>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7"/>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4"/>
      <c r="E3386" s="6"/>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1"/>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7"/>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1"/>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4"/>
      <c r="E3394" s="6"/>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1"/>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7"/>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7"/>
      <c r="B3397" s="3"/>
      <c r="C3397" s="3"/>
      <c r="D3397" s="3"/>
      <c r="F3397" s="4"/>
      <c r="G3397" s="2"/>
      <c r="H3397" s="2"/>
      <c r="I3397" s="2"/>
      <c r="J3397" s="4"/>
      <c r="K3397" s="6"/>
      <c r="L3397" s="2"/>
      <c r="M3397" s="2"/>
      <c r="N3397" s="2"/>
      <c r="O3397" s="2"/>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1"/>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4"/>
      <c r="E3402" s="6"/>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1"/>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7"/>
      <c r="B3404" s="3"/>
      <c r="C3404" s="3"/>
      <c r="D3404" s="3"/>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6"/>
      <c r="AJ3406" s="4"/>
      <c r="AK3406" s="4"/>
      <c r="AL3406" s="6"/>
    </row>
    <row r="3407" spans="1:38" ht="13" x14ac:dyDescent="0.15">
      <c r="A3407" s="1"/>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7"/>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3"/>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1"/>
      <c r="B3411" s="3"/>
      <c r="C3411" s="3"/>
      <c r="D3411" s="4"/>
      <c r="E3411" s="6"/>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7"/>
      <c r="B3412" s="3"/>
      <c r="C3412" s="3"/>
      <c r="D3412" s="3"/>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1"/>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1"/>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4"/>
      <c r="E3422" s="6"/>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1"/>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7"/>
      <c r="B3424" s="3"/>
      <c r="C3424" s="3"/>
      <c r="D3424" s="3"/>
      <c r="F3424" s="3"/>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4"/>
      <c r="D3426" s="3"/>
      <c r="F3426" s="4"/>
      <c r="G3426" s="3"/>
      <c r="J3426" s="3"/>
      <c r="P3426" s="3"/>
      <c r="R3426" s="4"/>
      <c r="S3426" s="4"/>
      <c r="T3426" s="4"/>
      <c r="U3426" s="3"/>
      <c r="V3426" s="4"/>
      <c r="W3426" s="6"/>
      <c r="X3426" s="4"/>
      <c r="Y3426" s="14"/>
      <c r="Z3426" s="4"/>
      <c r="AA3426" s="4"/>
      <c r="AB3426" s="4"/>
      <c r="AC3426" s="4"/>
      <c r="AD3426" s="2"/>
      <c r="AE3426" s="2"/>
      <c r="AF3426" s="4"/>
      <c r="AG3426" s="4"/>
      <c r="AH3426" s="4"/>
      <c r="AI3426" s="6"/>
      <c r="AJ3426" s="4"/>
      <c r="AK3426" s="4"/>
      <c r="AL3426" s="6"/>
    </row>
    <row r="3427" spans="1:38" ht="13" x14ac:dyDescent="0.15">
      <c r="A3427" s="1"/>
      <c r="B3427" s="3"/>
      <c r="C3427" s="3"/>
      <c r="D3427" s="3"/>
      <c r="F3427" s="3"/>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7"/>
      <c r="B3428" s="3"/>
      <c r="C3428" s="3"/>
      <c r="D3428" s="3"/>
      <c r="F3428" s="4"/>
      <c r="G3428" s="6"/>
      <c r="H3428" s="6"/>
      <c r="I3428" s="6"/>
      <c r="J3428" s="4"/>
      <c r="K3428" s="6"/>
      <c r="L3428" s="6"/>
      <c r="M3428" s="6"/>
      <c r="N3428" s="6"/>
      <c r="O3428" s="6"/>
      <c r="P3428" s="4"/>
      <c r="Q3428" s="6"/>
      <c r="R3428" s="4"/>
      <c r="S3428" s="4"/>
      <c r="T3428" s="4"/>
      <c r="U3428" s="4"/>
      <c r="V3428" s="4"/>
      <c r="W3428" s="6"/>
      <c r="X3428" s="4"/>
      <c r="Y3428" s="14"/>
      <c r="Z3428" s="4"/>
      <c r="AA3428" s="4"/>
      <c r="AB3428" s="4"/>
      <c r="AC3428" s="4"/>
      <c r="AD3428" s="2"/>
      <c r="AE3428" s="2"/>
      <c r="AF3428" s="4"/>
      <c r="AG3428" s="4"/>
      <c r="AH3428" s="4"/>
      <c r="AI3428" s="6"/>
      <c r="AJ3428" s="4"/>
      <c r="AK3428" s="4"/>
      <c r="AL3428" s="6"/>
    </row>
    <row r="3429" spans="1:38" ht="13" x14ac:dyDescent="0.15">
      <c r="A3429" s="7"/>
      <c r="B3429" s="3"/>
      <c r="C3429" s="3"/>
      <c r="D3429" s="3"/>
      <c r="F3429" s="4"/>
      <c r="G3429" s="6"/>
      <c r="H3429" s="6"/>
      <c r="I3429" s="6"/>
      <c r="J3429" s="4"/>
      <c r="K3429" s="6"/>
      <c r="L3429" s="6"/>
      <c r="M3429" s="6"/>
      <c r="N3429" s="6"/>
      <c r="O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3"/>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1"/>
      <c r="B3431" s="3"/>
      <c r="C3431" s="3"/>
      <c r="D3431" s="4"/>
      <c r="E3431" s="6"/>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7"/>
      <c r="B3432" s="3"/>
      <c r="C3432" s="3"/>
      <c r="D3432" s="4"/>
      <c r="E3432" s="6"/>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7"/>
      <c r="B3433" s="3"/>
      <c r="C3433" s="3"/>
      <c r="D3433" s="3"/>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1"/>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7"/>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1"/>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1"/>
      <c r="B3443" s="3"/>
      <c r="C3443" s="3"/>
      <c r="D3443" s="4"/>
      <c r="E3443" s="6"/>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1"/>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7"/>
      <c r="B3449" s="3"/>
      <c r="C3449" s="3"/>
      <c r="D3449" s="4"/>
      <c r="E3449" s="6"/>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4"/>
      <c r="E3450" s="6"/>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1"/>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7"/>
      <c r="B3452" s="3"/>
      <c r="C3452" s="3"/>
      <c r="D3452" s="4"/>
      <c r="E3452" s="6"/>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7"/>
      <c r="B3453" s="3"/>
      <c r="C3453" s="3"/>
      <c r="D3453" s="4"/>
      <c r="E3453" s="6"/>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4"/>
      <c r="E3454" s="6"/>
      <c r="F3454" s="4"/>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1"/>
      <c r="B3455" s="3"/>
      <c r="C3455" s="3"/>
      <c r="D3455" s="4"/>
      <c r="E3455" s="6"/>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7"/>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7"/>
      <c r="B3457" s="3"/>
      <c r="C3457" s="3"/>
      <c r="D3457" s="3"/>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4"/>
      <c r="E3458" s="6"/>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1"/>
      <c r="B3459" s="3"/>
      <c r="C3459" s="3"/>
      <c r="D3459" s="3"/>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7"/>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1"/>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7"/>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7"/>
      <c r="B3465" s="3"/>
      <c r="C3465" s="3"/>
      <c r="D3465" s="3"/>
      <c r="F3465" s="3"/>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1"/>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7"/>
      <c r="B3469" s="3"/>
      <c r="C3469" s="3"/>
      <c r="D3469" s="3"/>
      <c r="F3469" s="3"/>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1"/>
      <c r="B3471" s="3"/>
      <c r="C3471" s="3"/>
      <c r="D3471" s="4"/>
      <c r="E3471" s="6"/>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7"/>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6"/>
      <c r="H3474" s="6"/>
      <c r="I3474" s="6"/>
      <c r="J3474" s="4"/>
      <c r="K3474" s="6"/>
      <c r="L3474" s="6"/>
      <c r="M3474" s="6"/>
      <c r="N3474" s="6"/>
      <c r="O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1"/>
      <c r="B3475" s="3"/>
      <c r="C3475" s="3"/>
      <c r="D3475" s="3"/>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7"/>
      <c r="B3476" s="3"/>
      <c r="C3476" s="3"/>
      <c r="D3476" s="3"/>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3"/>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1"/>
      <c r="B3479" s="3"/>
      <c r="C3479" s="4"/>
      <c r="D3479" s="3"/>
      <c r="F3479" s="3"/>
      <c r="G3479" s="3"/>
      <c r="J3479" s="3"/>
      <c r="P3479" s="3"/>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7"/>
      <c r="B3480" s="3"/>
      <c r="C3480" s="3"/>
      <c r="D3480" s="3"/>
      <c r="F3480" s="4"/>
      <c r="G3480" s="6"/>
      <c r="H3480" s="6"/>
      <c r="I3480" s="6"/>
      <c r="J3480" s="4"/>
      <c r="K3480" s="6"/>
      <c r="L3480" s="6"/>
      <c r="M3480" s="6"/>
      <c r="N3480" s="6"/>
      <c r="O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7"/>
      <c r="B3481" s="3"/>
      <c r="C3481" s="3"/>
      <c r="D3481" s="3"/>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1"/>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7"/>
      <c r="B3484" s="3"/>
      <c r="C3484" s="3"/>
      <c r="D3484" s="4"/>
      <c r="E3484" s="6"/>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7"/>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1"/>
      <c r="B3487" s="3"/>
      <c r="C3487" s="3"/>
      <c r="D3487" s="3"/>
      <c r="F3487" s="4"/>
      <c r="G3487" s="6"/>
      <c r="H3487" s="6"/>
      <c r="I3487" s="6"/>
      <c r="J3487" s="4"/>
      <c r="K3487" s="6"/>
      <c r="L3487" s="6"/>
      <c r="M3487" s="6"/>
      <c r="N3487" s="6"/>
      <c r="O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7"/>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1"/>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7"/>
      <c r="B3492" s="3"/>
      <c r="C3492" s="3"/>
      <c r="D3492" s="3"/>
      <c r="F3492" s="3"/>
      <c r="G3492" s="6"/>
      <c r="H3492" s="6"/>
      <c r="I3492" s="6"/>
      <c r="J3492" s="4"/>
      <c r="K3492" s="6"/>
      <c r="L3492" s="6"/>
      <c r="M3492" s="6"/>
      <c r="N3492" s="6"/>
      <c r="O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3"/>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1"/>
      <c r="B3495" s="3"/>
      <c r="C3495" s="3"/>
      <c r="D3495" s="3"/>
      <c r="F3495" s="3"/>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7"/>
      <c r="B3496" s="3"/>
      <c r="C3496" s="4"/>
      <c r="D3496" s="3"/>
      <c r="F3496" s="3"/>
      <c r="G3496" s="3"/>
      <c r="J3496" s="3"/>
      <c r="P3496" s="3"/>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7"/>
      <c r="B3497" s="3"/>
      <c r="C3497" s="3"/>
      <c r="D3497" s="4"/>
      <c r="E3497" s="6"/>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3"/>
      <c r="D3498" s="4"/>
      <c r="E3498" s="6"/>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1"/>
      <c r="B3499" s="3"/>
      <c r="C3499" s="3"/>
      <c r="D3499" s="3"/>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7"/>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1"/>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7"/>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1"/>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7"/>
      <c r="B3508" s="3"/>
      <c r="C3508" s="3"/>
      <c r="D3508" s="4"/>
      <c r="E3508" s="6"/>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7"/>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1"/>
      <c r="B3511" s="3"/>
      <c r="C3511" s="4"/>
      <c r="D3511" s="3"/>
      <c r="F3511" s="4"/>
      <c r="G3511" s="3"/>
      <c r="J3511" s="3"/>
      <c r="P3511" s="3"/>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4"/>
      <c r="E3514" s="6"/>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1"/>
      <c r="B3515" s="3"/>
      <c r="C3515" s="3"/>
      <c r="D3515" s="4"/>
      <c r="E3515" s="6"/>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7"/>
      <c r="B3516" s="3"/>
      <c r="C3516" s="3"/>
      <c r="D3516" s="4"/>
      <c r="E3516" s="6"/>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7"/>
      <c r="B3517" s="3"/>
      <c r="C3517" s="3"/>
      <c r="D3517" s="3"/>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1"/>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7"/>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4"/>
      <c r="E3522" s="6"/>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1"/>
      <c r="B3523" s="3"/>
      <c r="C3523" s="3"/>
      <c r="D3523" s="3"/>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7"/>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1"/>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7"/>
      <c r="B3528" s="3"/>
      <c r="C3528" s="3"/>
      <c r="D3528" s="4"/>
      <c r="E3528" s="6"/>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1"/>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4"/>
      <c r="E3534" s="6"/>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1"/>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7"/>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1"/>
      <c r="B3539" s="3"/>
      <c r="C3539" s="3"/>
      <c r="D3539" s="4"/>
      <c r="E3539" s="6"/>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7"/>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7"/>
      <c r="B3541" s="3"/>
      <c r="C3541" s="3"/>
      <c r="D3541" s="3"/>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1"/>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7"/>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4"/>
      <c r="E3546" s="6"/>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1"/>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7"/>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7"/>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1"/>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7"/>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4"/>
      <c r="E3554" s="6"/>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1"/>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7"/>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1"/>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7"/>
      <c r="B3560" s="3"/>
      <c r="C3560" s="3"/>
      <c r="D3560" s="4"/>
      <c r="E3560" s="6"/>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7"/>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1"/>
      <c r="B3563" s="3"/>
      <c r="C3563" s="3"/>
      <c r="D3563" s="3"/>
      <c r="F3563" s="4"/>
      <c r="G3563" s="2"/>
      <c r="H3563" s="2"/>
      <c r="I3563" s="2"/>
      <c r="J3563" s="4"/>
      <c r="K3563" s="6"/>
      <c r="L3563" s="2"/>
      <c r="M3563" s="2"/>
      <c r="N3563" s="2"/>
      <c r="O3563" s="2"/>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7"/>
      <c r="B3564" s="3"/>
      <c r="C3564" s="4"/>
      <c r="D3564" s="3"/>
      <c r="F3564" s="3"/>
      <c r="G3564" s="3"/>
      <c r="J3564" s="3"/>
      <c r="P3564" s="3"/>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7"/>
      <c r="B3565" s="3"/>
      <c r="C3565" s="3"/>
      <c r="D3565" s="3"/>
      <c r="F3565" s="4"/>
      <c r="G3565" s="6"/>
      <c r="H3565" s="6"/>
      <c r="I3565" s="6"/>
      <c r="J3565" s="4"/>
      <c r="K3565" s="6"/>
      <c r="L3565" s="6"/>
      <c r="M3565" s="6"/>
      <c r="N3565" s="6"/>
      <c r="O3565" s="6"/>
      <c r="P3565" s="4"/>
      <c r="Q3565" s="6"/>
      <c r="R3565" s="4"/>
      <c r="S3565" s="4"/>
      <c r="T3565" s="4"/>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3"/>
      <c r="D3566" s="3"/>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1"/>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7"/>
      <c r="B3569" s="3"/>
      <c r="C3569" s="3"/>
      <c r="D3569" s="4"/>
      <c r="E3569" s="6"/>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4"/>
      <c r="E3570" s="6"/>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1"/>
      <c r="B3571" s="3"/>
      <c r="C3571" s="3"/>
      <c r="D3571" s="3"/>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7"/>
      <c r="B3572" s="3"/>
      <c r="C3572" s="3"/>
      <c r="D3572" s="4"/>
      <c r="E3572" s="6"/>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7"/>
      <c r="B3573" s="3"/>
      <c r="C3573" s="3"/>
      <c r="D3573" s="3"/>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1"/>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4"/>
      <c r="E3578" s="6"/>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1"/>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7"/>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7"/>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1"/>
      <c r="B3583" s="3"/>
      <c r="C3583" s="3"/>
      <c r="D3583" s="4"/>
      <c r="E3583" s="6"/>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7"/>
      <c r="B3584" s="3"/>
      <c r="C3584" s="3"/>
      <c r="D3584" s="4"/>
      <c r="E3584" s="6"/>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7"/>
      <c r="B3585" s="3"/>
      <c r="C3585" s="4"/>
      <c r="D3585" s="3"/>
      <c r="F3585" s="4"/>
      <c r="G3585" s="3"/>
      <c r="J3585" s="3"/>
      <c r="P3585" s="4"/>
      <c r="Q3585" s="6"/>
      <c r="R3585" s="4"/>
      <c r="S3585" s="4"/>
      <c r="T3585" s="3"/>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4"/>
      <c r="E3586" s="6"/>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1"/>
      <c r="B3587" s="3"/>
      <c r="C3587" s="3"/>
      <c r="D3587" s="3"/>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7"/>
      <c r="B3588" s="3"/>
      <c r="C3588" s="3"/>
      <c r="D3588" s="3"/>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7"/>
      <c r="B3589" s="3"/>
      <c r="C3589" s="4"/>
      <c r="D3589" s="3"/>
      <c r="F3589" s="4"/>
      <c r="G3589" s="3"/>
      <c r="J3589" s="3"/>
      <c r="P3589" s="4"/>
      <c r="Q3589" s="6"/>
      <c r="R3589" s="4"/>
      <c r="S3589" s="4"/>
      <c r="T3589" s="4"/>
      <c r="U3589" s="3"/>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3"/>
      <c r="D3590" s="3"/>
      <c r="F3590" s="4"/>
      <c r="G3590" s="3"/>
      <c r="J3590" s="4"/>
      <c r="K3590" s="6"/>
      <c r="P3590" s="4"/>
      <c r="Q3590" s="6"/>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1"/>
      <c r="B3591" s="3"/>
      <c r="C3591" s="3"/>
      <c r="D3591" s="3"/>
      <c r="F3591" s="4"/>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6"/>
      <c r="AJ3591" s="4"/>
      <c r="AK3591" s="4"/>
      <c r="AL3591" s="6"/>
    </row>
    <row r="3592" spans="1:38" ht="13" x14ac:dyDescent="0.15">
      <c r="A3592" s="7"/>
      <c r="B3592" s="3"/>
      <c r="C3592" s="3"/>
      <c r="D3592" s="4"/>
      <c r="E3592" s="6"/>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7"/>
      <c r="B3593" s="3"/>
      <c r="C3593" s="3"/>
      <c r="D3593" s="4"/>
      <c r="E3593" s="6"/>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1"/>
      <c r="B3595" s="3"/>
      <c r="C3595" s="3"/>
      <c r="D3595" s="3"/>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7"/>
      <c r="B3596" s="3"/>
      <c r="C3596" s="3"/>
      <c r="D3596" s="3"/>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7"/>
      <c r="B3597" s="3"/>
      <c r="C3597" s="3"/>
      <c r="D3597" s="3"/>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1"/>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7"/>
      <c r="B3600" s="3"/>
      <c r="C3600" s="3"/>
      <c r="D3600" s="4"/>
      <c r="E3600" s="6"/>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6"/>
      <c r="AJ3600" s="4"/>
      <c r="AK3600" s="4"/>
      <c r="AL3600" s="6"/>
    </row>
    <row r="3601" spans="1:38" ht="13" x14ac:dyDescent="0.15">
      <c r="A3601" s="7"/>
      <c r="B3601" s="3"/>
      <c r="C3601" s="3"/>
      <c r="D3601" s="4"/>
      <c r="E3601" s="6"/>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4"/>
      <c r="D3602" s="3"/>
      <c r="F3602" s="3"/>
      <c r="G3602" s="3"/>
      <c r="J3602" s="3"/>
      <c r="P3602" s="3"/>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1"/>
      <c r="B3603" s="3"/>
      <c r="C3603" s="3"/>
      <c r="D3603" s="3"/>
      <c r="F3603" s="3"/>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7"/>
      <c r="B3604" s="3"/>
      <c r="C3604" s="3"/>
      <c r="D3604" s="3"/>
      <c r="F3604" s="3"/>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7"/>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1"/>
      <c r="B3607" s="3"/>
      <c r="C3607" s="3"/>
      <c r="D3607" s="3"/>
      <c r="F3607" s="3"/>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7"/>
      <c r="B3608" s="3"/>
      <c r="C3608" s="3"/>
      <c r="D3608" s="3"/>
      <c r="F3608" s="3"/>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7"/>
      <c r="B3609" s="3"/>
      <c r="C3609" s="3"/>
      <c r="D3609" s="4"/>
      <c r="E3609" s="6"/>
      <c r="F3609" s="4"/>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4"/>
      <c r="D3610" s="3"/>
      <c r="F3610" s="3"/>
      <c r="G3610" s="3"/>
      <c r="J3610" s="3"/>
      <c r="P3610" s="3"/>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1"/>
      <c r="B3611" s="3"/>
      <c r="C3611" s="3"/>
      <c r="D3611" s="3"/>
      <c r="F3611" s="3"/>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7"/>
      <c r="B3612" s="3"/>
      <c r="C3612" s="3"/>
      <c r="D3612" s="3"/>
      <c r="F3612" s="3"/>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7"/>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1"/>
      <c r="B3615" s="3"/>
      <c r="C3615" s="3"/>
      <c r="D3615" s="3"/>
      <c r="F3615" s="3"/>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7"/>
      <c r="B3616" s="3"/>
      <c r="C3616" s="4"/>
      <c r="D3616" s="4"/>
      <c r="E3616" s="6"/>
      <c r="F3616" s="4"/>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7"/>
      <c r="B3617" s="3"/>
      <c r="C3617" s="3"/>
      <c r="D3617" s="3"/>
      <c r="F3617" s="3"/>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3"/>
      <c r="D3618" s="3"/>
      <c r="F3618" s="3"/>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1"/>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7"/>
      <c r="B3620" s="3"/>
      <c r="C3620" s="4"/>
      <c r="D3620" s="3"/>
      <c r="F3620" s="3"/>
      <c r="G3620" s="3"/>
      <c r="J3620" s="3"/>
      <c r="P3620" s="3"/>
      <c r="R3620" s="4"/>
      <c r="S3620" s="4"/>
      <c r="T3620" s="4"/>
      <c r="U3620" s="3"/>
      <c r="V3620" s="4"/>
      <c r="W3620" s="6"/>
      <c r="X3620" s="4"/>
      <c r="Y3620" s="14"/>
      <c r="Z3620" s="4"/>
      <c r="AA3620" s="4"/>
      <c r="AB3620" s="4"/>
      <c r="AC3620" s="4"/>
      <c r="AD3620" s="2"/>
      <c r="AE3620" s="2"/>
      <c r="AF3620" s="4"/>
      <c r="AG3620" s="4"/>
      <c r="AH3620" s="4"/>
      <c r="AI3620" s="6"/>
      <c r="AJ3620" s="4"/>
      <c r="AK3620" s="4"/>
      <c r="AL3620" s="6"/>
    </row>
    <row r="3621" spans="1:38" ht="13" x14ac:dyDescent="0.15">
      <c r="A3621" s="7"/>
      <c r="B3621" s="3"/>
      <c r="C3621" s="3"/>
      <c r="D3621" s="3"/>
      <c r="F3621" s="3"/>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3"/>
      <c r="D3622" s="4"/>
      <c r="E3622" s="6"/>
      <c r="F3622" s="4"/>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6"/>
      <c r="AJ3622" s="4"/>
      <c r="AK3622" s="4"/>
      <c r="AL3622" s="6"/>
    </row>
    <row r="3623" spans="1:38" ht="13" x14ac:dyDescent="0.15">
      <c r="A3623" s="1"/>
      <c r="B3623" s="3"/>
      <c r="C3623" s="4"/>
      <c r="D3623" s="3"/>
      <c r="F3623" s="3"/>
      <c r="G3623" s="3"/>
      <c r="J3623" s="3"/>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7"/>
      <c r="B3624" s="3"/>
      <c r="C3624" s="4"/>
      <c r="D3624" s="3"/>
      <c r="F3624" s="3"/>
      <c r="G3624" s="3"/>
      <c r="J3624" s="3"/>
      <c r="P3624" s="3"/>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7"/>
      <c r="B3625" s="3"/>
      <c r="C3625" s="3"/>
      <c r="D3625" s="3"/>
      <c r="F3625" s="3"/>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3"/>
      <c r="D3626" s="3"/>
      <c r="F3626" s="3"/>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1"/>
      <c r="B3627" s="3"/>
      <c r="C3627" s="3"/>
      <c r="D3627" s="4"/>
      <c r="E3627" s="6"/>
      <c r="F3627" s="4"/>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7"/>
      <c r="B3628" s="3"/>
      <c r="C3628" s="4"/>
      <c r="D3628" s="3"/>
      <c r="F3628" s="3"/>
      <c r="G3628" s="3"/>
      <c r="J3628" s="3"/>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7"/>
      <c r="B3629" s="3"/>
      <c r="C3629" s="3"/>
      <c r="D3629" s="3"/>
      <c r="F3629" s="3"/>
      <c r="G3629" s="3"/>
      <c r="J3629" s="4"/>
      <c r="K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1"/>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7"/>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1"/>
      <c r="B3635" s="3"/>
      <c r="C3635" s="3"/>
      <c r="D3635" s="4"/>
      <c r="E3635" s="6"/>
      <c r="F3635" s="4"/>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7"/>
      <c r="B3636" s="3"/>
      <c r="C3636" s="4"/>
      <c r="D3636" s="3"/>
      <c r="F3636" s="3"/>
      <c r="G3636" s="3"/>
      <c r="J3636" s="3"/>
      <c r="P3636" s="3"/>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7"/>
      <c r="B3637" s="3"/>
      <c r="C3637" s="3"/>
      <c r="D3637" s="3"/>
      <c r="F3637" s="3"/>
      <c r="G3637" s="1"/>
      <c r="H3637" s="1"/>
      <c r="I3637" s="1"/>
      <c r="J3637" s="4"/>
      <c r="K3637" s="6"/>
      <c r="L3637" s="1"/>
      <c r="M3637" s="1"/>
      <c r="N3637" s="1"/>
      <c r="O3637" s="1"/>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3"/>
      <c r="D3638" s="3"/>
      <c r="F3638" s="3"/>
      <c r="G3638" s="3"/>
      <c r="J3638" s="4"/>
      <c r="K3638" s="6"/>
      <c r="P3638" s="4"/>
      <c r="Q3638" s="6"/>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1"/>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7"/>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7"/>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1"/>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7"/>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7"/>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4"/>
      <c r="E3646" s="6"/>
      <c r="F3646" s="3"/>
      <c r="G3646" s="4"/>
      <c r="H3646" s="6"/>
      <c r="I3646" s="6"/>
      <c r="J3646" s="4"/>
      <c r="K3646" s="6"/>
      <c r="L3646" s="6"/>
      <c r="M3646" s="6"/>
      <c r="N3646" s="6"/>
      <c r="O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1"/>
      <c r="B3647" s="3"/>
      <c r="C3647" s="3"/>
      <c r="D3647" s="3"/>
      <c r="F3647" s="4"/>
      <c r="G3647" s="3"/>
      <c r="J3647" s="4"/>
      <c r="K3647" s="6"/>
      <c r="P3647" s="4"/>
      <c r="Q3647" s="6"/>
      <c r="R3647" s="4"/>
      <c r="S3647" s="4"/>
      <c r="T3647" s="4"/>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7"/>
      <c r="B3648" s="3"/>
      <c r="C3648" s="3"/>
      <c r="D3648" s="3"/>
      <c r="F3648" s="4"/>
      <c r="G3648" s="6"/>
      <c r="H3648" s="6"/>
      <c r="I3648" s="6"/>
      <c r="J3648" s="4"/>
      <c r="K3648" s="6"/>
      <c r="L3648" s="6"/>
      <c r="M3648" s="6"/>
      <c r="N3648" s="6"/>
      <c r="O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7"/>
      <c r="B3649" s="3"/>
      <c r="C3649" s="3"/>
      <c r="D3649" s="3"/>
      <c r="F3649" s="4"/>
      <c r="G3649" s="6"/>
      <c r="H3649" s="6"/>
      <c r="I3649" s="6"/>
      <c r="J3649" s="4"/>
      <c r="K3649" s="6"/>
      <c r="L3649" s="6"/>
      <c r="M3649" s="6"/>
      <c r="N3649" s="6"/>
      <c r="O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6"/>
      <c r="H3650" s="6"/>
      <c r="I3650" s="6"/>
      <c r="J3650" s="4"/>
      <c r="K3650" s="6"/>
      <c r="L3650" s="6"/>
      <c r="M3650" s="6"/>
      <c r="N3650" s="6"/>
      <c r="O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1"/>
      <c r="B3651" s="3"/>
      <c r="C3651" s="3"/>
      <c r="D3651" s="3"/>
      <c r="F3651" s="4"/>
      <c r="G3651" s="3"/>
      <c r="J3651" s="4"/>
      <c r="K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7"/>
      <c r="B3652" s="3"/>
      <c r="C3652" s="3"/>
      <c r="D3652" s="3"/>
      <c r="F3652" s="4"/>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7"/>
      <c r="B3653" s="3"/>
      <c r="C3653" s="3"/>
      <c r="D3653" s="3"/>
      <c r="F3653" s="4"/>
      <c r="G3653" s="6"/>
      <c r="H3653" s="6"/>
      <c r="I3653" s="6"/>
      <c r="J3653" s="4"/>
      <c r="K3653" s="6"/>
      <c r="L3653" s="6"/>
      <c r="M3653" s="6"/>
      <c r="N3653" s="6"/>
      <c r="O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1"/>
      <c r="B3655" s="3"/>
      <c r="C3655" s="3"/>
      <c r="D3655" s="4"/>
      <c r="E3655" s="6"/>
      <c r="F3655" s="4"/>
      <c r="G3655" s="3"/>
      <c r="J3655" s="4"/>
      <c r="K3655" s="6"/>
      <c r="P3655" s="4"/>
      <c r="Q3655" s="6"/>
      <c r="R3655" s="4"/>
      <c r="S3655" s="4"/>
      <c r="T3655" s="4"/>
      <c r="U3655" s="4"/>
      <c r="V3655" s="4"/>
      <c r="W3655" s="6"/>
      <c r="X3655" s="4"/>
      <c r="Y3655" s="14"/>
      <c r="Z3655" s="4"/>
      <c r="AA3655" s="4"/>
      <c r="AB3655" s="4"/>
      <c r="AC3655" s="4"/>
      <c r="AD3655" s="2"/>
      <c r="AE3655" s="2"/>
      <c r="AF3655" s="4"/>
      <c r="AG3655" s="4"/>
      <c r="AH3655" s="4"/>
      <c r="AI3655" s="6"/>
      <c r="AJ3655" s="4"/>
      <c r="AK3655" s="4"/>
      <c r="AL3655" s="6"/>
    </row>
    <row r="3656" spans="1:38" ht="13" x14ac:dyDescent="0.15">
      <c r="A3656" s="7"/>
      <c r="B3656" s="3"/>
      <c r="C3656" s="3"/>
      <c r="D3656" s="3"/>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7"/>
      <c r="B3657" s="3"/>
      <c r="C3657" s="3"/>
      <c r="D3657" s="3"/>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6"/>
      <c r="H3658" s="6"/>
      <c r="I3658" s="6"/>
      <c r="J3658" s="4"/>
      <c r="K3658" s="6"/>
      <c r="L3658" s="6"/>
      <c r="M3658" s="6"/>
      <c r="N3658" s="6"/>
      <c r="O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1"/>
      <c r="B3659" s="3"/>
      <c r="C3659" s="3"/>
      <c r="D3659" s="3"/>
      <c r="F3659" s="4"/>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7"/>
      <c r="B3660" s="3"/>
      <c r="C3660" s="3"/>
      <c r="D3660" s="3"/>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7"/>
      <c r="B3661" s="3"/>
      <c r="C3661" s="3"/>
      <c r="D3661" s="4"/>
      <c r="E3661" s="6"/>
      <c r="F3661" s="3"/>
      <c r="G3661" s="4"/>
      <c r="H3661" s="6"/>
      <c r="I3661" s="6"/>
      <c r="J3661" s="4"/>
      <c r="K3661" s="6"/>
      <c r="L3661" s="6"/>
      <c r="M3661" s="6"/>
      <c r="N3661" s="6"/>
      <c r="O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1"/>
      <c r="B3663" s="3"/>
      <c r="C3663" s="3"/>
      <c r="D3663" s="3"/>
      <c r="F3663" s="4"/>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7"/>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7"/>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1"/>
      <c r="B3667" s="3"/>
      <c r="C3667" s="3"/>
      <c r="D3667" s="3"/>
      <c r="F3667" s="4"/>
      <c r="G3667" s="3"/>
      <c r="J3667" s="3"/>
      <c r="P3667" s="4"/>
      <c r="Q3667" s="6"/>
      <c r="R3667" s="4"/>
      <c r="S3667" s="4"/>
      <c r="T3667" s="3"/>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7"/>
      <c r="B3668" s="3"/>
      <c r="C3668" s="3"/>
      <c r="D3668" s="3"/>
      <c r="F3668" s="4"/>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7"/>
      <c r="B3669" s="3"/>
      <c r="C3669" s="3"/>
      <c r="D3669" s="3"/>
      <c r="F3669" s="4"/>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1"/>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7"/>
      <c r="B3672" s="3"/>
      <c r="C3672" s="3"/>
      <c r="D3672" s="3"/>
      <c r="F3672" s="4"/>
      <c r="G3672" s="3"/>
      <c r="J3672" s="3"/>
      <c r="P3672" s="3"/>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7"/>
      <c r="B3673" s="3"/>
      <c r="C3673" s="3"/>
      <c r="D3673" s="3"/>
      <c r="F3673" s="4"/>
      <c r="G3673" s="3"/>
      <c r="J3673" s="4"/>
      <c r="K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1"/>
      <c r="B3675" s="3"/>
      <c r="C3675" s="3"/>
      <c r="D3675" s="3"/>
      <c r="F3675" s="4"/>
      <c r="G3675" s="3"/>
      <c r="J3675" s="3"/>
      <c r="P3675" s="4"/>
      <c r="Q3675" s="6"/>
      <c r="R3675" s="4"/>
      <c r="S3675" s="4"/>
      <c r="T3675" s="4"/>
      <c r="U3675" s="3"/>
      <c r="V3675" s="4"/>
      <c r="W3675" s="6"/>
      <c r="X3675" s="4"/>
      <c r="Y3675" s="14"/>
      <c r="Z3675" s="4"/>
      <c r="AA3675" s="4"/>
      <c r="AB3675" s="4"/>
      <c r="AC3675" s="4"/>
      <c r="AD3675" s="2"/>
      <c r="AE3675" s="2"/>
      <c r="AF3675" s="4"/>
      <c r="AG3675" s="4"/>
      <c r="AH3675" s="4"/>
      <c r="AI3675" s="6"/>
      <c r="AJ3675" s="4"/>
      <c r="AK3675" s="4"/>
      <c r="AL3675" s="6"/>
    </row>
    <row r="3676" spans="1:38" ht="13" x14ac:dyDescent="0.15">
      <c r="A3676" s="7"/>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1"/>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7"/>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1"/>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7"/>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6"/>
      <c r="AJ3684" s="4"/>
      <c r="AK3684" s="4"/>
      <c r="AL3684" s="6"/>
    </row>
    <row r="3685" spans="1:38"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1"/>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7"/>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1"/>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1"/>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3"/>
      <c r="G3698" s="3"/>
      <c r="J3698" s="3"/>
      <c r="P3698" s="3"/>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1"/>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7"/>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7"/>
      <c r="B3701" s="3"/>
      <c r="C3701" s="3"/>
      <c r="D3701" s="3"/>
      <c r="F3701" s="3"/>
      <c r="G3701" s="3"/>
      <c r="J3701" s="3"/>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4"/>
      <c r="G3702" s="3"/>
      <c r="J3702" s="4"/>
      <c r="K3702" s="6"/>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1"/>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6"/>
      <c r="AJ3703" s="4"/>
      <c r="AK3703" s="4"/>
      <c r="AL3703" s="6"/>
    </row>
    <row r="3704" spans="1:38" ht="13" x14ac:dyDescent="0.15">
      <c r="A3704" s="7"/>
      <c r="B3704" s="3"/>
      <c r="C3704" s="3"/>
      <c r="D3704" s="3"/>
      <c r="F3704" s="3"/>
      <c r="G3704" s="3"/>
      <c r="J3704" s="3"/>
      <c r="P3704" s="3"/>
      <c r="R3704" s="4"/>
      <c r="S3704" s="4"/>
      <c r="T3704" s="4"/>
      <c r="U3704" s="3"/>
      <c r="V3704" s="4"/>
      <c r="W3704" s="6"/>
      <c r="X3704" s="4"/>
      <c r="Y3704" s="14"/>
      <c r="Z3704" s="4"/>
      <c r="AA3704" s="4"/>
      <c r="AB3704" s="4"/>
      <c r="AC3704" s="4"/>
      <c r="AD3704" s="2"/>
      <c r="AE3704" s="2"/>
      <c r="AF3704" s="4"/>
      <c r="AG3704" s="4"/>
      <c r="AH3704" s="4"/>
      <c r="AI3704" s="6"/>
      <c r="AJ3704" s="4"/>
      <c r="AK3704" s="4"/>
      <c r="AL3704" s="6"/>
    </row>
    <row r="3705" spans="1:38" ht="13" x14ac:dyDescent="0.15">
      <c r="A3705" s="7"/>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6"/>
      <c r="AJ3706" s="4"/>
      <c r="AK3706" s="4"/>
      <c r="AL3706" s="6"/>
    </row>
    <row r="3707" spans="1:38" ht="13" x14ac:dyDescent="0.15">
      <c r="A3707" s="1"/>
      <c r="B3707" s="3"/>
      <c r="C3707" s="3"/>
      <c r="D3707" s="3"/>
      <c r="F3707" s="3"/>
      <c r="G3707" s="3"/>
      <c r="J3707" s="3"/>
      <c r="P3707" s="3"/>
      <c r="R3707" s="4"/>
      <c r="S3707" s="4"/>
      <c r="T3707" s="3"/>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3"/>
      <c r="G3710" s="3"/>
      <c r="J3710" s="3"/>
      <c r="P3710" s="4"/>
      <c r="Q3710" s="6"/>
      <c r="R3710" s="4"/>
      <c r="S3710" s="4"/>
      <c r="T3710" s="4"/>
      <c r="U3710" s="4"/>
      <c r="V3710" s="4"/>
      <c r="W3710" s="6"/>
      <c r="X3710" s="4"/>
      <c r="Y3710" s="14"/>
      <c r="Z3710" s="4"/>
      <c r="AA3710" s="4"/>
      <c r="AB3710" s="4"/>
      <c r="AC3710" s="4"/>
      <c r="AD3710" s="2"/>
      <c r="AE3710" s="2"/>
      <c r="AF3710" s="4"/>
      <c r="AG3710" s="4"/>
      <c r="AH3710" s="4"/>
      <c r="AI3710" s="6"/>
      <c r="AJ3710" s="4"/>
      <c r="AK3710" s="4"/>
      <c r="AL3710" s="6"/>
    </row>
    <row r="3711" spans="1:38" ht="13" x14ac:dyDescent="0.15">
      <c r="A3711" s="1"/>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7"/>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7"/>
      <c r="B3713" s="3"/>
      <c r="C3713" s="3"/>
      <c r="D3713" s="3"/>
      <c r="F3713" s="3"/>
      <c r="G3713" s="3"/>
      <c r="J3713" s="3"/>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1"/>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7"/>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6"/>
      <c r="AJ3716" s="4"/>
      <c r="AK3716" s="4"/>
      <c r="AL3716" s="6"/>
    </row>
    <row r="3717" spans="1:38"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1"/>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6"/>
      <c r="AJ3719" s="4"/>
      <c r="AK3719" s="4"/>
      <c r="AL3719" s="6"/>
    </row>
    <row r="3720" spans="1:38"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7"/>
      <c r="B3721" s="3"/>
      <c r="C3721" s="3"/>
      <c r="D3721" s="3"/>
      <c r="F3721" s="3"/>
      <c r="G3721" s="3"/>
      <c r="J3721" s="3"/>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3"/>
      <c r="G3722" s="3"/>
      <c r="J3722" s="3"/>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1"/>
      <c r="B3723" s="3"/>
      <c r="C3723" s="3"/>
      <c r="D3723" s="3"/>
      <c r="F3723" s="3"/>
      <c r="G3723" s="3"/>
      <c r="J3723" s="3"/>
      <c r="P3723" s="4"/>
      <c r="Q3723" s="6"/>
      <c r="R3723" s="4"/>
      <c r="S3723" s="4"/>
      <c r="T3723" s="4"/>
      <c r="U3723" s="3"/>
      <c r="V3723" s="4"/>
      <c r="W3723" s="6"/>
      <c r="X3723" s="4"/>
      <c r="Y3723" s="14"/>
      <c r="Z3723" s="4"/>
      <c r="AA3723" s="4"/>
      <c r="AB3723" s="4"/>
      <c r="AC3723" s="4"/>
      <c r="AD3723" s="2"/>
      <c r="AE3723" s="2"/>
      <c r="AF3723" s="4"/>
      <c r="AG3723" s="4"/>
      <c r="AH3723" s="4"/>
      <c r="AI3723" s="6"/>
      <c r="AJ3723" s="4"/>
      <c r="AK3723" s="4"/>
      <c r="AL3723" s="6"/>
    </row>
    <row r="3724" spans="1:38" ht="13" x14ac:dyDescent="0.15">
      <c r="A3724" s="7"/>
      <c r="B3724" s="3"/>
      <c r="C3724" s="3"/>
      <c r="D3724" s="3"/>
      <c r="F3724" s="3"/>
      <c r="G3724" s="3"/>
      <c r="J3724" s="3"/>
      <c r="P3724" s="3"/>
      <c r="R3724" s="4"/>
      <c r="S3724" s="4"/>
      <c r="T3724" s="4"/>
      <c r="U3724" s="3"/>
      <c r="V3724" s="4"/>
      <c r="W3724" s="6"/>
      <c r="X3724" s="4"/>
      <c r="Y3724" s="14"/>
      <c r="Z3724" s="4"/>
      <c r="AA3724" s="4"/>
      <c r="AB3724" s="4"/>
      <c r="AC3724" s="4"/>
      <c r="AD3724" s="2"/>
      <c r="AE3724" s="2"/>
      <c r="AF3724" s="4"/>
      <c r="AG3724" s="4"/>
      <c r="AH3724" s="4"/>
      <c r="AI3724" s="6"/>
      <c r="AJ3724" s="4"/>
      <c r="AK3724" s="4"/>
      <c r="AL3724" s="6"/>
    </row>
    <row r="3725" spans="1:38" ht="13" x14ac:dyDescent="0.15">
      <c r="A3725" s="7"/>
      <c r="B3725" s="3"/>
      <c r="C3725" s="3"/>
      <c r="D3725" s="3"/>
      <c r="F3725" s="3"/>
      <c r="G3725" s="3"/>
      <c r="J3725" s="3"/>
      <c r="P3725" s="4"/>
      <c r="Q3725" s="6"/>
      <c r="R3725" s="4"/>
      <c r="S3725" s="4"/>
      <c r="T3725" s="4"/>
      <c r="U3725" s="4"/>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4"/>
      <c r="Q3726" s="6"/>
      <c r="R3726" s="4"/>
      <c r="S3726" s="4"/>
      <c r="T3726" s="4"/>
      <c r="U3726" s="4"/>
      <c r="V3726" s="4"/>
      <c r="W3726" s="6"/>
      <c r="X3726" s="4"/>
      <c r="Y3726" s="14"/>
      <c r="Z3726" s="4"/>
      <c r="AA3726" s="4"/>
      <c r="AB3726" s="4"/>
      <c r="AC3726" s="4"/>
      <c r="AD3726" s="2"/>
      <c r="AE3726" s="2"/>
      <c r="AF3726" s="4"/>
      <c r="AG3726" s="4"/>
      <c r="AH3726" s="4"/>
      <c r="AI3726" s="6"/>
      <c r="AJ3726" s="4"/>
      <c r="AK3726" s="4"/>
      <c r="AL3726" s="6"/>
    </row>
    <row r="3727" spans="1:38" ht="13" x14ac:dyDescent="0.15">
      <c r="A3727" s="1"/>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7"/>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7"/>
      <c r="B3729" s="3"/>
      <c r="C3729" s="3"/>
      <c r="D3729" s="3"/>
      <c r="F3729" s="3"/>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3"/>
      <c r="G3730" s="3"/>
      <c r="J3730" s="4"/>
      <c r="K3730" s="6"/>
      <c r="P3730" s="4"/>
      <c r="Q3730" s="6"/>
      <c r="R3730" s="4"/>
      <c r="S3730" s="4"/>
      <c r="T3730" s="4"/>
      <c r="U3730" s="3"/>
      <c r="V3730" s="4"/>
      <c r="W3730" s="6"/>
      <c r="X3730" s="4"/>
      <c r="Y3730" s="14"/>
      <c r="Z3730" s="4"/>
      <c r="AA3730" s="4"/>
      <c r="AB3730" s="4"/>
      <c r="AC3730" s="4"/>
      <c r="AD3730" s="2"/>
      <c r="AE3730" s="2"/>
      <c r="AF3730" s="4"/>
      <c r="AG3730" s="4"/>
      <c r="AH3730" s="4"/>
      <c r="AI3730" s="6"/>
      <c r="AJ3730" s="4"/>
      <c r="AK3730" s="4"/>
      <c r="AL3730" s="6"/>
    </row>
    <row r="3731" spans="1:38" ht="13" x14ac:dyDescent="0.15">
      <c r="A3731" s="1"/>
      <c r="B3731" s="3"/>
      <c r="C3731" s="3"/>
      <c r="D3731" s="3"/>
      <c r="F3731" s="3"/>
      <c r="G3731" s="3"/>
      <c r="J3731" s="4"/>
      <c r="K3731" s="6"/>
      <c r="P3731" s="4"/>
      <c r="Q3731" s="6"/>
      <c r="R3731" s="4"/>
      <c r="S3731" s="4"/>
      <c r="T3731" s="3"/>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7"/>
      <c r="B3732" s="3"/>
      <c r="C3732" s="3"/>
      <c r="D3732" s="3"/>
      <c r="F3732" s="4"/>
      <c r="G3732" s="3"/>
      <c r="J3732" s="4"/>
      <c r="K3732" s="6"/>
      <c r="P3732" s="4"/>
      <c r="Q3732" s="6"/>
      <c r="R3732" s="4"/>
      <c r="S3732" s="4"/>
      <c r="T3732" s="4"/>
      <c r="U3732" s="4"/>
      <c r="V3732" s="4"/>
      <c r="W3732" s="6"/>
      <c r="X3732" s="4"/>
      <c r="Y3732" s="14"/>
      <c r="Z3732" s="4"/>
      <c r="AA3732" s="4"/>
      <c r="AB3732" s="4"/>
      <c r="AC3732" s="4"/>
      <c r="AD3732" s="2"/>
      <c r="AE3732" s="2"/>
      <c r="AF3732" s="4"/>
      <c r="AG3732" s="4"/>
      <c r="AH3732" s="4"/>
      <c r="AI3732" s="6"/>
      <c r="AJ3732" s="4"/>
      <c r="AK3732" s="4"/>
      <c r="AL3732" s="6"/>
    </row>
    <row r="3733" spans="1:38"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1"/>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7"/>
      <c r="B3736" s="3"/>
      <c r="C3736" s="3"/>
      <c r="D3736" s="3"/>
      <c r="F3736" s="3"/>
      <c r="G3736" s="3"/>
      <c r="J3736" s="3"/>
      <c r="P3736" s="4"/>
      <c r="Q3736" s="6"/>
      <c r="R3736" s="4"/>
      <c r="S3736" s="4"/>
      <c r="T3736" s="4"/>
      <c r="U3736" s="3"/>
      <c r="V3736" s="4"/>
      <c r="W3736" s="6"/>
      <c r="X3736" s="4"/>
      <c r="Y3736" s="14"/>
      <c r="Z3736" s="4"/>
      <c r="AA3736" s="4"/>
      <c r="AB3736" s="4"/>
      <c r="AC3736" s="4"/>
      <c r="AD3736" s="2"/>
      <c r="AE3736" s="2"/>
      <c r="AF3736" s="4"/>
      <c r="AG3736" s="4"/>
      <c r="AH3736" s="4"/>
      <c r="AI3736" s="6"/>
      <c r="AJ3736" s="4"/>
      <c r="AK3736" s="4"/>
      <c r="AL3736" s="6"/>
    </row>
    <row r="3737" spans="1:38" ht="13" x14ac:dyDescent="0.15">
      <c r="A3737" s="7"/>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4"/>
      <c r="G3738" s="3"/>
      <c r="J3738" s="4"/>
      <c r="K3738" s="6"/>
      <c r="P3738" s="4"/>
      <c r="Q3738" s="6"/>
      <c r="R3738" s="4"/>
      <c r="S3738" s="4"/>
      <c r="T3738" s="4"/>
      <c r="U3738" s="4"/>
      <c r="V3738" s="4"/>
      <c r="W3738" s="6"/>
      <c r="X3738" s="4"/>
      <c r="Y3738" s="14"/>
      <c r="Z3738" s="4"/>
      <c r="AA3738" s="4"/>
      <c r="AB3738" s="4"/>
      <c r="AC3738" s="4"/>
      <c r="AD3738" s="2"/>
      <c r="AE3738" s="2"/>
      <c r="AF3738" s="4"/>
      <c r="AG3738" s="4"/>
      <c r="AH3738" s="4"/>
      <c r="AI3738" s="6"/>
      <c r="AJ3738" s="4"/>
      <c r="AK3738" s="4"/>
      <c r="AL3738" s="6"/>
    </row>
    <row r="3739" spans="1:38" ht="13" x14ac:dyDescent="0.15">
      <c r="A3739" s="1"/>
      <c r="B3739" s="3"/>
      <c r="C3739" s="3"/>
      <c r="D3739" s="3"/>
      <c r="F3739" s="3"/>
      <c r="G3739" s="3"/>
      <c r="J3739" s="3"/>
      <c r="P3739" s="4"/>
      <c r="Q3739" s="6"/>
      <c r="R3739" s="4"/>
      <c r="S3739" s="4"/>
      <c r="T3739" s="4"/>
      <c r="U3739" s="3"/>
      <c r="V3739" s="4"/>
      <c r="W3739" s="6"/>
      <c r="X3739" s="4"/>
      <c r="Y3739" s="14"/>
      <c r="Z3739" s="4"/>
      <c r="AA3739" s="4"/>
      <c r="AB3739" s="4"/>
      <c r="AC3739" s="4"/>
      <c r="AD3739" s="2"/>
      <c r="AE3739" s="2"/>
      <c r="AF3739" s="4"/>
      <c r="AG3739" s="4"/>
      <c r="AH3739" s="4"/>
      <c r="AI3739" s="6"/>
      <c r="AJ3739" s="4"/>
      <c r="AK3739" s="4"/>
      <c r="AL3739" s="6"/>
    </row>
    <row r="3740" spans="1:38" ht="13" x14ac:dyDescent="0.15">
      <c r="A3740" s="7"/>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1"/>
      <c r="B3743" s="3"/>
      <c r="C3743" s="3"/>
      <c r="D3743" s="3"/>
      <c r="F3743" s="3"/>
      <c r="G3743" s="3"/>
      <c r="J3743" s="3"/>
      <c r="P3743" s="3"/>
      <c r="R3743" s="4"/>
      <c r="S3743" s="4"/>
      <c r="T3743" s="4"/>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3"/>
      <c r="G3746" s="3"/>
      <c r="J3746" s="3"/>
      <c r="P3746" s="3"/>
      <c r="R3746" s="4"/>
      <c r="S3746" s="4"/>
      <c r="T3746" s="4"/>
      <c r="U3746" s="3"/>
      <c r="V3746" s="4"/>
      <c r="W3746" s="6"/>
      <c r="X3746" s="4"/>
      <c r="Y3746" s="14"/>
      <c r="Z3746" s="4"/>
      <c r="AA3746" s="4"/>
      <c r="AB3746" s="4"/>
      <c r="AC3746" s="4"/>
      <c r="AD3746" s="2"/>
      <c r="AE3746" s="2"/>
      <c r="AF3746" s="4"/>
      <c r="AG3746" s="4"/>
      <c r="AH3746" s="4"/>
      <c r="AI3746" s="6"/>
      <c r="AJ3746" s="4"/>
      <c r="AK3746" s="4"/>
      <c r="AL3746" s="6"/>
    </row>
    <row r="3747" spans="1:38" ht="13" x14ac:dyDescent="0.15">
      <c r="A3747" s="1"/>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7"/>
      <c r="B3748" s="3"/>
      <c r="C3748" s="3"/>
      <c r="D3748" s="3"/>
      <c r="F3748" s="4"/>
      <c r="G3748" s="3"/>
      <c r="J3748" s="4"/>
      <c r="K3748" s="6"/>
      <c r="P3748" s="4"/>
      <c r="Q3748" s="6"/>
      <c r="R3748" s="4"/>
      <c r="S3748" s="4"/>
      <c r="T3748" s="4"/>
      <c r="U3748" s="4"/>
      <c r="V3748" s="4"/>
      <c r="W3748" s="6"/>
      <c r="X3748" s="4"/>
      <c r="Y3748" s="14"/>
      <c r="Z3748" s="4"/>
      <c r="AA3748" s="4"/>
      <c r="AB3748" s="4"/>
      <c r="AC3748" s="4"/>
      <c r="AD3748" s="2"/>
      <c r="AE3748" s="2"/>
      <c r="AF3748" s="4"/>
      <c r="AG3748" s="4"/>
      <c r="AH3748" s="4"/>
      <c r="AI3748" s="6"/>
      <c r="AJ3748" s="4"/>
      <c r="AK3748" s="4"/>
      <c r="AL3748" s="6"/>
    </row>
    <row r="3749" spans="1:38" ht="13" x14ac:dyDescent="0.15">
      <c r="A3749" s="7"/>
      <c r="B3749" s="3"/>
      <c r="C3749" s="3"/>
      <c r="D3749" s="3"/>
      <c r="F3749" s="3"/>
      <c r="G3749" s="3"/>
      <c r="J3749" s="3"/>
      <c r="P3749" s="3"/>
      <c r="R3749" s="4"/>
      <c r="S3749" s="4"/>
      <c r="T3749" s="4"/>
      <c r="U3749" s="3"/>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4"/>
      <c r="G3750" s="3"/>
      <c r="J3750" s="4"/>
      <c r="K3750" s="6"/>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1"/>
      <c r="B3751" s="3"/>
      <c r="C3751" s="3"/>
      <c r="D3751" s="3"/>
      <c r="F3751" s="4"/>
      <c r="G3751" s="3"/>
      <c r="J3751" s="4"/>
      <c r="K3751" s="6"/>
      <c r="P3751" s="4"/>
      <c r="Q3751" s="6"/>
      <c r="R3751" s="4"/>
      <c r="S3751" s="4"/>
      <c r="T3751" s="4"/>
      <c r="U3751" s="4"/>
      <c r="V3751" s="4"/>
      <c r="W3751" s="6"/>
      <c r="X3751" s="4"/>
      <c r="Y3751" s="14"/>
      <c r="Z3751" s="4"/>
      <c r="AA3751" s="4"/>
      <c r="AB3751" s="4"/>
      <c r="AC3751" s="4"/>
      <c r="AD3751" s="2"/>
      <c r="AE3751" s="2"/>
      <c r="AF3751" s="4"/>
      <c r="AG3751" s="4"/>
      <c r="AH3751" s="4"/>
      <c r="AI3751" s="6"/>
      <c r="AJ3751" s="4"/>
      <c r="AK3751" s="4"/>
      <c r="AL3751" s="6"/>
    </row>
    <row r="3752" spans="1:38" ht="13" x14ac:dyDescent="0.15">
      <c r="A3752" s="7"/>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7"/>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1"/>
      <c r="B3755" s="3"/>
      <c r="C3755" s="3"/>
      <c r="D3755" s="3"/>
      <c r="F3755" s="3"/>
      <c r="G3755" s="3"/>
      <c r="J3755" s="3"/>
      <c r="P3755" s="3"/>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7"/>
      <c r="B3756" s="3"/>
      <c r="C3756" s="3"/>
      <c r="D3756" s="3"/>
      <c r="F3756" s="4"/>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7"/>
      <c r="B3757" s="3"/>
      <c r="C3757" s="3"/>
      <c r="D3757" s="3"/>
      <c r="F3757" s="4"/>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3"/>
      <c r="G3758" s="3"/>
      <c r="J3758" s="3"/>
      <c r="P3758" s="3"/>
      <c r="R3758" s="4"/>
      <c r="S3758" s="4"/>
      <c r="T3758" s="3"/>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1"/>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7"/>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7"/>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1"/>
      <c r="B3763" s="3"/>
      <c r="C3763" s="3"/>
      <c r="D3763" s="3"/>
      <c r="F3763" s="3"/>
      <c r="G3763" s="3"/>
      <c r="J3763" s="3"/>
      <c r="P3763" s="3"/>
      <c r="R3763" s="4"/>
      <c r="S3763" s="4"/>
      <c r="T3763" s="3"/>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7"/>
      <c r="B3764" s="3"/>
      <c r="C3764" s="3"/>
      <c r="D3764" s="3"/>
      <c r="F3764" s="4"/>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1"/>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3"/>
      <c r="P3766" s="3"/>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7"/>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4"/>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1"/>
      <c r="B3769" s="3"/>
      <c r="C3769" s="3"/>
      <c r="D3769" s="3"/>
      <c r="F3769" s="4"/>
      <c r="G3769" s="3"/>
      <c r="J3769" s="4"/>
      <c r="K3769" s="6"/>
      <c r="P3769" s="4"/>
      <c r="Q3769" s="6"/>
      <c r="R3769" s="3"/>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1"/>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3"/>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7"/>
      <c r="B3775" s="3"/>
      <c r="C3775" s="3"/>
      <c r="D3775" s="3"/>
      <c r="F3775" s="3"/>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3"/>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1"/>
      <c r="B3777" s="3"/>
      <c r="C3777" s="3"/>
      <c r="D3777" s="3"/>
      <c r="F3777" s="3"/>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1"/>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3"/>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7"/>
      <c r="B3783" s="3"/>
      <c r="C3783" s="3"/>
      <c r="D3783" s="3"/>
      <c r="F3783" s="3"/>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3"/>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1"/>
      <c r="B3785" s="3"/>
      <c r="C3785" s="3"/>
      <c r="D3785" s="3"/>
      <c r="F3785" s="4"/>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7"/>
      <c r="B3787" s="3"/>
      <c r="C3787" s="3"/>
      <c r="D3787" s="3"/>
      <c r="F3787" s="3"/>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3"/>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1"/>
      <c r="B3789" s="3"/>
      <c r="C3789" s="3"/>
      <c r="D3789" s="3"/>
      <c r="F3789" s="3"/>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7"/>
      <c r="B3790" s="3"/>
      <c r="C3790" s="3"/>
      <c r="D3790" s="3"/>
      <c r="F3790" s="4"/>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1"/>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1"/>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1"/>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7"/>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1"/>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1"/>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7"/>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1"/>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7"/>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1"/>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1"/>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1"/>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1"/>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1"/>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1"/>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1"/>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1"/>
      <c r="B3845" s="3"/>
      <c r="C3845" s="3"/>
      <c r="D3845" s="3"/>
      <c r="F3845" s="4"/>
      <c r="G3845" s="3"/>
      <c r="J3845" s="4"/>
      <c r="K3845" s="6"/>
      <c r="P3845" s="4"/>
      <c r="Q3845" s="6"/>
      <c r="R3845" s="3"/>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7"/>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1"/>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7"/>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1"/>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1"/>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7"/>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1"/>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7"/>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1"/>
      <c r="B3865" s="3"/>
      <c r="C3865" s="3"/>
      <c r="D3865" s="3"/>
      <c r="F3865" s="4"/>
      <c r="G3865" s="3"/>
      <c r="J3865" s="3"/>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7"/>
      <c r="B3866" s="3"/>
      <c r="C3866" s="3"/>
      <c r="D3866" s="3"/>
      <c r="F3866" s="4"/>
      <c r="G3866" s="3"/>
      <c r="J3866" s="3"/>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7"/>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1"/>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7"/>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7"/>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1"/>
      <c r="B3873" s="3"/>
      <c r="C3873" s="3"/>
      <c r="D3873" s="3"/>
      <c r="F3873" s="4"/>
      <c r="G3873" s="3"/>
      <c r="J3873" s="4"/>
      <c r="K3873" s="6"/>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7"/>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1"/>
      <c r="B3877" s="3"/>
      <c r="C3877" s="3"/>
      <c r="D3877" s="3"/>
      <c r="F3877" s="4"/>
      <c r="G3877" s="3"/>
      <c r="J3877" s="3"/>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7"/>
      <c r="B3878" s="3"/>
      <c r="C3878" s="3"/>
      <c r="D3878" s="3"/>
      <c r="F3878" s="4"/>
      <c r="G3878" s="3"/>
      <c r="J3878" s="3"/>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7"/>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1"/>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7"/>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7"/>
      <c r="B3883" s="3"/>
      <c r="C3883" s="3"/>
      <c r="D3883" s="3"/>
      <c r="F3883" s="4"/>
      <c r="G3883" s="3"/>
      <c r="J3883" s="3"/>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3"/>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1"/>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7"/>
      <c r="B3886" s="3"/>
      <c r="C3886" s="3"/>
      <c r="D3886" s="3"/>
      <c r="F3886" s="4"/>
      <c r="G3886" s="3"/>
      <c r="J3886" s="3"/>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7"/>
      <c r="B3887" s="3"/>
      <c r="C3887" s="3"/>
      <c r="D3887" s="3"/>
      <c r="F3887" s="4"/>
      <c r="G3887" s="3"/>
      <c r="J3887" s="3"/>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3"/>
      <c r="P3888" s="4"/>
      <c r="Q3888" s="6"/>
      <c r="R3888" s="4"/>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1"/>
      <c r="B3889" s="3"/>
      <c r="C3889" s="3"/>
      <c r="D3889" s="3"/>
      <c r="F3889" s="4"/>
      <c r="G3889" s="3"/>
      <c r="J3889" s="3"/>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7"/>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7"/>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1"/>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7"/>
      <c r="B3894" s="3"/>
      <c r="C3894" s="3"/>
      <c r="D3894" s="3"/>
      <c r="F3894" s="4"/>
      <c r="G3894" s="3"/>
      <c r="J3894" s="4"/>
      <c r="K3894" s="6"/>
      <c r="P3894" s="4"/>
      <c r="Q3894" s="6"/>
      <c r="R3894" s="4"/>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7"/>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1"/>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7"/>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7"/>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3"/>
      <c r="P3900" s="4"/>
      <c r="Q3900" s="6"/>
      <c r="R3900" s="4"/>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1"/>
      <c r="B3901" s="3"/>
      <c r="C3901" s="3"/>
      <c r="D3901" s="3"/>
      <c r="F3901" s="4"/>
      <c r="G3901" s="3"/>
      <c r="J3901" s="3"/>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7"/>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7"/>
      <c r="B3903" s="3"/>
      <c r="C3903" s="3"/>
      <c r="D3903" s="3"/>
      <c r="F3903" s="4"/>
      <c r="G3903" s="3"/>
      <c r="J3903" s="4"/>
      <c r="K3903" s="6"/>
      <c r="P3903" s="4"/>
      <c r="Q3903" s="6"/>
      <c r="R3903" s="4"/>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4"/>
      <c r="K3904" s="6"/>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1"/>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7"/>
      <c r="B3906" s="3"/>
      <c r="C3906" s="3"/>
      <c r="D3906" s="3"/>
      <c r="F3906" s="4"/>
      <c r="G3906" s="3"/>
      <c r="J3906" s="4"/>
      <c r="K3906" s="6"/>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7"/>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4"/>
      <c r="K3908" s="6"/>
      <c r="P3908" s="4"/>
      <c r="Q3908" s="6"/>
      <c r="R3908" s="3"/>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1"/>
      <c r="B3909" s="3"/>
      <c r="C3909" s="3"/>
      <c r="D3909" s="3"/>
      <c r="F3909" s="4"/>
      <c r="G3909" s="3"/>
      <c r="J3909" s="4"/>
      <c r="K3909" s="6"/>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7"/>
      <c r="B3910" s="3"/>
      <c r="C3910" s="3"/>
      <c r="D3910" s="3"/>
      <c r="F3910" s="4"/>
      <c r="G3910" s="3"/>
      <c r="J3910" s="4"/>
      <c r="K3910" s="6"/>
      <c r="P3910" s="4"/>
      <c r="Q3910" s="6"/>
      <c r="R3910" s="4"/>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7"/>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1"/>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7"/>
      <c r="B3914" s="3"/>
      <c r="C3914" s="3"/>
      <c r="D3914" s="3"/>
      <c r="F3914" s="4"/>
      <c r="G3914" s="3"/>
      <c r="J3914" s="4"/>
      <c r="K3914" s="6"/>
      <c r="P3914" s="4"/>
      <c r="Q3914" s="6"/>
      <c r="R3914" s="3"/>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7"/>
      <c r="B3915" s="3"/>
      <c r="C3915" s="3"/>
      <c r="D3915" s="3"/>
      <c r="F3915" s="4"/>
      <c r="G3915" s="3"/>
      <c r="J3915" s="4"/>
      <c r="K3915" s="6"/>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4"/>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1"/>
      <c r="B3917" s="3"/>
      <c r="C3917" s="3"/>
      <c r="D3917" s="3"/>
      <c r="F3917" s="4"/>
      <c r="G3917" s="3"/>
      <c r="J3917" s="4"/>
      <c r="K3917" s="6"/>
      <c r="P3917" s="4"/>
      <c r="Q3917" s="6"/>
      <c r="R3917" s="3"/>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7"/>
      <c r="B3918" s="3"/>
      <c r="C3918" s="3"/>
      <c r="D3918" s="3"/>
      <c r="F3918" s="4"/>
      <c r="G3918" s="3"/>
      <c r="J3918" s="4"/>
      <c r="K3918" s="6"/>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3"/>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1"/>
      <c r="B3921" s="3"/>
      <c r="C3921" s="3"/>
      <c r="D3921" s="3"/>
      <c r="F3921" s="4"/>
      <c r="G3921" s="3"/>
      <c r="J3921" s="4"/>
      <c r="K3921" s="6"/>
      <c r="P3921" s="4"/>
      <c r="Q3921" s="6"/>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7"/>
      <c r="B3922" s="3"/>
      <c r="C3922" s="3"/>
      <c r="D3922" s="3"/>
      <c r="F3922" s="4"/>
      <c r="G3922" s="3"/>
      <c r="J3922" s="4"/>
      <c r="K3922" s="6"/>
      <c r="P3922" s="4"/>
      <c r="Q3922" s="6"/>
      <c r="R3922" s="4"/>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7"/>
      <c r="B3923" s="3"/>
      <c r="C3923" s="3"/>
      <c r="D3923" s="3"/>
      <c r="F3923" s="4"/>
      <c r="G3923" s="3"/>
      <c r="J3923" s="4"/>
      <c r="K3923" s="6"/>
      <c r="P3923" s="4"/>
      <c r="Q3923" s="6"/>
      <c r="R3923" s="3"/>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3"/>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1"/>
      <c r="B3925" s="3"/>
      <c r="C3925" s="3"/>
      <c r="D3925" s="3"/>
      <c r="F3925" s="4"/>
      <c r="G3925" s="3"/>
      <c r="J3925" s="4"/>
      <c r="K3925" s="6"/>
      <c r="P3925" s="4"/>
      <c r="Q3925" s="6"/>
      <c r="R3925" s="4"/>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7"/>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7"/>
      <c r="B3927" s="3"/>
      <c r="C3927" s="3"/>
      <c r="D3927" s="3"/>
      <c r="F3927" s="4"/>
      <c r="G3927" s="3"/>
      <c r="J3927" s="4"/>
      <c r="K3927" s="6"/>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3"/>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1"/>
      <c r="B3929" s="3"/>
      <c r="C3929" s="3"/>
      <c r="D3929" s="3"/>
      <c r="F3929" s="4"/>
      <c r="G3929" s="3"/>
      <c r="J3929" s="4"/>
      <c r="K3929" s="6"/>
      <c r="P3929" s="4"/>
      <c r="Q3929" s="6"/>
      <c r="R3929" s="4"/>
      <c r="S3929" s="4"/>
      <c r="T3929" s="4"/>
      <c r="U3929" s="4"/>
      <c r="V3929" s="4"/>
      <c r="W3929" s="6"/>
      <c r="X3929" s="4"/>
      <c r="Y3929" s="14"/>
      <c r="Z3929" s="4"/>
      <c r="AA3929" s="4"/>
      <c r="AB3929" s="4"/>
      <c r="AC3929" s="4"/>
      <c r="AD3929" s="2"/>
      <c r="AE3929" s="2"/>
      <c r="AF3929" s="4"/>
      <c r="AG3929" s="4"/>
      <c r="AH3929" s="4"/>
      <c r="AI3929" s="6"/>
      <c r="AJ3929" s="4"/>
      <c r="AK3929" s="4"/>
      <c r="AL3929" s="6"/>
    </row>
    <row r="3930" spans="1:38" ht="13" x14ac:dyDescent="0.15">
      <c r="A3930" s="7"/>
      <c r="B3930" s="3"/>
      <c r="C3930" s="3"/>
      <c r="D3930" s="3"/>
      <c r="F3930" s="4"/>
      <c r="G3930" s="3"/>
      <c r="J3930" s="3"/>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1"/>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7"/>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7"/>
      <c r="B3935" s="3"/>
      <c r="C3935" s="3"/>
      <c r="D3935" s="3"/>
      <c r="F3935" s="4"/>
      <c r="G3935" s="3"/>
      <c r="J3935" s="3"/>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1"/>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7"/>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7"/>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1"/>
      <c r="B3941" s="3"/>
      <c r="C3941" s="3"/>
      <c r="D3941" s="3"/>
      <c r="F3941" s="4"/>
      <c r="G3941" s="3"/>
      <c r="J3941" s="3"/>
      <c r="P3941" s="3"/>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7"/>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7"/>
      <c r="B3943" s="3"/>
      <c r="C3943" s="3"/>
      <c r="D3943" s="3"/>
      <c r="F3943" s="4"/>
      <c r="G3943" s="3"/>
      <c r="J3943" s="3"/>
      <c r="P3943" s="4"/>
      <c r="Q3943" s="6"/>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7"/>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1"/>
      <c r="B3945" s="3"/>
      <c r="C3945" s="3"/>
      <c r="D3945" s="3"/>
      <c r="F3945" s="4"/>
      <c r="G3945" s="3"/>
      <c r="J3945" s="3"/>
      <c r="P3945" s="3"/>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7"/>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7"/>
      <c r="B3947" s="3"/>
      <c r="C3947" s="3"/>
      <c r="D3947" s="3"/>
      <c r="F3947" s="4"/>
      <c r="G3947" s="3"/>
      <c r="J3947" s="3"/>
      <c r="P3947" s="4"/>
      <c r="Q3947" s="6"/>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7"/>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1"/>
      <c r="B3949" s="3"/>
      <c r="C3949" s="3"/>
      <c r="D3949" s="3"/>
      <c r="F3949" s="4"/>
      <c r="G3949" s="3"/>
      <c r="J3949" s="3"/>
      <c r="P3949" s="4"/>
      <c r="Q3949" s="6"/>
      <c r="R3949" s="4"/>
      <c r="S3949" s="4"/>
      <c r="T3949" s="4"/>
      <c r="U3949" s="3"/>
      <c r="V3949" s="4"/>
      <c r="W3949" s="6"/>
      <c r="X3949" s="4"/>
      <c r="Y3949" s="14"/>
      <c r="Z3949" s="4"/>
      <c r="AA3949" s="4"/>
      <c r="AB3949" s="4"/>
      <c r="AC3949" s="4"/>
      <c r="AD3949" s="2"/>
      <c r="AE3949" s="2"/>
      <c r="AF3949" s="4"/>
      <c r="AG3949" s="4"/>
      <c r="AH3949" s="4"/>
      <c r="AI3949" s="6"/>
      <c r="AJ3949" s="4"/>
      <c r="AK3949" s="4"/>
      <c r="AL3949" s="6"/>
    </row>
    <row r="3950" spans="1:38" ht="13" x14ac:dyDescent="0.15">
      <c r="A3950" s="7"/>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7"/>
      <c r="B3951" s="3"/>
      <c r="C3951" s="3"/>
      <c r="D3951" s="3"/>
      <c r="F3951" s="4"/>
      <c r="G3951" s="3"/>
      <c r="J3951" s="4"/>
      <c r="K3951" s="6"/>
      <c r="P3951" s="4"/>
      <c r="Q3951" s="6"/>
      <c r="R3951" s="4"/>
      <c r="S3951" s="4"/>
      <c r="T3951" s="4"/>
      <c r="U3951" s="4"/>
      <c r="V3951" s="4"/>
      <c r="W3951" s="6"/>
      <c r="X3951" s="4"/>
      <c r="Y3951" s="14"/>
      <c r="Z3951" s="4"/>
      <c r="AA3951" s="4"/>
      <c r="AB3951" s="4"/>
      <c r="AC3951" s="4"/>
      <c r="AD3951" s="2"/>
      <c r="AE3951" s="2"/>
      <c r="AF3951" s="4"/>
      <c r="AG3951" s="4"/>
      <c r="AH3951" s="4"/>
      <c r="AI3951" s="6"/>
      <c r="AJ3951" s="4"/>
      <c r="AK3951" s="4"/>
      <c r="AL3951" s="6"/>
    </row>
    <row r="3952" spans="1:38" ht="13" x14ac:dyDescent="0.15">
      <c r="A3952" s="7"/>
      <c r="B3952" s="3"/>
      <c r="C3952" s="3"/>
      <c r="D3952" s="3"/>
      <c r="F3952" s="4"/>
      <c r="G3952" s="3"/>
      <c r="J3952" s="3"/>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1"/>
      <c r="B3953" s="3"/>
      <c r="C3953" s="3"/>
      <c r="D3953" s="3"/>
      <c r="F3953" s="4"/>
      <c r="G3953" s="3"/>
      <c r="J3953" s="4"/>
      <c r="K3953" s="6"/>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7"/>
      <c r="B3954" s="3"/>
      <c r="C3954" s="3"/>
      <c r="D3954" s="3"/>
      <c r="F3954" s="4"/>
      <c r="G3954" s="3"/>
      <c r="J3954" s="3"/>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7"/>
      <c r="B3955" s="3"/>
      <c r="C3955" s="3"/>
      <c r="D3955" s="3"/>
      <c r="F3955" s="4"/>
      <c r="G3955" s="3"/>
      <c r="J3955" s="4"/>
      <c r="K3955" s="6"/>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7"/>
      <c r="B3956" s="3"/>
      <c r="C3956" s="3"/>
      <c r="D3956" s="3"/>
      <c r="F3956" s="4"/>
      <c r="G3956" s="3"/>
      <c r="J3956" s="3"/>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1"/>
      <c r="B3957" s="3"/>
      <c r="C3957" s="3"/>
      <c r="D3957" s="3"/>
      <c r="F3957" s="4"/>
      <c r="G3957" s="3"/>
      <c r="J3957" s="4"/>
      <c r="K3957" s="6"/>
      <c r="P3957" s="4"/>
      <c r="Q3957" s="6"/>
      <c r="R3957" s="3"/>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7"/>
      <c r="B3958" s="3"/>
      <c r="C3958" s="3"/>
      <c r="D3958" s="3"/>
      <c r="F3958" s="4"/>
      <c r="G3958" s="3"/>
      <c r="J3958" s="3"/>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4"/>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4"/>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row r="4361" spans="1:38"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6"/>
      <c r="AJ4361" s="4"/>
      <c r="AK4361" s="4"/>
      <c r="AL4361" s="6"/>
    </row>
    <row r="4362" spans="1:38"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6"/>
      <c r="AJ4362" s="4"/>
      <c r="AK4362" s="4"/>
      <c r="AL4362" s="6"/>
    </row>
    <row r="4363" spans="1:38"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6"/>
      <c r="AJ4363" s="4"/>
      <c r="AK4363" s="4"/>
      <c r="AL4363" s="6"/>
    </row>
    <row r="4364" spans="1:38"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6"/>
      <c r="AJ4364" s="4"/>
      <c r="AK4364" s="4"/>
      <c r="AL4364" s="6"/>
    </row>
    <row r="4365" spans="1:38"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6"/>
      <c r="AJ4365" s="4"/>
      <c r="AK4365" s="4"/>
      <c r="AL4365" s="6"/>
    </row>
    <row r="4366" spans="1:38"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6"/>
      <c r="AJ4366" s="4"/>
      <c r="AK4366" s="4"/>
      <c r="AL4366" s="6"/>
    </row>
    <row r="4367" spans="1:38"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6"/>
      <c r="AJ4367" s="4"/>
      <c r="AK4367" s="4"/>
      <c r="AL4367" s="6"/>
    </row>
    <row r="4368" spans="1:38"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6"/>
      <c r="AJ4368" s="4"/>
      <c r="AK4368" s="4"/>
      <c r="AL4368" s="6"/>
    </row>
    <row r="4369" spans="1:38"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6"/>
      <c r="AJ4369" s="4"/>
      <c r="AK4369" s="4"/>
      <c r="AL4369" s="6"/>
    </row>
    <row r="4370" spans="1:38"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6"/>
      <c r="AJ4370" s="4"/>
      <c r="AK4370" s="4"/>
      <c r="AL4370" s="6"/>
    </row>
    <row r="4371" spans="1:38"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6"/>
      <c r="AJ4371" s="4"/>
      <c r="AK4371" s="4"/>
      <c r="AL4371" s="6"/>
    </row>
    <row r="4372" spans="1:38"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6"/>
      <c r="AJ4372" s="4"/>
      <c r="AK4372" s="4"/>
      <c r="AL4372" s="6"/>
    </row>
    <row r="4373" spans="1:38"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6"/>
      <c r="AJ4373" s="4"/>
      <c r="AK4373" s="4"/>
      <c r="AL4373" s="6"/>
    </row>
    <row r="4374" spans="1:38"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6"/>
      <c r="AJ4374" s="4"/>
      <c r="AK4374" s="4"/>
      <c r="AL4374" s="6"/>
    </row>
    <row r="4375" spans="1:38"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6"/>
      <c r="AJ4375" s="4"/>
      <c r="AK4375" s="4"/>
      <c r="AL4375" s="6"/>
    </row>
    <row r="4376" spans="1:38"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6"/>
      <c r="AJ4376" s="4"/>
      <c r="AK4376" s="4"/>
      <c r="AL4376" s="6"/>
    </row>
    <row r="4377" spans="1:38"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6"/>
      <c r="AJ4377" s="4"/>
      <c r="AK4377" s="4"/>
      <c r="AL4377" s="6"/>
    </row>
    <row r="4378" spans="1:38"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6"/>
      <c r="AJ4378" s="4"/>
      <c r="AK4378" s="4"/>
      <c r="AL4378" s="6"/>
    </row>
    <row r="4379" spans="1:38"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6"/>
      <c r="AJ4379" s="4"/>
      <c r="AK4379" s="4"/>
      <c r="AL4379" s="6"/>
    </row>
    <row r="4380" spans="1:38"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6"/>
      <c r="AJ4380" s="4"/>
      <c r="AK4380" s="4"/>
      <c r="AL438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2016-10-28T20:49:50Z</dcterms:modified>
</cp:coreProperties>
</file>