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280" yWindow="460" windowWidth="3684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81" i="1" l="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1" i="1"/>
  <c r="AE211" i="1"/>
  <c r="AD211" i="1"/>
  <c r="AA211" i="1"/>
  <c r="Y211" i="1"/>
  <c r="AJ210" i="1"/>
  <c r="AA210" i="1"/>
  <c r="Y210" i="1"/>
  <c r="AJ209" i="1"/>
  <c r="AE209" i="1"/>
  <c r="AD209" i="1"/>
  <c r="AA209" i="1"/>
  <c r="Y209" i="1"/>
  <c r="AJ208" i="1"/>
  <c r="AE208" i="1"/>
  <c r="AD208" i="1"/>
  <c r="AA208" i="1"/>
  <c r="Y208" i="1"/>
  <c r="AJ207" i="1"/>
  <c r="AE207" i="1"/>
  <c r="AD207" i="1"/>
  <c r="AA207" i="1"/>
  <c r="Y207" i="1"/>
  <c r="AJ206" i="1"/>
  <c r="AG206" i="1"/>
  <c r="AF206" i="1"/>
  <c r="AE206" i="1"/>
  <c r="AD206" i="1"/>
  <c r="AC206" i="1"/>
  <c r="AB206" i="1"/>
  <c r="AA206" i="1"/>
  <c r="Y206" i="1"/>
  <c r="AK205" i="1"/>
  <c r="AJ205" i="1"/>
  <c r="AG205" i="1"/>
  <c r="AF205" i="1"/>
  <c r="AE205" i="1"/>
  <c r="AD205" i="1"/>
  <c r="AC205" i="1"/>
  <c r="AA205" i="1"/>
  <c r="Y205" i="1"/>
  <c r="AJ204" i="1"/>
  <c r="AG204" i="1"/>
  <c r="AF204" i="1"/>
  <c r="AE204" i="1"/>
  <c r="AD204" i="1"/>
  <c r="AC204" i="1"/>
  <c r="AA204" i="1"/>
  <c r="Y204" i="1"/>
  <c r="AJ203" i="1"/>
  <c r="AF203" i="1"/>
  <c r="AA203" i="1"/>
  <c r="Y203" i="1"/>
  <c r="AJ202" i="1"/>
  <c r="AG202" i="1"/>
  <c r="AF202" i="1"/>
  <c r="AE202" i="1"/>
  <c r="AD202" i="1"/>
  <c r="AC202" i="1"/>
  <c r="AB202" i="1"/>
  <c r="AA202" i="1"/>
  <c r="Y202"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<sst xmlns="http://schemas.openxmlformats.org/spreadsheetml/2006/main" count="1395" uniqueCount="266">
  <si>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</si>
  <si>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</si>
  <si>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</si>
  <si>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</si>
  <si>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</si>
  <si>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</si>
  <si>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</si>
  <si>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</si>
  <si>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</si>
  <si>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</si>
  <si>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</si>
  <si>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</si>
  <si>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</si>
  <si>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</si>
  <si>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</si>
  <si>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</si>
  <si>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</si>
  <si>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</si>
  <si>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</si>
  <si>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</si>
  <si>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</si>
  <si>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</si>
  <si>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</si>
  <si>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</si>
  <si>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</si>
  <si>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</si>
  <si>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</si>
  <si>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</si>
  <si>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</si>
  <si>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</si>
  <si>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</si>
  <si>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</si>
  <si>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</si>
  <si>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</si>
  <si>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</si>
  <si>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</si>
  <si>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</si>
  <si>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</si>
  <si>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</si>
  <si>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</si>
  <si>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</si>
  <si>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</si>
  <si>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</si>
  <si>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</si>
  <si>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</si>
  <si>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</si>
  <si>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</si>
  <si>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</si>
  <si>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</si>
  <si>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</si>
  <si>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</si>
  <si>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</si>
  <si>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</si>
  <si>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</si>
  <si>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</si>
  <si>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</si>
  <si>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</si>
  <si>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</si>
  <si>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</si>
  <si>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</si>
  <si>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</si>
  <si>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</si>
  <si>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</si>
  <si>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</si>
  <si>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</si>
  <si>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</si>
  <si>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</si>
  <si>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</si>
  <si>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</si>
  <si>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</si>
  <si>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</si>
  <si>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</si>
  <si>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</si>
  <si>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</si>
  <si>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</si>
  <si>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</si>
  <si>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</si>
  <si>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</si>
  <si>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</si>
  <si>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</si>
  <si>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</si>
  <si>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</si>
  <si>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</si>
  <si>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</si>
  <si>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</si>
  <si>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</si>
  <si>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</si>
  <si>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</si>
  <si>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</si>
  <si>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</si>
  <si>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</si>
  <si>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</si>
  <si>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</si>
  <si>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</si>
  <si>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</si>
  <si>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</si>
  <si>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</si>
  <si>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</si>
  <si>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</si>
  <si>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</si>
  <si>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</si>
  <si>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</si>
  <si>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</si>
  <si>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</si>
  <si>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</si>
  <si>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</si>
  <si>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</si>
  <si>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</si>
  <si>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</si>
  <si>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</si>
  <si>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</si>
  <si>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</si>
  <si>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</si>
  <si>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</si>
  <si>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</si>
  <si>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</si>
  <si>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</si>
  <si>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</si>
  <si>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</si>
  <si>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</si>
  <si>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</si>
  <si>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</si>
  <si>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</si>
  <si>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</si>
  <si>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</si>
  <si>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</si>
  <si>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</si>
  <si>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</si>
  <si>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</si>
  <si>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</si>
  <si>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</si>
  <si>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</si>
  <si>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</si>
  <si>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</si>
  <si>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</si>
  <si>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</si>
  <si>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</si>
  <si>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</si>
  <si>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</si>
  <si>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</si>
  <si>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</si>
  <si>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</si>
  <si>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</si>
  <si>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</si>
  <si>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</si>
  <si>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</si>
  <si>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</si>
  <si>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</si>
  <si>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</si>
  <si>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</si>
  <si>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</si>
  <si>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</si>
  <si>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</si>
  <si>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</si>
  <si>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</si>
  <si>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</si>
  <si>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</si>
  <si>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</si>
  <si>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</si>
  <si>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</si>
  <si>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</si>
  <si>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</si>
  <si>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</si>
  <si>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</si>
  <si>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</si>
  <si>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</si>
  <si>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</si>
  <si>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</si>
  <si>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</si>
  <si>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</si>
  <si>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</si>
  <si>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</si>
  <si>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</si>
  <si>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</si>
  <si>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</si>
  <si>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</si>
  <si>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</si>
  <si>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</si>
  <si>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</si>
  <si>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</si>
  <si>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</si>
  <si>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</si>
  <si>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</si>
  <si>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</si>
  <si>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</si>
  <si>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</si>
  <si>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</si>
  <si>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</si>
  <si>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</si>
  <si>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</si>
  <si>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</si>
  <si>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</si>
  <si>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</si>
  <si>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</si>
  <si>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</si>
  <si>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</si>
  <si>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</si>
  <si>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</si>
  <si>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</si>
  <si>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</si>
  <si>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</si>
  <si>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</si>
  <si>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</si>
  <si>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</si>
  <si>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</si>
  <si>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</si>
  <si>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</si>
  <si>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</si>
  <si>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</si>
  <si>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</si>
  <si>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</si>
  <si>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</si>
  <si>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</si>
  <si>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</si>
  <si>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</si>
  <si>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</si>
  <si>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</si>
  <si>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</si>
  <si>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</si>
  <si>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</si>
  <si>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</si>
  <si>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</si>
  <si>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</si>
  <si>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</si>
  <si>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</si>
  <si>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</si>
  <si>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</si>
  <si>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</si>
  <si>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</si>
  <si>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</si>
  <si>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</si>
  <si>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</si>
  <si>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</si>
  <si>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</si>
  <si>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</si>
  <si>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</si>
  <si>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</si>
  <si>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</si>
  <si>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</si>
  <si>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</si>
  <si>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</si>
  <si>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</si>
  <si>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</si>
  <si>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</si>
  <si>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</si>
  <si>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</si>
  <si>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</si>
  <si>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</si>
  <si>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</si>
  <si>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</si>
  <si>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</si>
  <si>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</si>
  <si>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</si>
  <si>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</si>
  <si>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</si>
  <si>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Ps 44:7 [AR]</t>
  </si>
  <si>
    <t>Mt 28:18</t>
  </si>
  <si>
    <t>an--data_est_mihi--dominican--id_6017.gabc</t>
  </si>
  <si>
    <t>rb--sedes_tua_deus--solesmes.gabc</t>
  </si>
  <si>
    <t>lectio_brevis_1.Cor.15.25-28.tex</t>
  </si>
  <si>
    <t>1 Cor 15:25-28</t>
  </si>
  <si>
    <t>Christ the King</t>
  </si>
  <si>
    <t>All power in heaven and earth is given to me, alleluia, alleluia.</t>
  </si>
  <si>
    <t>\emph{The antiphon is sung with the canticle in the mode of a trope, before and after the canticle.} \gresetlyriccentering{vowel}</t>
  </si>
  <si>
    <t>Regnum tuum</t>
  </si>
  <si>
    <t>Data est mihi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</si>
</sst>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1"/>
  <sheetViews>
    <sheetView tabSelected="1" showRuler="0" topLeftCell="B1" zoomScale="119" workbookViewId="0">
      <pane ySplit="1" topLeftCell="A155" activePane="bottomLeft" state="frozen"/>
      <selection pane="bottomLeft" activeCell="G187" sqref="G187"/>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264</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\index[Antiphona]{Regnum tuum} \label{Regnum tuum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\index[Antiphona]{Regnum tuum}</v>
      </c>
      <c r="AE179" s="12" t="str">
        <f t="shared" ref="AE179:AE180" si="246">CONCATENATE("\label{",G179," (",E179,")}")</f>
        <v>\label{Regnum tuum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39"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\emph{The antiphon is sung with the canticle in the mode of a trope, before and after the canticle.} \gresetlyriccentering{vowel} \grechangedim{maxbaroffsettextleft}{0 cm}{scalable} \gregorioscore{chants/an--habet_in_vestimento--solesmes}  \grechangedim{maxbaroffsettextleft}{0.6 cm}{scalable}  </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263</v>
      </c>
      <c r="AI181" s="25" t="s">
        <v>32</v>
      </c>
      <c r="AJ181" s="6" t="str">
        <f t="shared" ref="AJ181" si="257">CONCATENATE("\gregorioscore{chants/",SUBSTITUTE(T181,".gabc",""),"}")</f>
        <v>\gregorioscore{chants/an--habet_in_vestimento--solesmes}</v>
      </c>
      <c r="AK181" s="6"/>
      <c r="AL181" s="24" t="s">
        <v>33</v>
      </c>
      <c r="AM181" s="6"/>
    </row>
    <row r="182" spans="1:39"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39" s="7" customFormat="1" ht="15.75" customHeight="1" x14ac:dyDescent="0.15">
      <c r="A183" s="1">
        <v>2661</v>
      </c>
      <c r="B183" s="2"/>
      <c r="C183" s="2"/>
      <c r="D183" s="2"/>
      <c r="E183" s="2" t="s">
        <v>44</v>
      </c>
      <c r="F183" s="2"/>
      <c r="G183" s="1" t="s">
        <v>261</v>
      </c>
      <c r="H183" s="2"/>
      <c r="I183" s="2"/>
      <c r="J183" s="6"/>
      <c r="K183" s="6"/>
      <c r="L183" s="2"/>
      <c r="M183" s="2"/>
      <c r="N183" s="2" t="s">
        <v>51</v>
      </c>
      <c r="O183" s="2"/>
      <c r="P183" s="2" t="s">
        <v>260</v>
      </c>
      <c r="Q183" s="6"/>
      <c r="R183" s="6"/>
      <c r="S183" s="6"/>
      <c r="T183" s="6" t="s">
        <v>259</v>
      </c>
      <c r="U183" s="6"/>
      <c r="V183" s="6"/>
      <c r="W183" s="6"/>
      <c r="X183" s="6"/>
      <c r="Y183" s="20" t="str">
        <f t="shared" si="239"/>
        <v xml:space="preserve"> \subsection{Lectio brevis}     \hfill 1 Cor 15:25-28    \input{readings/lectio_brevis_1.Cor.15.25-28.tex}   \newpage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29" t="s">
        <v>159</v>
      </c>
    </row>
    <row r="184" spans="1:39"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255</v>
      </c>
      <c r="Q184" s="2" t="s">
        <v>49</v>
      </c>
      <c r="R184" s="2" t="s">
        <v>88</v>
      </c>
      <c r="S184" s="6"/>
      <c r="T184" s="6" t="s">
        <v>258</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\newpage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29" t="s">
        <v>159</v>
      </c>
    </row>
    <row r="185" spans="1:39" s="7" customFormat="1" ht="15.75" customHeight="1" x14ac:dyDescent="0.15">
      <c r="A185" s="1">
        <v>2663</v>
      </c>
      <c r="B185" s="2"/>
      <c r="C185" s="6"/>
      <c r="D185" s="2"/>
      <c r="E185" s="2" t="s">
        <v>84</v>
      </c>
      <c r="F185" s="6"/>
      <c r="G185" s="2" t="s">
        <v>265</v>
      </c>
      <c r="H185" s="2"/>
      <c r="I185" s="2"/>
      <c r="J185" s="2">
        <v>8</v>
      </c>
      <c r="K185" s="2" t="s">
        <v>152</v>
      </c>
      <c r="L185" s="2" t="s">
        <v>204</v>
      </c>
      <c r="M185" s="2"/>
      <c r="N185" s="2" t="s">
        <v>51</v>
      </c>
      <c r="O185" s="2">
        <v>1</v>
      </c>
      <c r="P185" s="2" t="s">
        <v>256</v>
      </c>
      <c r="Q185" s="2" t="s">
        <v>49</v>
      </c>
      <c r="R185" s="2" t="s">
        <v>86</v>
      </c>
      <c r="S185" s="6"/>
      <c r="T185" s="6" t="s">
        <v>257</v>
      </c>
      <c r="U185" s="6"/>
      <c r="V185" s="6"/>
      <c r="W185" s="6"/>
      <c r="X185" s="6" t="s">
        <v>262</v>
      </c>
      <c r="Y185" s="22" t="str">
        <f t="shared" si="239"/>
        <v xml:space="preserve"> \subsection{Antiphona ad Magnificat}  \greannotation{VIII \textsc{g}} \index[Antiphona ad Magnificat]{Data est mihi} \label{Data est mihi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Magnificat]{Data est mihi}</v>
      </c>
      <c r="AE185" s="12" t="str">
        <f t="shared" ref="AE185:AE189" si="267">CONCATENATE("\label{",G185," (",E185,")}")</f>
        <v>\label{Data est mihi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39" s="7" customFormat="1" ht="15.75" customHeight="1" x14ac:dyDescent="0.15">
      <c r="A186" s="7">
        <v>2664</v>
      </c>
      <c r="B186" s="2"/>
      <c r="C186" s="2"/>
      <c r="D186" s="2"/>
      <c r="E186" s="2" t="s">
        <v>96</v>
      </c>
      <c r="F186" s="2"/>
      <c r="G186" s="2" t="s">
        <v>154</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8G}</v>
      </c>
      <c r="AE186" s="12" t="str">
        <f t="shared" si="267"/>
        <v>\label{Magnificat 8G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39"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39"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39"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39"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39" s="7" customFormat="1" ht="15.75" customHeight="1" x14ac:dyDescent="0.15">
      <c r="A191" s="1">
        <v>2669</v>
      </c>
      <c r="B191" s="2"/>
      <c r="C191" s="2"/>
      <c r="D191" s="6"/>
      <c r="E191" s="2" t="s">
        <v>107</v>
      </c>
      <c r="F191" s="6"/>
      <c r="G191" s="2" t="s">
        <v>108</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Domino]{Sundays} \label{Sundays (Benedicamus Domino)}     \gregorioscore{chants/misc.benedicamus.dominio.1-T}    </v>
      </c>
      <c r="Z191" s="6"/>
      <c r="AA191" s="13" t="str">
        <f t="shared" si="268"/>
        <v>\subsection{Benedicamus Domino}</v>
      </c>
      <c r="AB191" s="6"/>
      <c r="AC191" s="6"/>
      <c r="AD191" s="2" t="str">
        <f t="shared" ref="AD191" si="270">CONCATENATE("\index[",E191,"]{",G191,"}")</f>
        <v>\index[Benedicamus Domino]{Sundays}</v>
      </c>
      <c r="AE191" s="2" t="str">
        <f t="shared" ref="AE191" si="271">CONCATENATE("\label{",G191," (",E191,")}")</f>
        <v>\label{Sundays (Benedicamus Domino)}</v>
      </c>
      <c r="AF191" s="6"/>
      <c r="AG191" s="6"/>
      <c r="AH191" s="6"/>
      <c r="AI191" s="6"/>
      <c r="AJ191" s="6" t="str">
        <f>CONCATENATE("\gregorioscore{chants/",SUBSTITUTE(T191,".gabc",""),"}")</f>
        <v>\gregorioscore{chants/misc.benedicamus.dominio.1-T}</v>
      </c>
      <c r="AK191" s="6"/>
      <c r="AL191" s="6"/>
    </row>
    <row r="192" spans="1:39"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1"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35</v>
      </c>
      <c r="H197" s="2"/>
      <c r="I197" s="2"/>
      <c r="J197" s="6">
        <v>8</v>
      </c>
      <c r="K197" s="6"/>
      <c r="L197" s="2" t="s">
        <v>134</v>
      </c>
      <c r="M197" s="2" t="s">
        <v>77</v>
      </c>
      <c r="N197" s="2" t="s">
        <v>51</v>
      </c>
      <c r="O197" s="2">
        <v>1</v>
      </c>
      <c r="P197" s="6"/>
      <c r="Q197" s="6" t="s">
        <v>48</v>
      </c>
      <c r="R197" s="2" t="s">
        <v>88</v>
      </c>
      <c r="S197" s="6"/>
      <c r="T197" s="6" t="s">
        <v>74</v>
      </c>
      <c r="U197" s="6"/>
      <c r="V197" s="6"/>
      <c r="W197" s="6"/>
      <c r="X197" s="6"/>
      <c r="Y197" s="14" t="str">
        <f t="shared" si="272"/>
        <v xml:space="preserve"> \subsection{Hymnus}  \greannotation{VIII} \index[Hymnus]{Lucis creator} \label{Lucis creator (Hymnus)} \grecommentary[0pt]{} \gresetinitiallines{1} \gresetlyriccentering{syllable}  \gregorioscore{chants/hy--lucis-creator-english}    </v>
      </c>
      <c r="Z197" s="6"/>
      <c r="AA197" s="13" t="str">
        <f>CONCATENATE("\subsection{",E197,"}")</f>
        <v>\subsection{Hymnus}</v>
      </c>
      <c r="AB197" s="6"/>
      <c r="AC197" s="13" t="str">
        <f>CONCATENATE("\greannotation{",L197,"}")</f>
        <v>\greannotation{VIII}</v>
      </c>
      <c r="AD197" s="12" t="str">
        <f>CONCATENATE("\index[",E197,"]{",G197,"}")</f>
        <v>\index[Hymnus]{Lucis creator}</v>
      </c>
      <c r="AE197" s="12" t="str">
        <f>CONCATENATE("\label{",G197," (",E197,")}")</f>
        <v>\label{Lucis creator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\gregorioscore{chants/hy--lucis-creator-english}</v>
      </c>
      <c r="AK197" s="6"/>
      <c r="AL197" s="6"/>
      <c r="AM197" s="6"/>
    </row>
    <row r="198" spans="1:39" s="7" customFormat="1" ht="15.75" customHeight="1" x14ac:dyDescent="0.15">
      <c r="A198" s="7">
        <v>1005</v>
      </c>
      <c r="B198" s="2"/>
      <c r="C198" s="2"/>
      <c r="D198" s="2"/>
      <c r="E198" s="2" t="s">
        <v>36</v>
      </c>
      <c r="F198" s="2"/>
      <c r="G198" s="2" t="s">
        <v>53</v>
      </c>
      <c r="H198" s="2"/>
      <c r="I198" s="2"/>
      <c r="J198" s="6">
        <v>7</v>
      </c>
      <c r="K198" s="6" t="s">
        <v>57</v>
      </c>
      <c r="L198" s="2" t="s">
        <v>55</v>
      </c>
      <c r="M198" s="2"/>
      <c r="N198" s="2" t="s">
        <v>51</v>
      </c>
      <c r="O198" s="2">
        <v>1</v>
      </c>
      <c r="P198" s="6" t="s">
        <v>54</v>
      </c>
      <c r="Q198" s="6" t="s">
        <v>49</v>
      </c>
      <c r="R198" s="2" t="s">
        <v>88</v>
      </c>
      <c r="S198" s="6"/>
      <c r="T198" s="6" t="s">
        <v>119</v>
      </c>
      <c r="U198" s="6"/>
      <c r="V198" s="6"/>
      <c r="W198" s="6"/>
      <c r="X198" s="6" t="s">
        <v>64</v>
      </c>
      <c r="Y198" s="14" t="str">
        <f t="shared" si="27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8" s="6"/>
      <c r="AA198" s="13" t="str">
        <f>CONCATENATE("\subsection{",E198,"}")</f>
        <v>\subsection{Antiphona}</v>
      </c>
      <c r="AB198" s="6"/>
      <c r="AC198" s="13" t="str">
        <f>CONCATENATE("\greannotation{",L198,"}")</f>
        <v>\greannotation{VII d}</v>
      </c>
      <c r="AD198" s="12" t="str">
        <f>CONCATENATE("\index[",E198,"]{",G198,"}")</f>
        <v>\index[Antiphona]{Dixit Dominus}</v>
      </c>
      <c r="AE198" s="12" t="str">
        <f>CONCATENATE("\label{",G198," (",E198,")}")</f>
        <v>\label{Dixit Dominus (Antiphona)}</v>
      </c>
      <c r="AF198" s="12" t="str">
        <f t="shared" si="274"/>
        <v>\grecommentary[0pt]{Ps 109:1}</v>
      </c>
      <c r="AG198" s="12" t="str">
        <f t="shared" si="275"/>
        <v>\gresetinitiallines{1}</v>
      </c>
      <c r="AH198" s="27" t="s">
        <v>75</v>
      </c>
      <c r="AI198" s="25" t="s">
        <v>32</v>
      </c>
      <c r="AJ198" s="6" t="str">
        <f t="shared" si="273"/>
        <v>\gregorioscore{chants/an--dixit_dominus_domino_meo--dominican-mss}</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66</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\input{psalms/psalm109english3-3}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\input{psalms/psalm109english3-3}</v>
      </c>
      <c r="AK199" s="6"/>
      <c r="AL199" s="6"/>
      <c r="AM199" s="6"/>
    </row>
    <row r="200" spans="1:39" s="7" customFormat="1" ht="15.75" customHeight="1" x14ac:dyDescent="0.15">
      <c r="A200" s="7">
        <v>1007</v>
      </c>
      <c r="B200" s="2"/>
      <c r="C200" s="6"/>
      <c r="D200" s="2"/>
      <c r="E200" s="2" t="s">
        <v>36</v>
      </c>
      <c r="F200" s="2"/>
      <c r="G200" s="2" t="s">
        <v>39</v>
      </c>
      <c r="H200" s="2"/>
      <c r="I200" s="2"/>
      <c r="J200" s="2" t="s">
        <v>69</v>
      </c>
      <c r="K200" s="2"/>
      <c r="L200" s="2" t="s">
        <v>69</v>
      </c>
      <c r="M200" s="2"/>
      <c r="N200" s="2" t="s">
        <v>51</v>
      </c>
      <c r="O200" s="2">
        <v>1</v>
      </c>
      <c r="P200" s="2" t="s">
        <v>40</v>
      </c>
      <c r="Q200" s="2" t="s">
        <v>49</v>
      </c>
      <c r="R200" s="2" t="s">
        <v>86</v>
      </c>
      <c r="S200" s="6"/>
      <c r="T200" s="6" t="s">
        <v>67</v>
      </c>
      <c r="U200" s="6"/>
      <c r="V200" s="6"/>
      <c r="W200" s="6"/>
      <c r="X200" s="6" t="s">
        <v>68</v>
      </c>
      <c r="Y200" s="14" t="str">
        <f t="shared" si="272"/>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200" s="6"/>
      <c r="AA200" s="13" t="str">
        <f t="shared" ref="AA200" si="276">CONCATENATE("\subsection{",E200,"}")</f>
        <v>\subsection{Antiphona}</v>
      </c>
      <c r="AB200" s="6"/>
      <c r="AC200" s="13" t="str">
        <f t="shared" ref="AC200" si="277">CONCATENATE("\greannotation{",L200,"}")</f>
        <v>\greannotation{T. per.}</v>
      </c>
      <c r="AD200" s="12" t="str">
        <f t="shared" ref="AD200:AD201" si="278">CONCATENATE("\index[",E200,"]{",G200,"}")</f>
        <v>\index[Antiphona]{Ex Ægypto}</v>
      </c>
      <c r="AE200" s="12" t="str">
        <f t="shared" ref="AE200:AE201" si="279">CONCATENATE("\label{",G200," (",E200,")}")</f>
        <v>\label{Ex Ægypto (Antiphona)}</v>
      </c>
      <c r="AF200" s="12" t="str">
        <f t="shared" ref="AF200" si="280">CONCATENATE("\grecommentary[",N200,"]{",P200,"}")</f>
        <v>\grecommentary[0pt]{Cf. Ex 13:14}</v>
      </c>
      <c r="AG200" s="12" t="str">
        <f t="shared" ref="AG200" si="281">CONCATENATE("\gresetinitiallines{",O200,"}")</f>
        <v>\gresetinitiallines{1}</v>
      </c>
      <c r="AH200" s="6" t="s">
        <v>75</v>
      </c>
      <c r="AI200" s="25" t="s">
        <v>32</v>
      </c>
      <c r="AJ200" s="6" t="str">
        <f t="shared" ref="AJ200" si="282">CONCATENATE("\gregorioscore{chants/",SUBSTITUTE(T200,".gabc",""),"}")</f>
        <v>\gregorioscore{chants/an--ex_aegypto_--solesmes--tonus-peregrinus}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70</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\input{psalms/psalm113Aenglish3-3}</v>
      </c>
      <c r="AK201" s="6"/>
      <c r="AL201" s="6"/>
      <c r="AM201" s="6"/>
    </row>
    <row r="202" spans="1:39" s="7" customFormat="1" ht="15.75" customHeight="1" x14ac:dyDescent="0.15">
      <c r="A202" s="7">
        <v>1009</v>
      </c>
      <c r="B202" s="2"/>
      <c r="C202" s="6"/>
      <c r="D202" s="2"/>
      <c r="E202" s="2" t="s">
        <v>42</v>
      </c>
      <c r="F202" s="2"/>
      <c r="G202" s="1" t="s">
        <v>63</v>
      </c>
      <c r="H202" s="1" t="s">
        <v>71</v>
      </c>
      <c r="I202" s="1"/>
      <c r="J202" s="6">
        <v>6</v>
      </c>
      <c r="K202" s="6"/>
      <c r="L202" s="2" t="s">
        <v>81</v>
      </c>
      <c r="M202" s="1"/>
      <c r="N202" s="2" t="s">
        <v>51</v>
      </c>
      <c r="O202" s="1">
        <v>1</v>
      </c>
      <c r="P202" s="2" t="s">
        <v>43</v>
      </c>
      <c r="Q202" s="2" t="s">
        <v>48</v>
      </c>
      <c r="R202" s="2" t="s">
        <v>87</v>
      </c>
      <c r="S202" s="6"/>
      <c r="T202" s="7" t="s">
        <v>52</v>
      </c>
      <c r="U202" s="6"/>
      <c r="V202" s="6"/>
      <c r="W202" s="6"/>
      <c r="X202" s="6"/>
      <c r="Y202" s="14" t="str">
        <f t="shared" si="27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2" s="6"/>
      <c r="AA202" s="13" t="str">
        <f t="shared" ref="AA202:AA204" si="283">CONCATENATE("\subsection{",E202,"}")</f>
        <v>\subsection{Canticum}</v>
      </c>
      <c r="AB202" s="13" t="str">
        <f>CONCATENATE("\subsubsection{",H202,"}")</f>
        <v>\subsubsection{The wedding of the Lamb}</v>
      </c>
      <c r="AC202" s="13" t="str">
        <f t="shared" ref="AC202" si="284">CONCATENATE("\greannotation{",L202,"}")</f>
        <v>\greannotation{VI}</v>
      </c>
      <c r="AD202" s="12" t="str">
        <f>CONCATENATE("\index[",E202,"]{",G202,"}")</f>
        <v>\index[Canticum]{Salus et gloria}</v>
      </c>
      <c r="AE202" s="12" t="str">
        <f>CONCATENATE("\label{",G202," (",E202,")}")</f>
        <v>\label{Salus et gloria (Canticum)}</v>
      </c>
      <c r="AF202" s="12" t="str">
        <f t="shared" ref="AF202" si="285">CONCATENATE("\grecommentary[",N202,"]{",P202,"}")</f>
        <v>\grecommentary[0pt]{Cf. Ap 19:1-2, 5-7}</v>
      </c>
      <c r="AG202" s="12" t="str">
        <f t="shared" ref="AG202" si="286">CONCATENATE("\gresetinitiallines{",O202,"}")</f>
        <v>\gresetinitiallines{1}</v>
      </c>
      <c r="AH202" s="26" t="s">
        <v>50</v>
      </c>
      <c r="AI202" s="6"/>
      <c r="AJ202" s="6" t="str">
        <f>CONCATENATE("\gregorioscore{chants/",SUBSTITUTE(T202,".gabc",""),"}")</f>
        <v>\gregorioscore{chants/canticle--salus-et-honor--dom-1-et-3--english}</v>
      </c>
      <c r="AK202" s="6"/>
      <c r="AL202" s="6"/>
      <c r="AM202" s="29" t="s">
        <v>159</v>
      </c>
    </row>
    <row r="203" spans="1:39" s="7" customFormat="1" ht="15.75" customHeight="1" x14ac:dyDescent="0.15">
      <c r="A203" s="1">
        <v>1010</v>
      </c>
      <c r="B203" s="2"/>
      <c r="C203" s="2"/>
      <c r="D203" s="2"/>
      <c r="E203" s="2" t="s">
        <v>44</v>
      </c>
      <c r="F203" s="2"/>
      <c r="G203" s="1" t="s">
        <v>103</v>
      </c>
      <c r="H203" s="2"/>
      <c r="I203" s="2"/>
      <c r="J203" s="6"/>
      <c r="K203" s="6"/>
      <c r="L203" s="2"/>
      <c r="M203" s="2"/>
      <c r="N203" s="2" t="s">
        <v>51</v>
      </c>
      <c r="O203" s="2"/>
      <c r="P203" s="2" t="s">
        <v>72</v>
      </c>
      <c r="Q203" s="6"/>
      <c r="R203" s="6"/>
      <c r="S203" s="6"/>
      <c r="T203" s="6" t="s">
        <v>73</v>
      </c>
      <c r="U203" s="6"/>
      <c r="V203" s="6"/>
      <c r="W203" s="6"/>
      <c r="X203" s="6"/>
      <c r="Y203" s="20" t="str">
        <f t="shared" si="272"/>
        <v xml:space="preserve"> \subsection{Lectio brevis}     \hfill 2 Cor 1:3-4    \input{readings/lectio_brevis_2.Cor.1.3-4.tex}    </v>
      </c>
      <c r="Z203" s="6"/>
      <c r="AA203" s="13" t="str">
        <f t="shared" si="283"/>
        <v>\subsection{Lectio brevis}</v>
      </c>
      <c r="AB203" s="6"/>
      <c r="AC203" s="13"/>
      <c r="AD203" s="12"/>
      <c r="AE203" s="12"/>
      <c r="AF203" s="6" t="str">
        <f>CONCATENATE("\hfill ",P203)</f>
        <v>\hfill 2 Cor 1:3-4</v>
      </c>
      <c r="AG203" s="12"/>
      <c r="AH203" s="6"/>
      <c r="AI203" s="6"/>
      <c r="AJ203" s="6" t="str">
        <f>CONCATENATE("\input{readings/",T203,"}")</f>
        <v>\input{readings/lectio_brevis_2.Cor.1.3-4.tex}</v>
      </c>
      <c r="AK203" s="6"/>
      <c r="AL203" s="6"/>
      <c r="AM203" s="6"/>
    </row>
    <row r="204" spans="1:39" s="7" customFormat="1" ht="15.75" customHeight="1" x14ac:dyDescent="0.15">
      <c r="A204" s="7">
        <v>1011</v>
      </c>
      <c r="B204" s="2"/>
      <c r="C204" s="2"/>
      <c r="D204" s="2"/>
      <c r="E204" s="2" t="s">
        <v>45</v>
      </c>
      <c r="F204" s="2"/>
      <c r="G204" s="2" t="s">
        <v>46</v>
      </c>
      <c r="H204" s="2"/>
      <c r="I204" s="2"/>
      <c r="J204" s="6">
        <v>6</v>
      </c>
      <c r="K204" s="6"/>
      <c r="L204" s="2" t="s">
        <v>81</v>
      </c>
      <c r="M204" s="2" t="s">
        <v>77</v>
      </c>
      <c r="N204" s="2" t="s">
        <v>51</v>
      </c>
      <c r="O204" s="2">
        <v>1</v>
      </c>
      <c r="P204" s="2" t="s">
        <v>80</v>
      </c>
      <c r="Q204" s="2" t="s">
        <v>49</v>
      </c>
      <c r="R204" s="2" t="s">
        <v>86</v>
      </c>
      <c r="S204" s="6"/>
      <c r="T204" s="6" t="s">
        <v>79</v>
      </c>
      <c r="U204" s="6"/>
      <c r="V204" s="6"/>
      <c r="W204" s="6"/>
      <c r="X204" s="6" t="s">
        <v>83</v>
      </c>
      <c r="Y204" s="21" t="str">
        <f t="shared" si="272"/>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4" s="6"/>
      <c r="AA204" s="13" t="str">
        <f t="shared" si="283"/>
        <v>\subsection{Responsorium brevis}</v>
      </c>
      <c r="AB204" s="6"/>
      <c r="AC204" s="13" t="str">
        <f t="shared" ref="AC204:AC206" si="287">CONCATENATE("\greannotation{",L204,"}")</f>
        <v>\greannotation{VI}</v>
      </c>
      <c r="AD204" s="12" t="str">
        <f>CONCATENATE("\index[",E204,"]{",G204,"}")</f>
        <v>\index[Responsorium brevis]{Benedictus es, Domine}</v>
      </c>
      <c r="AE204" s="12" t="str">
        <f>CONCATENATE("\label{",G204," (",E204,")}")</f>
        <v>\label{Benedictus es, Domine (Responsorium brevis)}</v>
      </c>
      <c r="AF204" s="12" t="str">
        <f t="shared" ref="AF204:AF206" si="288">CONCATENATE("\grecommentary[",N204,"]{",P204,"}")</f>
        <v>\grecommentary[0pt]{Dan 3:56}</v>
      </c>
      <c r="AG204" s="12" t="str">
        <f t="shared" ref="AG204:AG206" si="289">CONCATENATE("\gresetinitiallines{",O204,"}")</f>
        <v>\gresetinitiallines{1}</v>
      </c>
      <c r="AH204" s="27" t="s">
        <v>75</v>
      </c>
      <c r="AI204" s="6"/>
      <c r="AJ204" s="6" t="str">
        <f t="shared" ref="AJ204:AJ206" si="290">CONCATENATE("\gregorioscore{chants/",SUBSTITUTE(T204,".gabc",""),"}")</f>
        <v>\gregorioscore{chants/rb--benedictus_es_domine--solesmes}</v>
      </c>
      <c r="AK204" s="6"/>
      <c r="AL204" s="6"/>
      <c r="AM204" s="6"/>
    </row>
    <row r="205" spans="1:39" s="7" customFormat="1" ht="15.75" customHeight="1" x14ac:dyDescent="0.15">
      <c r="A205" s="1">
        <v>1012</v>
      </c>
      <c r="B205" s="2"/>
      <c r="C205" s="6"/>
      <c r="D205" s="2"/>
      <c r="E205" s="2" t="s">
        <v>84</v>
      </c>
      <c r="F205" s="6"/>
      <c r="G205" s="2" t="s">
        <v>202</v>
      </c>
      <c r="H205" s="2"/>
      <c r="I205" s="2"/>
      <c r="J205" s="2">
        <v>7</v>
      </c>
      <c r="K205" s="2" t="s">
        <v>206</v>
      </c>
      <c r="L205" s="2" t="s">
        <v>207</v>
      </c>
      <c r="M205" s="2"/>
      <c r="N205" s="2" t="s">
        <v>51</v>
      </c>
      <c r="O205" s="2">
        <v>1</v>
      </c>
      <c r="P205" s="2" t="s">
        <v>201</v>
      </c>
      <c r="Q205" s="2" t="s">
        <v>49</v>
      </c>
      <c r="R205" s="2" t="s">
        <v>86</v>
      </c>
      <c r="S205" s="6"/>
      <c r="T205" s="6" t="s">
        <v>217</v>
      </c>
      <c r="U205" s="6"/>
      <c r="V205" s="6"/>
      <c r="W205" s="6"/>
      <c r="X205" s="6" t="s">
        <v>218</v>
      </c>
      <c r="Y205" s="22" t="str">
        <f t="shared" si="272"/>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5" s="6"/>
      <c r="AA205" s="13" t="str">
        <f>CONCATENATE("\subsection{",E205,"}")</f>
        <v>\subsection{Antiphona ad Magnificat}</v>
      </c>
      <c r="AB205" s="6"/>
      <c r="AC205" s="13" t="str">
        <f t="shared" si="287"/>
        <v>\greannotation{VII a}</v>
      </c>
      <c r="AD205" s="12" t="str">
        <f t="shared" ref="AD205:AD209" si="291">CONCATENATE("\index[",E205,"]{",G205,"}")</f>
        <v>\index[Antiphona ad Magnificat]{Trademini autem}</v>
      </c>
      <c r="AE205" s="12" t="str">
        <f t="shared" ref="AE205:AE209" si="292">CONCATENATE("\label{",G205," (",E205,")}")</f>
        <v>\label{Trademini autem (Antiphona ad Magnificat)}</v>
      </c>
      <c r="AF205" s="12" t="str">
        <f t="shared" si="288"/>
        <v>\grecommentary[0pt]{Lc 21:16, 18}</v>
      </c>
      <c r="AG205" s="12" t="str">
        <f t="shared" si="289"/>
        <v>\gresetinitiallines{1}</v>
      </c>
      <c r="AH205" s="27" t="s">
        <v>75</v>
      </c>
      <c r="AI205" s="6"/>
      <c r="AJ205" s="6" t="str">
        <f t="shared" si="290"/>
        <v>\gregorioscore{chants/an--trademini_autem--solesmes}</v>
      </c>
      <c r="AK205" s="6" t="str">
        <f>CONCATENATE("\vspace{5pt} \emph{",X205,"}")</f>
        <v>\vspace{5pt} \emph{You will be handed over by parents, and some of you will be put to death; but not a hair of your head will be destroyed, says the Lord.}</v>
      </c>
      <c r="AL205" s="6"/>
      <c r="AM205" s="6"/>
    </row>
    <row r="206" spans="1:39" s="7" customFormat="1" ht="15.75" customHeight="1" x14ac:dyDescent="0.15">
      <c r="A206" s="7">
        <v>1013</v>
      </c>
      <c r="B206" s="2"/>
      <c r="C206" s="2"/>
      <c r="D206" s="2"/>
      <c r="E206" s="2" t="s">
        <v>96</v>
      </c>
      <c r="F206" s="2"/>
      <c r="G206" s="2" t="s">
        <v>203</v>
      </c>
      <c r="H206" s="2" t="s">
        <v>97</v>
      </c>
      <c r="I206" s="2"/>
      <c r="J206" s="2">
        <v>7</v>
      </c>
      <c r="K206" s="2" t="s">
        <v>206</v>
      </c>
      <c r="L206" s="2" t="s">
        <v>207</v>
      </c>
      <c r="M206" s="2"/>
      <c r="N206" s="2" t="s">
        <v>51</v>
      </c>
      <c r="O206" s="2">
        <v>1</v>
      </c>
      <c r="P206" s="2" t="s">
        <v>94</v>
      </c>
      <c r="Q206" s="6"/>
      <c r="R206" s="6"/>
      <c r="S206" s="6"/>
      <c r="T206" s="6" t="s">
        <v>93</v>
      </c>
      <c r="U206" s="6"/>
      <c r="V206" s="6"/>
      <c r="W206" s="6"/>
      <c r="X206" s="6"/>
      <c r="Y206" s="23" t="str">
        <f t="shared" si="272"/>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6" s="6"/>
      <c r="AA206" s="13" t="str">
        <f t="shared" ref="AA206:AA211" si="293">CONCATENATE("\subsection{",E206,"}")</f>
        <v>\subsection{Canticum Evangelicum}</v>
      </c>
      <c r="AB206" s="13" t="str">
        <f>CONCATENATE("\subsubsection{",H206,"}")</f>
        <v>\subsubsection{The soul rejoices in the Lord}</v>
      </c>
      <c r="AC206" s="13" t="str">
        <f t="shared" si="287"/>
        <v>\greannotation{VII a}</v>
      </c>
      <c r="AD206" s="12" t="str">
        <f t="shared" si="291"/>
        <v>\index[Canticum Evangelicum]{Magnificat 7a}</v>
      </c>
      <c r="AE206" s="12" t="str">
        <f t="shared" si="292"/>
        <v>\label{Magnificat 7a (Canticum Evangelicum)}</v>
      </c>
      <c r="AF206" s="12" t="str">
        <f t="shared" si="288"/>
        <v>\grecommentary[0pt]{Lc 1:46-55}</v>
      </c>
      <c r="AG206" s="12" t="str">
        <f t="shared" si="289"/>
        <v>\gresetinitiallines{1}</v>
      </c>
      <c r="AH206" s="27" t="s">
        <v>75</v>
      </c>
      <c r="AI206" s="6"/>
      <c r="AJ206" s="6" t="str">
        <f t="shared" si="290"/>
        <v>\gregorioscore{chants/magnificat4E}</v>
      </c>
      <c r="AK206" s="6" t="s">
        <v>98</v>
      </c>
      <c r="AL206" s="6"/>
      <c r="AM206" s="6"/>
    </row>
    <row r="207" spans="1:39" s="7" customFormat="1" ht="15" customHeight="1" x14ac:dyDescent="0.15">
      <c r="A207" s="1">
        <v>1014</v>
      </c>
      <c r="E207" s="1" t="s">
        <v>102</v>
      </c>
      <c r="G207" s="1"/>
      <c r="Y207" s="23" t="str">
        <f t="shared" si="272"/>
        <v xml:space="preserve"> \subsection{Preces}   \index[Preces]{} \label{ (Preces)}     \input{intercessions/}    </v>
      </c>
      <c r="AA207" s="13" t="str">
        <f t="shared" si="293"/>
        <v>\subsection{Preces}</v>
      </c>
      <c r="AD207" s="1" t="str">
        <f t="shared" si="291"/>
        <v>\index[Preces]{}</v>
      </c>
      <c r="AE207" s="1" t="str">
        <f t="shared" si="292"/>
        <v>\label{ (Preces)}</v>
      </c>
      <c r="AJ207" s="6" t="str">
        <f>CONCATENATE("\input{intercessions/",SUBSTITUTE(T207,".tex",""),"}")</f>
        <v>\input{intercessions/}</v>
      </c>
    </row>
    <row r="208" spans="1:39" s="7" customFormat="1" ht="15.75" customHeight="1" x14ac:dyDescent="0.15">
      <c r="A208" s="7">
        <v>1015</v>
      </c>
      <c r="B208" s="2"/>
      <c r="C208" s="6"/>
      <c r="D208" s="2"/>
      <c r="E208" s="2" t="s">
        <v>104</v>
      </c>
      <c r="F208" s="6"/>
      <c r="G208" s="2" t="s">
        <v>104</v>
      </c>
      <c r="H208" s="2"/>
      <c r="I208" s="2"/>
      <c r="J208" s="2"/>
      <c r="K208" s="2"/>
      <c r="L208" s="2"/>
      <c r="M208" s="2"/>
      <c r="N208" s="2"/>
      <c r="O208" s="2">
        <v>1</v>
      </c>
      <c r="P208" s="2"/>
      <c r="Q208" s="2"/>
      <c r="R208" s="6"/>
      <c r="S208" s="6"/>
      <c r="T208" s="6" t="s">
        <v>112</v>
      </c>
      <c r="U208" s="6"/>
      <c r="V208" s="6"/>
      <c r="W208" s="6"/>
      <c r="X208" s="6"/>
      <c r="Y208" s="23" t="str">
        <f t="shared" si="272"/>
        <v xml:space="preserve"> \subsection{Pater noster}   \index[Pater noster]{Pater noster} \label{Pater noster (Pater noster)}     \gregorioscore{chants/or--pater_noster_a--solesmes-T}    </v>
      </c>
      <c r="Z208" s="6"/>
      <c r="AA208" s="13" t="str">
        <f t="shared" si="293"/>
        <v>\subsection{Pater noster}</v>
      </c>
      <c r="AB208" s="6"/>
      <c r="AC208" s="6"/>
      <c r="AD208" s="2" t="str">
        <f t="shared" si="291"/>
        <v>\index[Pater noster]{Pater noster}</v>
      </c>
      <c r="AE208" s="2" t="str">
        <f t="shared" si="292"/>
        <v>\label{Pater noster (Pater noster)}</v>
      </c>
      <c r="AF208" s="6"/>
      <c r="AG208" s="6"/>
      <c r="AH208" s="6"/>
      <c r="AI208" s="6"/>
      <c r="AJ208" s="6" t="str">
        <f t="shared" ref="AJ208" si="294">CONCATENATE("\gregorioscore{chants/",SUBSTITUTE(T208,".gabc",""),"}")</f>
        <v>\gregorioscore{chants/or--pater_noster_a--solesmes-T}</v>
      </c>
      <c r="AK208" s="6"/>
      <c r="AL208" s="6"/>
    </row>
    <row r="209" spans="1:38" s="7" customFormat="1" ht="15.75" customHeight="1" x14ac:dyDescent="0.15">
      <c r="A209" s="1">
        <v>1016</v>
      </c>
      <c r="B209" s="2"/>
      <c r="C209" s="2"/>
      <c r="D209" s="2"/>
      <c r="E209" s="2" t="s">
        <v>105</v>
      </c>
      <c r="F209" s="2"/>
      <c r="G209" s="2" t="s">
        <v>192</v>
      </c>
      <c r="H209" s="2"/>
      <c r="I209" s="2"/>
      <c r="J209" s="6"/>
      <c r="K209" s="6"/>
      <c r="L209" s="2"/>
      <c r="M209" s="2"/>
      <c r="N209" s="2"/>
      <c r="O209" s="2"/>
      <c r="P209" s="6"/>
      <c r="Q209" s="6"/>
      <c r="R209" s="6"/>
      <c r="S209" s="6"/>
      <c r="T209" s="6" t="s">
        <v>191</v>
      </c>
      <c r="U209" s="6"/>
      <c r="V209" s="6"/>
      <c r="W209" s="6"/>
      <c r="X209" s="6"/>
      <c r="Y209" s="23" t="str">
        <f t="shared" si="272"/>
        <v xml:space="preserve"> \subsection{Oratio conclusiva}   \index[Oratio conclusiva]{33rd Sunday in OT} \label{33rd Sunday in OT (Oratio conclusiva)}     \input{prayers/or-ordinary-time.33}    </v>
      </c>
      <c r="Z209" s="6"/>
      <c r="AA209" s="13" t="str">
        <f t="shared" si="293"/>
        <v>\subsection{Oratio conclusiva}</v>
      </c>
      <c r="AB209" s="6"/>
      <c r="AC209" s="6"/>
      <c r="AD209" s="2" t="str">
        <f t="shared" si="291"/>
        <v>\index[Oratio conclusiva]{33rd Sunday in OT}</v>
      </c>
      <c r="AE209" s="2" t="str">
        <f t="shared" si="292"/>
        <v>\label{33rd Sunday in OT (Oratio conclusiva)}</v>
      </c>
      <c r="AF209" s="6"/>
      <c r="AG209" s="6"/>
      <c r="AH209" s="6"/>
      <c r="AI209" s="6"/>
      <c r="AJ209" s="6" t="str">
        <f>CONCATENATE("\input{prayers/",SUBSTITUTE(T209,".tex",""),"}")</f>
        <v>\input{prayers/or-ordinary-time.33}</v>
      </c>
      <c r="AK209" s="6"/>
      <c r="AL209" s="6"/>
    </row>
    <row r="210" spans="1:38" s="7" customFormat="1" ht="15.75" customHeight="1" x14ac:dyDescent="0.15">
      <c r="A210" s="7">
        <v>1017</v>
      </c>
      <c r="B210" s="2"/>
      <c r="C210" s="2"/>
      <c r="D210" s="2"/>
      <c r="E210" s="2" t="s">
        <v>106</v>
      </c>
      <c r="F210" s="2"/>
      <c r="G210" s="2"/>
      <c r="H210" s="2"/>
      <c r="I210" s="2"/>
      <c r="J210" s="6"/>
      <c r="K210" s="6"/>
      <c r="L210" s="2"/>
      <c r="M210" s="2"/>
      <c r="N210" s="2"/>
      <c r="O210" s="2"/>
      <c r="P210" s="6"/>
      <c r="Q210" s="6"/>
      <c r="R210" s="6"/>
      <c r="S210" s="6"/>
      <c r="T210" s="6"/>
      <c r="U210" s="6"/>
      <c r="V210" s="6"/>
      <c r="W210" s="6" t="s">
        <v>111</v>
      </c>
      <c r="X210" s="6"/>
      <c r="Y210" s="23" t="str">
        <f t="shared" si="272"/>
        <v xml:space="preserve"> \subsection{Ritus conclusionis}         \par \Vbar. The Lord be with you. \par \Rbar. And with your spirit. \par \Vbar. May almighty God bless you, the Father, and the Son, and the Holy Spirit. \par \Rbar. Amen.    </v>
      </c>
      <c r="Z210" s="6"/>
      <c r="AA210" s="13" t="str">
        <f t="shared" si="293"/>
        <v>\subsection{Ritus conclusionis}</v>
      </c>
      <c r="AB210" s="6"/>
      <c r="AC210" s="6"/>
      <c r="AD210" s="2"/>
      <c r="AE210" s="2"/>
      <c r="AF210" s="6"/>
      <c r="AG210" s="6"/>
      <c r="AH210" s="6"/>
      <c r="AI210" s="6"/>
      <c r="AJ210" s="6" t="str">
        <f>CONCATENATE("\par ",W210)</f>
        <v>\par \Vbar. The Lord be with you. \par \Rbar. And with your spirit. \par \Vbar. May almighty God bless you, the Father, and the Son, and the Holy Spirit. \par \Rbar. Amen.</v>
      </c>
      <c r="AK210" s="6"/>
      <c r="AL210" s="6"/>
    </row>
    <row r="211" spans="1:38" s="7" customFormat="1" ht="15.75" customHeight="1" x14ac:dyDescent="0.15">
      <c r="A211" s="1">
        <v>1018</v>
      </c>
      <c r="B211" s="2"/>
      <c r="C211" s="2"/>
      <c r="D211" s="6"/>
      <c r="E211" s="2" t="s">
        <v>107</v>
      </c>
      <c r="F211" s="6"/>
      <c r="G211" s="2" t="s">
        <v>108</v>
      </c>
      <c r="H211" s="5"/>
      <c r="I211" s="5"/>
      <c r="J211" s="6">
        <v>1</v>
      </c>
      <c r="K211" s="6"/>
      <c r="L211" s="2" t="s">
        <v>109</v>
      </c>
      <c r="M211" s="5"/>
      <c r="N211" s="5"/>
      <c r="O211" s="2">
        <v>1</v>
      </c>
      <c r="P211" s="6"/>
      <c r="Q211" s="6"/>
      <c r="R211" s="6"/>
      <c r="S211" s="6"/>
      <c r="T211" s="6"/>
      <c r="U211" s="6"/>
      <c r="V211" s="6"/>
      <c r="W211" s="6"/>
      <c r="X211" s="6"/>
      <c r="Y211" s="23" t="str">
        <f t="shared" si="272"/>
        <v xml:space="preserve"> \subsection{Benedicamus Domino}   \index[Benedicamus Domino]{Sundays} \label{Sundays (Benedicamus Domino)}     \gregorioscore{chants/}    </v>
      </c>
      <c r="Z211" s="6"/>
      <c r="AA211" s="13" t="str">
        <f t="shared" si="293"/>
        <v>\subsection{Benedicamus Domino}</v>
      </c>
      <c r="AB211" s="6"/>
      <c r="AC211" s="6"/>
      <c r="AD211" s="2" t="str">
        <f t="shared" ref="AD211" si="295">CONCATENATE("\index[",E211,"]{",G211,"}")</f>
        <v>\index[Benedicamus Domino]{Sundays}</v>
      </c>
      <c r="AE211" s="2" t="str">
        <f t="shared" ref="AE211" si="296">CONCATENATE("\label{",G211," (",E211,")}")</f>
        <v>\label{Sundays (Benedicamus Domino)}</v>
      </c>
      <c r="AF211" s="6"/>
      <c r="AG211" s="6"/>
      <c r="AH211" s="6"/>
      <c r="AI211" s="6"/>
      <c r="AJ211" s="6" t="str">
        <f>CONCATENATE("\gregorioscore{chants/",SUBSTITUTE(T211,".gabc",""),"}")</f>
        <v>\gregorioscore{chants/}</v>
      </c>
      <c r="AK211" s="6"/>
      <c r="AL211" s="6"/>
    </row>
    <row r="212" spans="1:38" s="7" customFormat="1" ht="15" customHeight="1" x14ac:dyDescent="0.15">
      <c r="A212" s="7">
        <v>1019</v>
      </c>
      <c r="Y212" s="15"/>
      <c r="AD212" s="1"/>
      <c r="AE212" s="1"/>
    </row>
    <row r="213" spans="1:38" ht="15.75" customHeight="1" x14ac:dyDescent="0.15">
      <c r="A213" s="7"/>
      <c r="B213" s="2"/>
      <c r="C213" s="6"/>
      <c r="D213" s="6"/>
      <c r="E213" s="6"/>
      <c r="F213" s="6"/>
      <c r="G213" s="1"/>
      <c r="H213" s="1"/>
      <c r="I213" s="1"/>
      <c r="J213" s="6"/>
      <c r="K213" s="6"/>
      <c r="L213" s="1"/>
      <c r="M213" s="1"/>
      <c r="N213" s="1"/>
      <c r="O213" s="1"/>
      <c r="P213" s="4"/>
      <c r="Q213" s="6"/>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3"/>
      <c r="J217" s="6"/>
      <c r="K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1"/>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1"/>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2"/>
      <c r="Q229" s="2"/>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4"/>
      <c r="Q233" s="6"/>
      <c r="R233" s="2"/>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1"/>
      <c r="B236" s="2"/>
      <c r="C236" s="6"/>
      <c r="D236" s="6"/>
      <c r="E236" s="6"/>
      <c r="F236" s="6"/>
      <c r="G236" s="7"/>
      <c r="J236" s="6"/>
      <c r="K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2"/>
      <c r="Q243" s="2"/>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1"/>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2"/>
      <c r="Q249" s="2"/>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2"/>
      <c r="Q251" s="2"/>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1"/>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1"/>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4"/>
      <c r="D263" s="6"/>
      <c r="E263" s="6"/>
      <c r="F263" s="6"/>
      <c r="G263" s="6"/>
      <c r="H263" s="6"/>
      <c r="I263" s="6"/>
      <c r="J263" s="6"/>
      <c r="K263" s="6"/>
      <c r="L263" s="6"/>
      <c r="M263" s="6"/>
      <c r="N263" s="6"/>
      <c r="O263" s="6"/>
      <c r="P263" s="2"/>
      <c r="Q263" s="2"/>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7"/>
      <c r="J265" s="6"/>
      <c r="K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1"/>
      <c r="B268" s="2"/>
      <c r="C268" s="6"/>
      <c r="D268" s="6"/>
      <c r="E268" s="6"/>
      <c r="F268" s="6"/>
      <c r="G268" s="6"/>
      <c r="H268" s="6"/>
      <c r="I268" s="6"/>
      <c r="J268" s="6"/>
      <c r="K268" s="6"/>
      <c r="L268" s="6"/>
      <c r="M268" s="6"/>
      <c r="N268" s="6"/>
      <c r="O268" s="6"/>
      <c r="P268" s="2"/>
      <c r="Q268" s="2"/>
      <c r="R268" s="2"/>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1"/>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7"/>
      <c r="J278" s="6"/>
      <c r="K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6"/>
      <c r="H279" s="6"/>
      <c r="I279" s="6"/>
      <c r="J279" s="6"/>
      <c r="K279" s="6"/>
      <c r="L279" s="6"/>
      <c r="M279" s="6"/>
      <c r="N279" s="6"/>
      <c r="O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1"/>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1"/>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1"/>
      <c r="B288" s="2"/>
      <c r="C288" s="6"/>
      <c r="D288" s="6"/>
      <c r="E288" s="6"/>
      <c r="F288" s="6"/>
      <c r="G288" s="6"/>
      <c r="H288" s="6"/>
      <c r="I288" s="6"/>
      <c r="J288" s="6"/>
      <c r="K288" s="6"/>
      <c r="L288" s="6"/>
      <c r="M288" s="6"/>
      <c r="N288" s="6"/>
      <c r="O288" s="6"/>
      <c r="P288" s="2"/>
      <c r="Q288" s="2"/>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4"/>
      <c r="Q289" s="6"/>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1"/>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1"/>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1"/>
      <c r="B300" s="2"/>
      <c r="C300" s="6"/>
      <c r="D300" s="6"/>
      <c r="E300" s="6"/>
      <c r="F300" s="6"/>
      <c r="G300" s="7"/>
      <c r="J300" s="6"/>
      <c r="K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1"/>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2"/>
      <c r="Q305" s="2"/>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1"/>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7"/>
      <c r="J318" s="6"/>
      <c r="K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2"/>
      <c r="Q323" s="2"/>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1"/>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1"/>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3"/>
      <c r="J341" s="6"/>
      <c r="K341" s="6"/>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7"/>
      <c r="J345" s="6"/>
      <c r="K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1"/>
      <c r="B352" s="2"/>
      <c r="C352" s="6"/>
      <c r="D352" s="6"/>
      <c r="E352" s="6"/>
      <c r="F352" s="6"/>
      <c r="G352" s="8"/>
      <c r="H352" s="8"/>
      <c r="I352" s="8"/>
      <c r="J352" s="6"/>
      <c r="K352" s="6"/>
      <c r="L352" s="8"/>
      <c r="M352" s="8"/>
      <c r="N352" s="8"/>
      <c r="O352" s="8"/>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1"/>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1"/>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1"/>
      <c r="B364" s="2"/>
      <c r="C364" s="6"/>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2"/>
      <c r="Q365" s="2"/>
      <c r="R365" s="3"/>
      <c r="S365" s="4"/>
      <c r="T365" s="4"/>
      <c r="U365" s="3"/>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7"/>
      <c r="J375" s="6"/>
      <c r="K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1"/>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4"/>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6"/>
      <c r="E379" s="6"/>
      <c r="F379" s="6"/>
      <c r="G379" s="7"/>
      <c r="J379" s="6"/>
      <c r="K379" s="6"/>
      <c r="P379" s="2"/>
      <c r="Q379" s="2"/>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1"/>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4"/>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1"/>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4"/>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7"/>
      <c r="J387" s="6"/>
      <c r="K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2"/>
      <c r="Q390" s="2"/>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1"/>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4"/>
      <c r="E395" s="6"/>
      <c r="F395" s="4"/>
      <c r="G395" s="2"/>
      <c r="H395" s="2"/>
      <c r="I395" s="2"/>
      <c r="J395" s="4"/>
      <c r="K395" s="6"/>
      <c r="L395" s="2"/>
      <c r="M395" s="2"/>
      <c r="N395" s="2"/>
      <c r="O395" s="2"/>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1"/>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1"/>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1"/>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1"/>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2"/>
      <c r="Q430" s="2"/>
      <c r="R430" s="4"/>
      <c r="S430" s="4"/>
      <c r="T430" s="4"/>
      <c r="U430" s="3"/>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1"/>
      <c r="B432" s="2"/>
      <c r="C432" s="6"/>
      <c r="D432" s="6"/>
      <c r="E432" s="6"/>
      <c r="F432" s="6"/>
      <c r="G432" s="6"/>
      <c r="H432" s="6"/>
      <c r="I432" s="6"/>
      <c r="J432" s="6"/>
      <c r="K432" s="6"/>
      <c r="L432" s="6"/>
      <c r="M432" s="6"/>
      <c r="N432" s="6"/>
      <c r="O432" s="6"/>
      <c r="P432" s="2"/>
      <c r="Q432" s="2"/>
      <c r="R432" s="4"/>
      <c r="S432" s="4"/>
      <c r="T432" s="4"/>
      <c r="U432" s="3"/>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1"/>
      <c r="B436" s="2"/>
      <c r="C436" s="6"/>
      <c r="D436" s="6"/>
      <c r="E436" s="6"/>
      <c r="F436" s="6"/>
      <c r="G436" s="6"/>
      <c r="H436" s="6"/>
      <c r="I436" s="6"/>
      <c r="J436" s="6"/>
      <c r="K436" s="6"/>
      <c r="L436" s="6"/>
      <c r="M436" s="6"/>
      <c r="N436" s="6"/>
      <c r="O436" s="6"/>
      <c r="P436" s="2"/>
      <c r="Q436" s="2"/>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1"/>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9"/>
      <c r="H441" s="9"/>
      <c r="I441" s="9"/>
      <c r="J441" s="6"/>
      <c r="K441" s="6"/>
      <c r="L441" s="9"/>
      <c r="M441" s="9"/>
      <c r="N441" s="9"/>
      <c r="O441" s="9"/>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1"/>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1"/>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1"/>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1"/>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3"/>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1"/>
      <c r="B468" s="4"/>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1"/>
      <c r="B476" s="2"/>
      <c r="C476" s="6"/>
      <c r="D476" s="6"/>
      <c r="E476" s="6"/>
      <c r="F476" s="6"/>
      <c r="G476" s="6"/>
      <c r="H476" s="6"/>
      <c r="I476" s="6"/>
      <c r="J476" s="6"/>
      <c r="K476" s="6"/>
      <c r="L476" s="6"/>
      <c r="M476" s="6"/>
      <c r="N476" s="6"/>
      <c r="O476" s="6"/>
      <c r="P476" s="6"/>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7"/>
      <c r="J477" s="6"/>
      <c r="K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1"/>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1"/>
      <c r="B496" s="2"/>
      <c r="C496" s="6"/>
      <c r="D496" s="6"/>
      <c r="E496" s="6"/>
      <c r="F496" s="6"/>
      <c r="G496" s="7"/>
      <c r="J496" s="6"/>
      <c r="K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1"/>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3"/>
      <c r="U503" s="4"/>
      <c r="V503" s="3"/>
      <c r="X503" s="4"/>
      <c r="Y503" s="14"/>
      <c r="Z503" s="4"/>
      <c r="AA503" s="4"/>
      <c r="AB503" s="4"/>
      <c r="AC503" s="4"/>
      <c r="AD503" s="2"/>
      <c r="AE503" s="2"/>
      <c r="AF503" s="4"/>
      <c r="AG503" s="4"/>
      <c r="AH503" s="4"/>
      <c r="AI503" s="6"/>
      <c r="AJ503" s="4"/>
      <c r="AK503" s="4"/>
      <c r="AL503" s="6"/>
    </row>
    <row r="504" spans="1:38"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1"/>
      <c r="B512" s="2"/>
      <c r="C512" s="7"/>
      <c r="D512" s="6"/>
      <c r="E512" s="6"/>
      <c r="F512" s="6"/>
      <c r="G512" s="7"/>
      <c r="J512" s="6"/>
      <c r="K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3"/>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1"/>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1"/>
      <c r="B524" s="2"/>
      <c r="C524" s="6"/>
      <c r="D524" s="6"/>
      <c r="E524" s="6"/>
      <c r="F524" s="6"/>
      <c r="G524" s="6"/>
      <c r="H524" s="6"/>
      <c r="I524" s="6"/>
      <c r="J524" s="6"/>
      <c r="K524" s="6"/>
      <c r="L524" s="6"/>
      <c r="M524" s="6"/>
      <c r="N524" s="6"/>
      <c r="O524" s="6"/>
      <c r="P524" s="4"/>
      <c r="Q524" s="6"/>
      <c r="R524" s="2"/>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1"/>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7"/>
      <c r="J534" s="6"/>
      <c r="K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6"/>
      <c r="H535" s="6"/>
      <c r="I535" s="6"/>
      <c r="J535" s="6"/>
      <c r="K535" s="6"/>
      <c r="L535" s="6"/>
      <c r="M535" s="6"/>
      <c r="N535" s="6"/>
      <c r="O535" s="6"/>
      <c r="P535" s="4"/>
      <c r="Q535" s="6"/>
      <c r="R535" s="4"/>
      <c r="S535" s="4"/>
      <c r="T535" s="3"/>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1"/>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1"/>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3"/>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7"/>
      <c r="J543" s="6"/>
      <c r="K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7"/>
      <c r="J547" s="6"/>
      <c r="K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1"/>
      <c r="B548" s="2"/>
      <c r="C548" s="6"/>
      <c r="D548" s="6"/>
      <c r="E548" s="6"/>
      <c r="F548" s="6"/>
      <c r="G548" s="6"/>
      <c r="H548" s="6"/>
      <c r="I548" s="6"/>
      <c r="J548" s="6"/>
      <c r="K548" s="6"/>
      <c r="L548" s="6"/>
      <c r="M548" s="6"/>
      <c r="N548" s="6"/>
      <c r="O548" s="6"/>
      <c r="P548" s="4"/>
      <c r="Q548" s="6"/>
      <c r="R548" s="4"/>
      <c r="S548" s="4"/>
      <c r="T548" s="4"/>
      <c r="U548" s="3"/>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7"/>
      <c r="J549" s="6"/>
      <c r="K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1"/>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7"/>
      <c r="J553" s="6"/>
      <c r="K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U554" s="3"/>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7"/>
      <c r="J559" s="6"/>
      <c r="K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1"/>
      <c r="B560" s="2"/>
      <c r="C560" s="6"/>
      <c r="D560" s="6"/>
      <c r="E560" s="6"/>
      <c r="F560" s="6"/>
      <c r="G560" s="6"/>
      <c r="H560" s="6"/>
      <c r="I560" s="6"/>
      <c r="J560" s="6"/>
      <c r="K560" s="6"/>
      <c r="L560" s="6"/>
      <c r="M560" s="6"/>
      <c r="N560" s="6"/>
      <c r="O560" s="6"/>
      <c r="P560" s="4"/>
      <c r="Q560" s="6"/>
      <c r="R560" s="4"/>
      <c r="S560" s="4"/>
      <c r="T560" s="4"/>
      <c r="U560" s="3"/>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1"/>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7"/>
      <c r="J565" s="6"/>
      <c r="K565" s="6"/>
      <c r="P565" s="4"/>
      <c r="Q565" s="6"/>
      <c r="R565" s="4"/>
      <c r="S565" s="4"/>
      <c r="T565" s="3"/>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3"/>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1"/>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1"/>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1"/>
      <c r="H578" s="1"/>
      <c r="I578" s="1"/>
      <c r="J578" s="6"/>
      <c r="K578" s="6"/>
      <c r="L578" s="1"/>
      <c r="M578" s="1"/>
      <c r="N578" s="1"/>
      <c r="O578" s="1"/>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1"/>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1"/>
      <c r="B588" s="2"/>
      <c r="C588" s="6"/>
      <c r="D588" s="6"/>
      <c r="E588" s="6"/>
      <c r="F588" s="6"/>
      <c r="G588" s="6"/>
      <c r="H588" s="6"/>
      <c r="I588" s="6"/>
      <c r="J588" s="6"/>
      <c r="K588" s="6"/>
      <c r="L588" s="6"/>
      <c r="M588" s="6"/>
      <c r="N588" s="6"/>
      <c r="O588" s="6"/>
      <c r="P588" s="4"/>
      <c r="Q588" s="6"/>
      <c r="R588" s="4"/>
      <c r="S588" s="4"/>
      <c r="T588" s="4"/>
      <c r="U588" s="3"/>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4"/>
      <c r="G589" s="6"/>
      <c r="H589" s="6"/>
      <c r="I589" s="6"/>
      <c r="J589" s="6"/>
      <c r="K589" s="6"/>
      <c r="L589" s="6"/>
      <c r="M589" s="6"/>
      <c r="N589" s="6"/>
      <c r="O589" s="6"/>
      <c r="P589" s="4"/>
      <c r="Q589" s="6"/>
      <c r="R589" s="4"/>
      <c r="S589" s="4"/>
      <c r="T589" s="3"/>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7"/>
      <c r="J595" s="6"/>
      <c r="K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7"/>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1"/>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3"/>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3"/>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1"/>
      <c r="B608" s="2"/>
      <c r="C608" s="6"/>
      <c r="D608" s="6"/>
      <c r="E608" s="6"/>
      <c r="F608" s="6"/>
      <c r="G608" s="6"/>
      <c r="H608" s="6"/>
      <c r="I608" s="6"/>
      <c r="J608" s="6"/>
      <c r="K608" s="6"/>
      <c r="L608" s="6"/>
      <c r="M608" s="6"/>
      <c r="N608" s="6"/>
      <c r="O608" s="6"/>
      <c r="P608" s="4"/>
      <c r="Q608" s="6"/>
      <c r="R608" s="4"/>
      <c r="S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1"/>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7"/>
      <c r="J615" s="6"/>
      <c r="K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1"/>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1"/>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6"/>
      <c r="Q629" s="6"/>
      <c r="R629" s="6"/>
      <c r="S629" s="6"/>
      <c r="T629" s="6"/>
      <c r="U629" s="6"/>
      <c r="V629" s="6"/>
      <c r="W629" s="6"/>
      <c r="X629" s="6"/>
      <c r="Y629" s="14"/>
      <c r="Z629" s="6"/>
      <c r="AA629" s="6"/>
      <c r="AB629" s="6"/>
      <c r="AC629" s="6"/>
      <c r="AD629" s="2"/>
      <c r="AE629" s="2"/>
      <c r="AF629" s="6"/>
      <c r="AG629" s="6"/>
      <c r="AH629" s="6"/>
      <c r="AI629" s="6"/>
      <c r="AJ629" s="6"/>
      <c r="AK629" s="6"/>
      <c r="AL629" s="6"/>
    </row>
    <row r="630" spans="1:38" ht="15.75" customHeight="1" x14ac:dyDescent="0.15">
      <c r="A630" s="7"/>
      <c r="B630" s="2"/>
      <c r="C630" s="6"/>
      <c r="D630" s="6"/>
      <c r="E630" s="6"/>
      <c r="F630" s="6"/>
      <c r="G630" s="6"/>
      <c r="H630" s="6"/>
      <c r="I630" s="6"/>
      <c r="J630" s="6"/>
      <c r="K630" s="6"/>
      <c r="L630" s="6"/>
      <c r="M630" s="6"/>
      <c r="N630" s="6"/>
      <c r="O630" s="6"/>
      <c r="P630" s="6"/>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7"/>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1"/>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3"/>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3"/>
      <c r="J641" s="6"/>
      <c r="K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1"/>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1"/>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2"/>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1"/>
      <c r="B664" s="2"/>
      <c r="C664" s="6"/>
      <c r="D664" s="6"/>
      <c r="E664" s="6"/>
      <c r="F664" s="6"/>
      <c r="G664" s="7"/>
      <c r="J664" s="6"/>
      <c r="K664" s="6"/>
      <c r="P664" s="4"/>
      <c r="Q664" s="6"/>
      <c r="R664" s="4"/>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1"/>
      <c r="B668" s="2"/>
      <c r="C668" s="6"/>
      <c r="D668" s="6"/>
      <c r="E668" s="6"/>
      <c r="F668" s="6"/>
      <c r="G668" s="6"/>
      <c r="H668" s="6"/>
      <c r="I668" s="6"/>
      <c r="J668" s="6"/>
      <c r="K668" s="6"/>
      <c r="L668" s="6"/>
      <c r="M668" s="6"/>
      <c r="N668" s="6"/>
      <c r="O668" s="6"/>
      <c r="P668" s="6"/>
      <c r="Q668" s="6"/>
      <c r="R668" s="6"/>
      <c r="S668" s="6"/>
      <c r="T668" s="6"/>
      <c r="U668" s="6"/>
      <c r="V668" s="6"/>
      <c r="W668" s="6"/>
      <c r="X668" s="6"/>
      <c r="Y668" s="14"/>
      <c r="Z668" s="6"/>
      <c r="AA668" s="6"/>
      <c r="AB668" s="6"/>
      <c r="AC668" s="6"/>
      <c r="AD668" s="2"/>
      <c r="AE668" s="2"/>
      <c r="AF668" s="6"/>
      <c r="AG668" s="6"/>
      <c r="AH668" s="6"/>
      <c r="AI668" s="6"/>
      <c r="AJ668" s="6"/>
      <c r="AK668" s="6"/>
      <c r="AL668" s="6"/>
    </row>
    <row r="669" spans="1:38" ht="15.75" customHeight="1" x14ac:dyDescent="0.15">
      <c r="A669" s="7"/>
      <c r="B669" s="2"/>
      <c r="C669" s="6"/>
      <c r="D669" s="6"/>
      <c r="E669" s="6"/>
      <c r="F669" s="6"/>
      <c r="G669" s="7"/>
      <c r="J669" s="6"/>
      <c r="K669" s="6"/>
      <c r="P669" s="6"/>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6"/>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3"/>
      <c r="U677" s="4"/>
      <c r="V677" s="3"/>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7"/>
      <c r="J679" s="6"/>
      <c r="K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1"/>
      <c r="B684" s="2"/>
      <c r="C684" s="6"/>
      <c r="D684" s="6"/>
      <c r="E684" s="6"/>
      <c r="F684" s="6"/>
      <c r="G684" s="6"/>
      <c r="H684" s="6"/>
      <c r="I684" s="6"/>
      <c r="J684" s="6"/>
      <c r="K684" s="6"/>
      <c r="L684" s="6"/>
      <c r="M684" s="6"/>
      <c r="N684" s="6"/>
      <c r="O684" s="6"/>
      <c r="P684" s="4"/>
      <c r="Q684" s="6"/>
      <c r="R684" s="4"/>
      <c r="S684" s="4"/>
      <c r="T684" s="4"/>
      <c r="U684" s="3"/>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3"/>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7"/>
      <c r="J687" s="6"/>
      <c r="K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1"/>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3"/>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1"/>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1"/>
      <c r="B696" s="2"/>
      <c r="C696" s="6"/>
      <c r="D696" s="6"/>
      <c r="E696" s="6"/>
      <c r="F696" s="6"/>
      <c r="G696" s="6"/>
      <c r="H696" s="6"/>
      <c r="I696" s="6"/>
      <c r="J696" s="6"/>
      <c r="K696" s="6"/>
      <c r="L696" s="6"/>
      <c r="M696" s="6"/>
      <c r="N696" s="6"/>
      <c r="O696" s="6"/>
      <c r="P696" s="4"/>
      <c r="Q696" s="6"/>
      <c r="R696" s="4"/>
      <c r="S696" s="4"/>
      <c r="T696" s="4"/>
      <c r="U696" s="3"/>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1"/>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1"/>
      <c r="B712" s="3"/>
      <c r="C712" s="7"/>
      <c r="D712" s="6"/>
      <c r="E712" s="6"/>
      <c r="F712" s="6"/>
      <c r="G712" s="7"/>
      <c r="J712" s="6"/>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1"/>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3"/>
      <c r="D717" s="4"/>
      <c r="E717" s="6"/>
      <c r="F717" s="4"/>
      <c r="G717" s="2"/>
      <c r="H717" s="2"/>
      <c r="I717" s="2"/>
      <c r="J717" s="4"/>
      <c r="K717" s="6"/>
      <c r="L717" s="2"/>
      <c r="M717" s="2"/>
      <c r="N717" s="2"/>
      <c r="O717" s="2"/>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3"/>
      <c r="D719" s="4"/>
      <c r="E719" s="6"/>
      <c r="F719" s="4"/>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1"/>
      <c r="B720" s="3"/>
      <c r="C720" s="4"/>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3"/>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3"/>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1"/>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2"/>
      <c r="H725" s="2"/>
      <c r="I725" s="2"/>
      <c r="J725" s="4"/>
      <c r="K725" s="6"/>
      <c r="L725" s="2"/>
      <c r="M725" s="2"/>
      <c r="N725" s="2"/>
      <c r="O725" s="2"/>
      <c r="P725" s="4"/>
      <c r="Q725" s="6"/>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3"/>
      <c r="J726" s="4"/>
      <c r="K726" s="6"/>
      <c r="P726" s="4"/>
      <c r="Q726" s="6"/>
      <c r="R726" s="2"/>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4"/>
      <c r="D727" s="3"/>
      <c r="F727" s="4"/>
      <c r="G727" s="3"/>
      <c r="J727" s="3"/>
      <c r="P727" s="3"/>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1"/>
      <c r="B728" s="3"/>
      <c r="C728" s="4"/>
      <c r="D728" s="3"/>
      <c r="F728" s="4"/>
      <c r="G728" s="3"/>
      <c r="J728" s="3"/>
      <c r="P728" s="3"/>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1"/>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1"/>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1"/>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4"/>
      <c r="D742" s="3"/>
      <c r="F742" s="4"/>
      <c r="G742" s="3"/>
      <c r="J742" s="3"/>
      <c r="P742" s="3"/>
      <c r="R742" s="4"/>
      <c r="S742" s="4"/>
      <c r="T742" s="3"/>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1"/>
      <c r="B744" s="3"/>
      <c r="C744" s="3"/>
      <c r="D744" s="3"/>
      <c r="F744" s="3"/>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1"/>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1"/>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4"/>
      <c r="D755" s="3"/>
      <c r="F755" s="4"/>
      <c r="G755" s="3"/>
      <c r="J755" s="3"/>
      <c r="P755" s="3"/>
      <c r="R755" s="4"/>
      <c r="S755" s="4"/>
      <c r="T755" s="3"/>
      <c r="U755" s="4"/>
      <c r="V755" s="4"/>
      <c r="W755" s="6"/>
      <c r="X755" s="4"/>
      <c r="Y755" s="14"/>
      <c r="Z755" s="4"/>
      <c r="AA755" s="4"/>
      <c r="AB755" s="4"/>
      <c r="AC755" s="4"/>
      <c r="AD755" s="2"/>
      <c r="AE755" s="2"/>
      <c r="AF755" s="4"/>
      <c r="AG755" s="4"/>
      <c r="AH755" s="4"/>
      <c r="AI755" s="6"/>
      <c r="AJ755" s="4"/>
      <c r="AK755" s="4"/>
      <c r="AL755" s="6"/>
    </row>
    <row r="756" spans="1:38" ht="13" x14ac:dyDescent="0.15">
      <c r="A756" s="1"/>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1"/>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1"/>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3"/>
      <c r="D769" s="4"/>
      <c r="E769" s="6"/>
      <c r="F769" s="4"/>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3"/>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1"/>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4"/>
      <c r="D777" s="3"/>
      <c r="F777" s="4"/>
      <c r="G777" s="3"/>
      <c r="J777" s="3"/>
      <c r="P777" s="3"/>
      <c r="R777" s="4"/>
      <c r="S777" s="4"/>
      <c r="T777" s="3"/>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1"/>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4"/>
      <c r="E786" s="6"/>
      <c r="F786" s="4"/>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1"/>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3"/>
      <c r="D789" s="3"/>
      <c r="F789" s="3"/>
      <c r="G789" s="3"/>
      <c r="J789" s="4"/>
      <c r="K789" s="6"/>
      <c r="P789" s="4"/>
      <c r="Q789" s="6"/>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3"/>
      <c r="J790" s="3"/>
      <c r="P790" s="3"/>
      <c r="R790" s="4"/>
      <c r="S790" s="4"/>
      <c r="T790" s="3"/>
      <c r="U790" s="3"/>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6"/>
      <c r="H791" s="6"/>
      <c r="I791" s="6"/>
      <c r="J791" s="3"/>
      <c r="L791" s="6"/>
      <c r="M791" s="6"/>
      <c r="N791" s="6"/>
      <c r="O791" s="6"/>
      <c r="P791" s="3"/>
      <c r="R791" s="3"/>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1"/>
      <c r="B792" s="3"/>
      <c r="C792" s="4"/>
      <c r="D792" s="3"/>
      <c r="F792" s="4"/>
      <c r="G792" s="3"/>
      <c r="J792" s="3"/>
      <c r="P792" s="3"/>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4"/>
      <c r="E794" s="6"/>
      <c r="F794" s="4"/>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1"/>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1"/>
      <c r="B808" s="3"/>
      <c r="C808" s="3"/>
      <c r="D808" s="4"/>
      <c r="E808" s="6"/>
      <c r="F808" s="4"/>
      <c r="G808" s="3"/>
      <c r="J808" s="4"/>
      <c r="K808" s="6"/>
      <c r="P808" s="4"/>
      <c r="Q808" s="6"/>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1"/>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4"/>
      <c r="D813" s="3"/>
      <c r="F813" s="4"/>
      <c r="G813" s="3"/>
      <c r="J813" s="3"/>
      <c r="P813" s="3"/>
      <c r="R813" s="3"/>
      <c r="S813" s="4"/>
      <c r="T813" s="4"/>
      <c r="U813" s="3"/>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3"/>
      <c r="G814" s="3"/>
      <c r="J814" s="4"/>
      <c r="K814" s="6"/>
      <c r="P814" s="4"/>
      <c r="Q814" s="6"/>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7"/>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4"/>
      <c r="E819" s="6"/>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1"/>
      <c r="B824" s="3"/>
      <c r="C824" s="4"/>
      <c r="D824" s="3"/>
      <c r="F824" s="4"/>
      <c r="G824" s="3"/>
      <c r="J824" s="3"/>
      <c r="P824" s="3"/>
      <c r="R824" s="4"/>
      <c r="S824" s="4"/>
      <c r="T824" s="4"/>
      <c r="U824" s="3"/>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1"/>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1"/>
      <c r="B832" s="3"/>
      <c r="C832" s="3"/>
      <c r="D832" s="3"/>
      <c r="F832" s="4"/>
      <c r="G832" s="3"/>
      <c r="J832" s="3"/>
      <c r="P832" s="3"/>
      <c r="R832" s="4"/>
      <c r="S832" s="4"/>
      <c r="T832" s="4"/>
      <c r="U832" s="3"/>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3"/>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1"/>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1"/>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1"/>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1"/>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3"/>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1"/>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1"/>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3"/>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4"/>
      <c r="G863" s="3"/>
      <c r="J863" s="3"/>
      <c r="P863" s="3"/>
      <c r="R863" s="4"/>
      <c r="S863" s="4"/>
      <c r="T863" s="4"/>
      <c r="U863" s="3"/>
      <c r="V863" s="4"/>
      <c r="W863" s="6"/>
      <c r="X863" s="4"/>
      <c r="Y863" s="14"/>
      <c r="Z863" s="4"/>
      <c r="AA863" s="4"/>
      <c r="AB863" s="4"/>
      <c r="AC863" s="4"/>
      <c r="AD863" s="2"/>
      <c r="AE863" s="2"/>
      <c r="AF863" s="4"/>
      <c r="AG863" s="4"/>
      <c r="AH863" s="4"/>
      <c r="AI863" s="6"/>
      <c r="AJ863" s="4"/>
      <c r="AK863" s="4"/>
      <c r="AL863" s="6"/>
    </row>
    <row r="864" spans="1:38" ht="13" x14ac:dyDescent="0.15">
      <c r="A864" s="1"/>
      <c r="B864" s="3"/>
      <c r="C864" s="3"/>
      <c r="D864" s="3"/>
      <c r="F864" s="4"/>
      <c r="G864" s="6"/>
      <c r="H864" s="6"/>
      <c r="I864" s="6"/>
      <c r="J864" s="3"/>
      <c r="L864" s="6"/>
      <c r="M864" s="6"/>
      <c r="N864" s="6"/>
      <c r="O864" s="6"/>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1"/>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1"/>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4"/>
      <c r="G883" s="3"/>
      <c r="J883" s="3"/>
      <c r="P883" s="3"/>
      <c r="R883" s="4"/>
      <c r="S883" s="4"/>
      <c r="T883" s="3"/>
      <c r="U883" s="4"/>
      <c r="V883" s="4"/>
      <c r="W883" s="6"/>
      <c r="X883" s="4"/>
      <c r="Y883" s="14"/>
      <c r="Z883" s="4"/>
      <c r="AA883" s="4"/>
      <c r="AB883" s="4"/>
      <c r="AC883" s="4"/>
      <c r="AD883" s="2"/>
      <c r="AE883" s="2"/>
      <c r="AF883" s="4"/>
      <c r="AG883" s="4"/>
      <c r="AH883" s="4"/>
      <c r="AI883" s="6"/>
      <c r="AJ883" s="4"/>
      <c r="AK883" s="4"/>
      <c r="AL883" s="6"/>
    </row>
    <row r="884" spans="1:38" ht="13" x14ac:dyDescent="0.15">
      <c r="A884" s="1"/>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1"/>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1"/>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4"/>
      <c r="G893" s="3"/>
      <c r="J893" s="3"/>
      <c r="P893" s="3"/>
      <c r="R893" s="4"/>
      <c r="S893" s="4"/>
      <c r="T893" s="4"/>
      <c r="U893" s="3"/>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3"/>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1"/>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3"/>
      <c r="F897" s="3"/>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4"/>
      <c r="E898" s="6"/>
      <c r="F898" s="4"/>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4"/>
      <c r="K901" s="6"/>
      <c r="P901" s="4"/>
      <c r="Q901" s="6"/>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3"/>
      <c r="P902" s="3"/>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4"/>
      <c r="D903" s="3"/>
      <c r="F903" s="4"/>
      <c r="G903" s="3"/>
      <c r="J903" s="3"/>
      <c r="P903" s="3"/>
      <c r="R903" s="4"/>
      <c r="S903" s="4"/>
      <c r="T903" s="4"/>
      <c r="U903" s="3"/>
      <c r="V903" s="4"/>
      <c r="W903" s="6"/>
      <c r="X903" s="4"/>
      <c r="Y903" s="14"/>
      <c r="Z903" s="4"/>
      <c r="AA903" s="4"/>
      <c r="AB903" s="4"/>
      <c r="AC903" s="4"/>
      <c r="AD903" s="2"/>
      <c r="AE903" s="2"/>
      <c r="AF903" s="4"/>
      <c r="AG903" s="4"/>
      <c r="AH903" s="4"/>
      <c r="AI903" s="6"/>
      <c r="AJ903" s="4"/>
      <c r="AK903" s="4"/>
      <c r="AL903" s="6"/>
    </row>
    <row r="904" spans="1:38" ht="13" x14ac:dyDescent="0.15">
      <c r="A904" s="1"/>
      <c r="B904" s="3"/>
      <c r="C904" s="3"/>
      <c r="D904" s="8"/>
      <c r="E904" s="8"/>
      <c r="F904" s="3"/>
      <c r="G904" s="3"/>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8"/>
      <c r="H905" s="8"/>
      <c r="I905" s="8"/>
      <c r="L905" s="8"/>
      <c r="M905" s="8"/>
      <c r="N905" s="8"/>
      <c r="O905" s="8"/>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4"/>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1"/>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3"/>
      <c r="G911" s="3"/>
      <c r="J911" s="4"/>
      <c r="K911" s="6"/>
      <c r="P911" s="4"/>
      <c r="Q911" s="6"/>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1"/>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4"/>
      <c r="G915" s="3"/>
      <c r="J915" s="3"/>
      <c r="P915" s="3"/>
      <c r="R915" s="4"/>
      <c r="S915" s="4"/>
      <c r="T915" s="3"/>
      <c r="U915" s="4"/>
      <c r="V915" s="4"/>
      <c r="W915" s="6"/>
      <c r="X915" s="4"/>
      <c r="Y915" s="14"/>
      <c r="Z915" s="4"/>
      <c r="AA915" s="4"/>
      <c r="AB915" s="4"/>
      <c r="AC915" s="4"/>
      <c r="AD915" s="2"/>
      <c r="AE915" s="2"/>
      <c r="AF915" s="4"/>
      <c r="AG915" s="4"/>
      <c r="AH915" s="4"/>
      <c r="AI915" s="6"/>
      <c r="AJ915" s="4"/>
      <c r="AK915" s="4"/>
      <c r="AL915" s="6"/>
    </row>
    <row r="916" spans="1:38" ht="13" x14ac:dyDescent="0.15">
      <c r="A916" s="1"/>
      <c r="B916" s="3"/>
      <c r="C916" s="3"/>
      <c r="D916" s="3"/>
      <c r="F916" s="3"/>
      <c r="G916" s="3"/>
      <c r="J916" s="4"/>
      <c r="K916" s="6"/>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3"/>
      <c r="G917" s="1"/>
      <c r="H917" s="1"/>
      <c r="I917" s="1"/>
      <c r="J917" s="3"/>
      <c r="L917" s="1"/>
      <c r="M917" s="1"/>
      <c r="N917" s="1"/>
      <c r="O917" s="1"/>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4"/>
      <c r="D918" s="3"/>
      <c r="F918" s="3"/>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3"/>
      <c r="D919" s="8"/>
      <c r="E919" s="8"/>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1"/>
      <c r="B920" s="3"/>
      <c r="C920" s="3"/>
      <c r="D920" s="3"/>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1"/>
      <c r="B924" s="3"/>
      <c r="C924" s="3"/>
      <c r="D924" s="3"/>
      <c r="F924" s="3"/>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3"/>
      <c r="P925" s="3"/>
      <c r="R925" s="4"/>
      <c r="S925" s="4"/>
      <c r="T925" s="3"/>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4"/>
      <c r="K926" s="6"/>
      <c r="P926" s="4"/>
      <c r="Q926" s="6"/>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4"/>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1"/>
      <c r="B928" s="3"/>
      <c r="C928" s="4"/>
      <c r="D928" s="3"/>
      <c r="F928" s="3"/>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3"/>
      <c r="P930" s="3"/>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1"/>
      <c r="B932" s="3"/>
      <c r="C932" s="3"/>
      <c r="D932" s="3"/>
      <c r="F932" s="3"/>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1"/>
      <c r="B936" s="3"/>
      <c r="C936" s="3"/>
      <c r="D936" s="3"/>
      <c r="F936" s="3"/>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3"/>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4"/>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3"/>
      <c r="D943" s="3"/>
      <c r="F943" s="3"/>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1"/>
      <c r="B944" s="3"/>
      <c r="C944" s="3"/>
      <c r="D944" s="4"/>
      <c r="E944" s="6"/>
      <c r="F944" s="4"/>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4"/>
      <c r="D945" s="3"/>
      <c r="F945" s="4"/>
      <c r="G945" s="3"/>
      <c r="J945" s="3"/>
      <c r="P945" s="3"/>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1"/>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10"/>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4"/>
      <c r="G951" s="3"/>
      <c r="J951" s="3"/>
      <c r="P951" s="3"/>
      <c r="R951" s="4"/>
      <c r="S951" s="4"/>
      <c r="T951" s="3"/>
      <c r="U951" s="4"/>
      <c r="V951" s="4"/>
      <c r="W951" s="6"/>
      <c r="X951" s="4"/>
      <c r="Y951" s="14"/>
      <c r="Z951" s="4"/>
      <c r="AA951" s="4"/>
      <c r="AB951" s="4"/>
      <c r="AC951" s="4"/>
      <c r="AD951" s="2"/>
      <c r="AE951" s="2"/>
      <c r="AF951" s="4"/>
      <c r="AG951" s="4"/>
      <c r="AH951" s="4"/>
      <c r="AI951" s="6"/>
      <c r="AJ951" s="4"/>
      <c r="AK951" s="4"/>
      <c r="AL951" s="6"/>
    </row>
    <row r="952" spans="1:38" ht="13" x14ac:dyDescent="0.15">
      <c r="A952" s="1"/>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4"/>
      <c r="G955" s="3"/>
      <c r="J955" s="3"/>
      <c r="P955" s="3"/>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1"/>
      <c r="B956" s="3"/>
      <c r="C956" s="3"/>
      <c r="D956" s="3"/>
      <c r="F956" s="3"/>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4"/>
      <c r="E957" s="6"/>
      <c r="F957" s="4"/>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3"/>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1"/>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3"/>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3"/>
      <c r="P967" s="3"/>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1"/>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3"/>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3"/>
      <c r="G971" s="3"/>
      <c r="J971" s="4"/>
      <c r="K971" s="6"/>
      <c r="P971" s="4"/>
      <c r="Q971" s="6"/>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1"/>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4"/>
      <c r="E977" s="6"/>
      <c r="F977" s="4"/>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3"/>
      <c r="P981" s="3"/>
      <c r="R981" s="4"/>
      <c r="S981" s="4"/>
      <c r="T981" s="3"/>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8"/>
      <c r="E987" s="8"/>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1"/>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4"/>
      <c r="E991" s="6"/>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1"/>
      <c r="B992" s="3"/>
      <c r="C992" s="3"/>
      <c r="D992" s="3"/>
      <c r="F992" s="4"/>
      <c r="G992" s="3"/>
      <c r="J992" s="3"/>
      <c r="P992" s="3"/>
      <c r="R992" s="4"/>
      <c r="S992" s="3"/>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4"/>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1"/>
      <c r="B996" s="3"/>
      <c r="C996" s="3"/>
      <c r="D996" s="3"/>
      <c r="F996" s="4"/>
      <c r="G996" s="3"/>
      <c r="J996" s="3"/>
      <c r="P996" s="3"/>
      <c r="R996" s="3"/>
      <c r="S996" s="4"/>
      <c r="T996" s="4"/>
      <c r="U996" s="3"/>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1"/>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4"/>
      <c r="G1007" s="3"/>
      <c r="J1007" s="3"/>
      <c r="P1007" s="3"/>
      <c r="R1007" s="4"/>
      <c r="S1007" s="4"/>
      <c r="T1007" s="4"/>
      <c r="U1007" s="3"/>
      <c r="V1007" s="4"/>
      <c r="W1007" s="6"/>
      <c r="X1007" s="4"/>
      <c r="Y1007" s="14"/>
      <c r="Z1007" s="4"/>
      <c r="AA1007" s="4"/>
      <c r="AB1007" s="4"/>
      <c r="AC1007" s="4"/>
      <c r="AD1007" s="2"/>
      <c r="AE1007" s="2"/>
      <c r="AF1007" s="4"/>
      <c r="AG1007" s="4"/>
      <c r="AH1007" s="4"/>
      <c r="AI1007" s="6"/>
      <c r="AJ1007" s="4"/>
      <c r="AK1007" s="4"/>
      <c r="AL1007" s="6"/>
    </row>
    <row r="1008" spans="1:38"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1"/>
      <c r="B1012" s="3"/>
      <c r="C1012" s="3"/>
      <c r="D1012" s="3"/>
      <c r="F1012" s="4"/>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3"/>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1"/>
      <c r="B1016" s="3"/>
      <c r="C1016" s="3"/>
      <c r="D1016" s="8"/>
      <c r="E1016" s="8"/>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3"/>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1"/>
      <c r="B1020" s="3"/>
      <c r="C1020" s="4"/>
      <c r="D1020" s="3"/>
      <c r="F1020" s="4"/>
      <c r="G1020" s="3"/>
      <c r="J1020" s="3"/>
      <c r="P1020" s="3"/>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1"/>
      <c r="B1024" s="3"/>
      <c r="C1024" s="3"/>
      <c r="D1024" s="4"/>
      <c r="E1024" s="6"/>
      <c r="F1024" s="4"/>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1"/>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4"/>
      <c r="D1031" s="3"/>
      <c r="F1031" s="4"/>
      <c r="G1031" s="3"/>
      <c r="J1031" s="3"/>
      <c r="P1031" s="3"/>
      <c r="R1031" s="4"/>
      <c r="S1031" s="4"/>
      <c r="T1031" s="3"/>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1"/>
      <c r="B1036" s="3"/>
      <c r="C1036" s="3"/>
      <c r="D1036" s="4"/>
      <c r="E1036" s="6"/>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1"/>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4"/>
      <c r="D1042" s="3"/>
      <c r="F1042" s="4"/>
      <c r="G1042" s="3"/>
      <c r="J1042" s="3"/>
      <c r="P1042" s="3"/>
      <c r="R1042" s="4"/>
      <c r="S1042" s="4"/>
      <c r="T1042" s="3"/>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3"/>
      <c r="D1043" s="3"/>
      <c r="F1043" s="3"/>
      <c r="G1043" s="4"/>
      <c r="H1043" s="6"/>
      <c r="I1043" s="6"/>
      <c r="J1043" s="4"/>
      <c r="K1043" s="6"/>
      <c r="L1043" s="6"/>
      <c r="M1043" s="6"/>
      <c r="N1043" s="6"/>
      <c r="O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1"/>
      <c r="B1044" s="3"/>
      <c r="C1044" s="4"/>
      <c r="D1044" s="3"/>
      <c r="F1044" s="4"/>
      <c r="G1044" s="3"/>
      <c r="J1044" s="3"/>
      <c r="P1044" s="3"/>
      <c r="R1044" s="4"/>
      <c r="S1044" s="4"/>
      <c r="T1044" s="3"/>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1"/>
      <c r="B1048" s="3"/>
      <c r="C1048" s="3"/>
      <c r="D1048" s="4"/>
      <c r="E1048" s="6"/>
      <c r="F1048" s="4"/>
      <c r="G1048" s="17"/>
      <c r="H1048" s="17"/>
      <c r="I1048" s="17"/>
      <c r="J1048" s="18"/>
      <c r="K1048" s="18"/>
      <c r="L1048" s="17"/>
      <c r="M1048" s="17"/>
      <c r="N1048" s="17"/>
      <c r="O1048" s="17"/>
      <c r="P1048" s="4"/>
      <c r="Q1048" s="6"/>
      <c r="R1048" s="4"/>
      <c r="S1048" s="4"/>
      <c r="T1048" s="4"/>
      <c r="U1048" s="4"/>
      <c r="V1048" s="4"/>
      <c r="W1048" s="6"/>
      <c r="X1048" s="4"/>
      <c r="Y1048" s="14"/>
      <c r="Z1048" s="13"/>
      <c r="AA1048" s="4"/>
      <c r="AB1048" s="4"/>
      <c r="AC1048" s="4"/>
      <c r="AD1048" s="2"/>
      <c r="AE1048" s="2"/>
      <c r="AF1048" s="4"/>
      <c r="AG1048" s="4"/>
      <c r="AH1048" s="4"/>
      <c r="AI1048" s="6"/>
      <c r="AJ1048" s="4"/>
      <c r="AK1048" s="4"/>
      <c r="AL1048" s="6"/>
    </row>
    <row r="1049" spans="1:40" ht="13" x14ac:dyDescent="0.15">
      <c r="A1049" s="7"/>
      <c r="B1049" s="3"/>
      <c r="C1049" s="4"/>
      <c r="D1049" s="3"/>
      <c r="F1049" s="4"/>
      <c r="G1049" s="3"/>
      <c r="J1049" s="3"/>
      <c r="L1049" s="12"/>
      <c r="M1049" s="12"/>
      <c r="N1049" s="12"/>
      <c r="O1049" s="12"/>
      <c r="P1049" s="3"/>
      <c r="R1049" s="4"/>
      <c r="S1049" s="4"/>
      <c r="T1049" s="3"/>
      <c r="U1049" s="4"/>
      <c r="V1049" s="4"/>
      <c r="W1049" s="6"/>
      <c r="X1049" s="3"/>
      <c r="Y1049" s="14"/>
      <c r="Z1049" s="4"/>
      <c r="AA1049" s="13"/>
      <c r="AB1049" s="4"/>
      <c r="AC1049" s="13"/>
      <c r="AD1049" s="12"/>
      <c r="AE1049" s="12"/>
      <c r="AF1049" s="12"/>
      <c r="AG1049" s="12"/>
      <c r="AH1049" s="12"/>
      <c r="AI1049" s="12"/>
      <c r="AJ1049" s="4"/>
      <c r="AK1049" s="16"/>
      <c r="AL1049" s="16"/>
      <c r="AM1049" s="6"/>
    </row>
    <row r="1050" spans="1:40" ht="13" x14ac:dyDescent="0.15">
      <c r="A1050" s="7"/>
      <c r="B1050" s="3"/>
      <c r="C1050" s="3"/>
      <c r="D1050" s="4"/>
      <c r="E1050" s="6"/>
      <c r="F1050" s="4"/>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7"/>
      <c r="B1051" s="3"/>
      <c r="C1051" s="3"/>
      <c r="D1051" s="3"/>
      <c r="F1051" s="3"/>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1"/>
      <c r="B1052" s="3"/>
      <c r="C1052" s="4"/>
      <c r="D1052" s="3"/>
      <c r="F1052" s="4"/>
      <c r="G1052" s="3"/>
      <c r="J1052" s="3"/>
      <c r="N1052" s="12"/>
      <c r="O1052" s="12"/>
      <c r="P1052" s="3"/>
      <c r="R1052" s="4"/>
      <c r="S1052" s="4"/>
      <c r="T1052" s="3"/>
      <c r="U1052" s="4"/>
      <c r="V1052" s="4"/>
      <c r="W1052" s="6"/>
      <c r="X1052" s="11"/>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3"/>
      <c r="D1053" s="3"/>
      <c r="F1053" s="3"/>
      <c r="G1053" s="3"/>
      <c r="J1053" s="4"/>
      <c r="K1053" s="6"/>
      <c r="N1053" s="12"/>
      <c r="O1053" s="12"/>
      <c r="P1053" s="4"/>
      <c r="Q1053" s="6"/>
      <c r="R1053" s="4"/>
      <c r="S1053" s="4"/>
      <c r="T1053" s="4"/>
      <c r="U1053" s="4"/>
      <c r="V1053" s="4"/>
      <c r="W1053" s="6"/>
      <c r="X1053" s="4"/>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4"/>
      <c r="D1054" s="3"/>
      <c r="F1054" s="4"/>
      <c r="G1054" s="3"/>
      <c r="J1054" s="3"/>
      <c r="N1054" s="12"/>
      <c r="O1054" s="12"/>
      <c r="P1054" s="3"/>
      <c r="R1054" s="4"/>
      <c r="S1054" s="4"/>
      <c r="T1054" s="3"/>
      <c r="U1054" s="3"/>
      <c r="V1054" s="4"/>
      <c r="W1054" s="6"/>
      <c r="X1054" s="1"/>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3"/>
      <c r="D1055" s="3"/>
      <c r="F1055" s="3"/>
      <c r="G1055" s="3"/>
      <c r="J1055" s="4"/>
      <c r="K1055" s="6"/>
      <c r="N1055" s="12"/>
      <c r="O1055" s="12"/>
      <c r="P1055" s="4"/>
      <c r="Q1055" s="6"/>
      <c r="R1055" s="4"/>
      <c r="S1055" s="4"/>
      <c r="T1055" s="4"/>
      <c r="U1055" s="4"/>
      <c r="V1055" s="4"/>
      <c r="W1055" s="6"/>
      <c r="X1055" s="4"/>
      <c r="Y1055" s="14"/>
      <c r="Z1055" s="4"/>
      <c r="AA1055" s="13"/>
      <c r="AB1055" s="4"/>
      <c r="AC1055" s="13"/>
      <c r="AD1055" s="12"/>
      <c r="AE1055" s="12"/>
      <c r="AF1055" s="12"/>
      <c r="AG1055" s="12"/>
      <c r="AH1055" s="4"/>
      <c r="AI1055" s="6"/>
      <c r="AJ1055" s="6"/>
      <c r="AK1055" s="4"/>
      <c r="AL1055" s="6"/>
      <c r="AM1055" s="6"/>
      <c r="AN1055" s="7"/>
    </row>
    <row r="1056" spans="1:40" ht="13" x14ac:dyDescent="0.15">
      <c r="A1056" s="1"/>
      <c r="B1056" s="3"/>
      <c r="C1056" s="4"/>
      <c r="D1056" s="3"/>
      <c r="F1056" s="4"/>
      <c r="G1056" s="3"/>
      <c r="J1056" s="3"/>
      <c r="N1056" s="12"/>
      <c r="O1056" s="12"/>
      <c r="P1056" s="3"/>
      <c r="R1056" s="4"/>
      <c r="S1056" s="4"/>
      <c r="T1056" s="3"/>
      <c r="U1056" s="3"/>
      <c r="V1056" s="4"/>
      <c r="W1056" s="6"/>
      <c r="X1056" s="11"/>
      <c r="Y1056" s="14"/>
      <c r="Z1056" s="4"/>
      <c r="AA1056" s="13"/>
      <c r="AB1056" s="4"/>
      <c r="AC1056" s="13"/>
      <c r="AD1056" s="12"/>
      <c r="AE1056" s="12"/>
      <c r="AF1056" s="12"/>
      <c r="AG1056" s="12"/>
      <c r="AH1056" s="4"/>
      <c r="AI1056" s="6"/>
      <c r="AJ1056" s="6"/>
      <c r="AK1056" s="4"/>
      <c r="AL1056" s="6"/>
      <c r="AM1056" s="6"/>
      <c r="AN1056" s="7"/>
    </row>
    <row r="1057" spans="1:40" ht="13" x14ac:dyDescent="0.15">
      <c r="A1057" s="7"/>
      <c r="B1057" s="3"/>
      <c r="C1057" s="4"/>
      <c r="D1057" s="3"/>
      <c r="F1057" s="4"/>
      <c r="G1057" s="3"/>
      <c r="J1057" s="3"/>
      <c r="N1057" s="12"/>
      <c r="O1057" s="12"/>
      <c r="P1057" s="3"/>
      <c r="R1057" s="4"/>
      <c r="S1057" s="4"/>
      <c r="T1057" s="3"/>
      <c r="U1057" s="4"/>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1"/>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1"/>
      <c r="B1072" s="3"/>
      <c r="C1072" s="3"/>
      <c r="D1072" s="4"/>
      <c r="E1072" s="6"/>
      <c r="F1072" s="4"/>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1"/>
      <c r="B1076" s="3"/>
      <c r="C1076" s="4"/>
      <c r="D1076" s="3"/>
      <c r="F1076" s="4"/>
      <c r="G1076" s="3"/>
      <c r="J1076" s="3"/>
      <c r="P1076" s="3"/>
      <c r="R1076" s="4"/>
      <c r="S1076" s="4"/>
      <c r="T1076" s="4"/>
      <c r="U1076" s="3"/>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1"/>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4"/>
      <c r="E1082" s="6"/>
      <c r="F1082" s="4"/>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1"/>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3"/>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1"/>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4"/>
      <c r="E1089" s="6"/>
      <c r="F1089" s="4"/>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4"/>
      <c r="D1090" s="3"/>
      <c r="F1090" s="4"/>
      <c r="G1090" s="3"/>
      <c r="J1090" s="3"/>
      <c r="P1090" s="3"/>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1"/>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4"/>
      <c r="D1095" s="3"/>
      <c r="F1095" s="4"/>
      <c r="G1095" s="3"/>
      <c r="J1095" s="3"/>
      <c r="P1095" s="3"/>
      <c r="R1095" s="4"/>
      <c r="S1095" s="4"/>
      <c r="T1095" s="4"/>
      <c r="U1095" s="3"/>
      <c r="V1095" s="4"/>
      <c r="W1095" s="6"/>
      <c r="X1095" s="4"/>
      <c r="Y1095" s="14"/>
      <c r="Z1095" s="4"/>
      <c r="AA1095" s="4"/>
      <c r="AB1095" s="4"/>
      <c r="AC1095" s="4"/>
      <c r="AD1095" s="2"/>
      <c r="AE1095" s="2"/>
      <c r="AF1095" s="4"/>
      <c r="AG1095" s="4"/>
      <c r="AH1095" s="4"/>
      <c r="AI1095" s="6"/>
      <c r="AJ1095" s="4"/>
      <c r="AK1095" s="4"/>
      <c r="AL1095" s="6"/>
    </row>
    <row r="1096" spans="1:38" ht="13" x14ac:dyDescent="0.15">
      <c r="A1096" s="1"/>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4"/>
      <c r="D1099" s="3"/>
      <c r="F1099" s="4"/>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1"/>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4"/>
      <c r="E1102" s="6"/>
      <c r="F1102" s="4"/>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1"/>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1"/>
      <c r="B1108" s="3"/>
      <c r="C1108" s="4"/>
      <c r="D1108" s="3"/>
      <c r="F1108" s="4"/>
      <c r="G1108" s="3"/>
      <c r="J1108" s="3"/>
      <c r="P1108" s="3"/>
      <c r="R1108" s="4"/>
      <c r="S1108" s="4"/>
      <c r="T1108" s="3"/>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3"/>
      <c r="F1114" s="3"/>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1"/>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3"/>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1"/>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1"/>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4"/>
      <c r="E1129" s="6"/>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3"/>
      <c r="F1130" s="4"/>
      <c r="G1130" s="3"/>
      <c r="J1130" s="3"/>
      <c r="P1130" s="3"/>
      <c r="R1130" s="3"/>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4"/>
      <c r="D1131" s="3"/>
      <c r="F1131" s="4"/>
      <c r="G1131" s="3"/>
      <c r="J1131" s="3"/>
      <c r="P1131" s="3"/>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1"/>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1"/>
      <c r="B1136" s="3"/>
      <c r="C1136" s="3"/>
      <c r="D1136" s="4"/>
      <c r="E1136" s="6"/>
      <c r="F1136" s="4"/>
      <c r="G1136" s="3"/>
      <c r="J1136" s="4"/>
      <c r="K1136" s="6"/>
      <c r="P1136" s="4"/>
      <c r="Q1136" s="6"/>
      <c r="R1136" s="2"/>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3"/>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3"/>
      <c r="F1145" s="3"/>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1"/>
      <c r="B1148" s="3"/>
      <c r="C1148" s="3"/>
      <c r="D1148" s="4"/>
      <c r="E1148" s="6"/>
      <c r="F1148" s="4"/>
      <c r="G1148" s="3"/>
      <c r="J1148" s="4"/>
      <c r="K1148" s="6"/>
      <c r="P1148" s="4"/>
      <c r="Q1148" s="6"/>
      <c r="R1148" s="2"/>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4"/>
      <c r="D1149" s="3"/>
      <c r="F1149" s="4"/>
      <c r="G1149" s="3"/>
      <c r="J1149" s="3"/>
      <c r="P1149" s="3"/>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3"/>
      <c r="D1150" s="3"/>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4"/>
      <c r="D1151" s="3"/>
      <c r="F1151" s="4"/>
      <c r="G1151" s="3"/>
      <c r="J1151" s="3"/>
      <c r="P1151" s="3"/>
      <c r="R1151" s="4"/>
      <c r="S1151" s="4"/>
      <c r="T1151" s="3"/>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1"/>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4"/>
      <c r="D1153" s="3"/>
      <c r="F1153" s="4"/>
      <c r="G1153" s="3"/>
      <c r="J1153" s="3"/>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3"/>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1"/>
      <c r="B1156" s="3"/>
      <c r="C1156" s="3"/>
      <c r="D1156" s="3"/>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3"/>
      <c r="F1158" s="3"/>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1"/>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2"/>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1"/>
      <c r="B1164" s="3"/>
      <c r="C1164" s="4"/>
      <c r="D1164" s="3"/>
      <c r="F1164" s="4"/>
      <c r="G1164" s="3"/>
      <c r="J1164" s="3"/>
      <c r="P1164" s="3"/>
      <c r="R1164" s="4"/>
      <c r="S1164" s="4"/>
      <c r="T1164" s="3"/>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8"/>
      <c r="E1165" s="8"/>
      <c r="F1165" s="3"/>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1"/>
      <c r="B1168" s="3"/>
      <c r="C1168" s="3"/>
      <c r="D1168" s="4"/>
      <c r="E1168" s="6"/>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3"/>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4"/>
      <c r="D1171" s="3"/>
      <c r="F1171" s="4"/>
      <c r="G1171" s="3"/>
      <c r="J1171" s="3"/>
      <c r="P1171" s="3"/>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1"/>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1"/>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1"/>
      <c r="B1180" s="3"/>
      <c r="C1180" s="3"/>
      <c r="D1180" s="3"/>
      <c r="F1180" s="3"/>
      <c r="G1180" s="1"/>
      <c r="H1180" s="1"/>
      <c r="I1180" s="1"/>
      <c r="J1180" s="4"/>
      <c r="K1180" s="6"/>
      <c r="L1180" s="1"/>
      <c r="M1180" s="1"/>
      <c r="N1180" s="1"/>
      <c r="O1180" s="1"/>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1"/>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1"/>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1"/>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1"/>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1"/>
      <c r="B1200" s="3"/>
      <c r="C1200" s="4"/>
      <c r="D1200" s="3"/>
      <c r="F1200" s="3"/>
      <c r="G1200" s="3"/>
      <c r="J1200" s="3"/>
      <c r="P1200" s="3"/>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1"/>
      <c r="B1204" s="3"/>
      <c r="C1204" s="3"/>
      <c r="D1204" s="4"/>
      <c r="E1204" s="6"/>
      <c r="F1204" s="4"/>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1"/>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4"/>
      <c r="E1209" s="6"/>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3"/>
      <c r="F1210" s="3"/>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4"/>
      <c r="D1211" s="3"/>
      <c r="F1211" s="3"/>
      <c r="G1211" s="3"/>
      <c r="J1211" s="3"/>
      <c r="P1211" s="4"/>
      <c r="Q1211" s="6"/>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1"/>
      <c r="B1212" s="3"/>
      <c r="C1212" s="4"/>
      <c r="D1212" s="3"/>
      <c r="F1212" s="3"/>
      <c r="G1212" s="3"/>
      <c r="J1212" s="3"/>
      <c r="P1212" s="3"/>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1"/>
      <c r="B1216" s="3"/>
      <c r="C1216" s="3"/>
      <c r="D1216" s="3"/>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3"/>
      <c r="D1217" s="4"/>
      <c r="E1217" s="6"/>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1"/>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3"/>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1"/>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1"/>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1"/>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1"/>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2"/>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4"/>
      <c r="D1243" s="3"/>
      <c r="F1243" s="4"/>
      <c r="G1243" s="3"/>
      <c r="J1243" s="3"/>
      <c r="P1243" s="3"/>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1"/>
      <c r="B1244" s="3"/>
      <c r="C1244" s="3"/>
      <c r="D1244" s="4"/>
      <c r="E1244" s="6"/>
      <c r="F1244" s="4"/>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1"/>
      <c r="B1252" s="3"/>
      <c r="C1252" s="3"/>
      <c r="D1252" s="4"/>
      <c r="E1252" s="6"/>
      <c r="F1252" s="4"/>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4"/>
      <c r="U1253" s="3"/>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3"/>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1"/>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1"/>
      <c r="B1264" s="3"/>
      <c r="C1264" s="4"/>
      <c r="D1264" s="3"/>
      <c r="F1264" s="3"/>
      <c r="G1264" s="3"/>
      <c r="J1264" s="3"/>
      <c r="P1264" s="3"/>
      <c r="R1264" s="3"/>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4"/>
      <c r="Q1265" s="6"/>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4"/>
      <c r="Q1267" s="6"/>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1"/>
      <c r="B1268" s="3"/>
      <c r="C1268" s="4"/>
      <c r="D1268" s="3"/>
      <c r="F1268" s="3"/>
      <c r="G1268" s="3"/>
      <c r="J1268" s="3"/>
      <c r="P1268" s="3"/>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3"/>
      <c r="D1269" s="4"/>
      <c r="E1269" s="6"/>
      <c r="F1269" s="4"/>
      <c r="G1269" s="3"/>
      <c r="J1269" s="4"/>
      <c r="K1269" s="6"/>
      <c r="P1269" s="4"/>
      <c r="Q1269" s="6"/>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1"/>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1"/>
      <c r="B1280" s="3"/>
      <c r="C1280" s="3"/>
      <c r="D1280" s="4"/>
      <c r="E1280" s="6"/>
      <c r="F1280" s="4"/>
      <c r="G1280" s="4"/>
      <c r="H1280" s="6"/>
      <c r="I1280" s="6"/>
      <c r="J1280" s="4"/>
      <c r="K1280" s="6"/>
      <c r="L1280" s="6"/>
      <c r="M1280" s="6"/>
      <c r="N1280" s="6"/>
      <c r="O1280" s="6"/>
      <c r="P1280" s="4"/>
      <c r="Q1280" s="6"/>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1"/>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4"/>
      <c r="Q1291" s="6"/>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1"/>
      <c r="B1292" s="3"/>
      <c r="C1292" s="3"/>
      <c r="D1292" s="4"/>
      <c r="E1292" s="6"/>
      <c r="F1292" s="4"/>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3"/>
      <c r="D1294" s="4"/>
      <c r="E1294" s="6"/>
      <c r="F1294" s="4"/>
      <c r="G1294" s="3"/>
      <c r="J1294" s="4"/>
      <c r="K1294" s="6"/>
      <c r="P1294" s="4"/>
      <c r="Q1294" s="6"/>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4"/>
      <c r="D1295" s="4"/>
      <c r="E1295" s="6"/>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1"/>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1"/>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1"/>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1"/>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3"/>
      <c r="F1313" s="3"/>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1"/>
      <c r="B1316" s="3"/>
      <c r="C1316" s="3"/>
      <c r="D1316" s="3"/>
      <c r="F1316" s="3"/>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1"/>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4"/>
      <c r="D1321" s="3"/>
      <c r="F1321" s="4"/>
      <c r="G1321" s="3"/>
      <c r="J1321" s="3"/>
      <c r="P1321" s="3"/>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3"/>
      <c r="D1322" s="4"/>
      <c r="E1322" s="6"/>
      <c r="F1322" s="4"/>
      <c r="G1322" s="3"/>
      <c r="J1322" s="4"/>
      <c r="K1322" s="6"/>
      <c r="P1322" s="4"/>
      <c r="Q1322" s="6"/>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1"/>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1"/>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1"/>
      <c r="B1332" s="3"/>
      <c r="C1332" s="4"/>
      <c r="D1332" s="3"/>
      <c r="F1332" s="4"/>
      <c r="G1332" s="3"/>
      <c r="J1332" s="3"/>
      <c r="P1332" s="3"/>
      <c r="R1332" s="4"/>
      <c r="S1332" s="4"/>
      <c r="T1332" s="3"/>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4"/>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1"/>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1"/>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4"/>
      <c r="D1343" s="3"/>
      <c r="F1343" s="3"/>
      <c r="G1343" s="6"/>
      <c r="H1343" s="6"/>
      <c r="I1343" s="6"/>
      <c r="J1343" s="3"/>
      <c r="L1343" s="6"/>
      <c r="M1343" s="6"/>
      <c r="N1343" s="6"/>
      <c r="O1343" s="6"/>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1"/>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3"/>
      <c r="D1345" s="3"/>
      <c r="F1345" s="3"/>
      <c r="G1345" s="3"/>
      <c r="J1345" s="4"/>
      <c r="K1345" s="6"/>
      <c r="P1345" s="4"/>
      <c r="Q1345" s="6"/>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1"/>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3"/>
      <c r="D1350" s="4"/>
      <c r="E1350" s="6"/>
      <c r="F1350" s="4"/>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1"/>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1"/>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1"/>
      <c r="B1360" s="3"/>
      <c r="C1360" s="4"/>
      <c r="D1360" s="3"/>
      <c r="F1360" s="3"/>
      <c r="G1360" s="3"/>
      <c r="J1360" s="3"/>
      <c r="P1360" s="4"/>
      <c r="Q1360" s="6"/>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3"/>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4"/>
      <c r="Q1367" s="6"/>
      <c r="R1367" s="4"/>
      <c r="S1367" s="4"/>
      <c r="T1367" s="3"/>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1"/>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4"/>
      <c r="D1369" s="3"/>
      <c r="F1369" s="4"/>
      <c r="G1369" s="3"/>
      <c r="J1369" s="3"/>
      <c r="P1369" s="3"/>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3"/>
      <c r="D1370" s="4"/>
      <c r="E1370" s="6"/>
      <c r="F1370" s="4"/>
      <c r="G1370" s="3"/>
      <c r="J1370" s="4"/>
      <c r="K1370" s="6"/>
      <c r="P1370" s="4"/>
      <c r="Q1370" s="6"/>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1"/>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3"/>
      <c r="D1375" s="4"/>
      <c r="E1375" s="6"/>
      <c r="F1375" s="4"/>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1"/>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3"/>
      <c r="D1378" s="4"/>
      <c r="E1378" s="6"/>
      <c r="F1378" s="4"/>
      <c r="G1378" s="3"/>
      <c r="J1378" s="4"/>
      <c r="K1378" s="6"/>
      <c r="P1378" s="4"/>
      <c r="Q1378" s="6"/>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1"/>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1"/>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3"/>
      <c r="D1390" s="4"/>
      <c r="E1390" s="6"/>
      <c r="F1390" s="4"/>
      <c r="G1390" s="3"/>
      <c r="J1390" s="4"/>
      <c r="K1390" s="6"/>
      <c r="P1390" s="4"/>
      <c r="Q1390" s="6"/>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1"/>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1"/>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1"/>
      <c r="B1400" s="3"/>
      <c r="C1400" s="4"/>
      <c r="D1400" s="3"/>
      <c r="F1400" s="3"/>
      <c r="G1400" s="3"/>
      <c r="J1400" s="3"/>
      <c r="P1400" s="3"/>
      <c r="R1400" s="4"/>
      <c r="S1400" s="4"/>
      <c r="T1400" s="4"/>
      <c r="U1400" s="3"/>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3"/>
      <c r="P1402" s="3"/>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3"/>
      <c r="D1403" s="3"/>
      <c r="F1403" s="3"/>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1"/>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3"/>
      <c r="F1410" s="3"/>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1"/>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4"/>
      <c r="D1419" s="3"/>
      <c r="F1419" s="4"/>
      <c r="G1419" s="3"/>
      <c r="J1419" s="3"/>
      <c r="P1419" s="3"/>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1"/>
      <c r="B1420" s="3"/>
      <c r="C1420" s="3"/>
      <c r="D1420" s="3"/>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3"/>
      <c r="P1422" s="3"/>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4"/>
      <c r="K1423" s="6"/>
      <c r="P1423" s="4"/>
      <c r="Q1423" s="6"/>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1"/>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3"/>
      <c r="D1426" s="4"/>
      <c r="E1426" s="6"/>
      <c r="F1426" s="4"/>
      <c r="G1426" s="3"/>
      <c r="J1426" s="4"/>
      <c r="K1426" s="6"/>
      <c r="P1426" s="4"/>
      <c r="Q1426" s="6"/>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4"/>
      <c r="D1427" s="3"/>
      <c r="F1427" s="3"/>
      <c r="G1427" s="3"/>
      <c r="J1427" s="3"/>
      <c r="P1427" s="3"/>
      <c r="R1427" s="4"/>
      <c r="S1427" s="4"/>
      <c r="T1427" s="3"/>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1"/>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3"/>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4"/>
      <c r="U1431" s="3"/>
      <c r="V1431" s="4"/>
      <c r="W1431" s="6"/>
      <c r="X1431" s="4"/>
      <c r="Y1431" s="14"/>
      <c r="Z1431" s="4"/>
      <c r="AA1431" s="4"/>
      <c r="AB1431" s="4"/>
      <c r="AC1431" s="4"/>
      <c r="AD1431" s="2"/>
      <c r="AE1431" s="2"/>
      <c r="AF1431" s="4"/>
      <c r="AG1431" s="4"/>
      <c r="AH1431" s="4"/>
      <c r="AI1431" s="6"/>
      <c r="AJ1431" s="4"/>
      <c r="AK1431" s="4"/>
      <c r="AL1431" s="6"/>
    </row>
    <row r="1432" spans="1:38" ht="13" x14ac:dyDescent="0.15">
      <c r="A1432" s="1"/>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1"/>
      <c r="B1436" s="3"/>
      <c r="C1436" s="3"/>
      <c r="D1436" s="4"/>
      <c r="E1436" s="6"/>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1"/>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1"/>
      <c r="B1444" s="3"/>
      <c r="C1444" s="4"/>
      <c r="D1444" s="3"/>
      <c r="F1444" s="3"/>
      <c r="G1444" s="3"/>
      <c r="J1444" s="3"/>
      <c r="P1444" s="3"/>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4"/>
      <c r="D1447" s="3"/>
      <c r="F1447" s="3"/>
      <c r="G1447" s="3"/>
      <c r="J1447" s="3"/>
      <c r="P1447" s="3"/>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1"/>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4"/>
      <c r="D1450" s="3"/>
      <c r="F1450" s="4"/>
      <c r="G1450" s="3"/>
      <c r="J1450" s="3"/>
      <c r="P1450" s="3"/>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3"/>
      <c r="D1451" s="4"/>
      <c r="E1451" s="6"/>
      <c r="F1451" s="4"/>
      <c r="G1451" s="3"/>
      <c r="J1451" s="4"/>
      <c r="K1451" s="6"/>
      <c r="P1451" s="4"/>
      <c r="Q1451" s="6"/>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1"/>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1"/>
      <c r="B1456" s="3"/>
      <c r="C1456" s="3"/>
      <c r="D1456" s="4"/>
      <c r="E1456" s="6"/>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1"/>
      <c r="B1460" s="3"/>
      <c r="C1460" s="4"/>
      <c r="D1460" s="3"/>
      <c r="F1460" s="3"/>
      <c r="G1460" s="3"/>
      <c r="J1460" s="3"/>
      <c r="P1460" s="3"/>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1"/>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1"/>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1"/>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1"/>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4"/>
      <c r="D1478" s="3"/>
      <c r="F1478" s="3"/>
      <c r="G1478" s="3"/>
      <c r="J1478" s="3"/>
      <c r="P1478" s="3"/>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3"/>
      <c r="D1479" s="3"/>
      <c r="F1479" s="3"/>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4"/>
      <c r="Q1482" s="6"/>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1"/>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4"/>
      <c r="D1487" s="3"/>
      <c r="F1487" s="3"/>
      <c r="G1487" s="3"/>
      <c r="J1487" s="3"/>
      <c r="P1487" s="3"/>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1"/>
      <c r="B1492" s="3"/>
      <c r="C1492" s="3"/>
      <c r="D1492" s="3"/>
      <c r="F1492" s="3"/>
      <c r="G1492" s="6"/>
      <c r="H1492" s="6"/>
      <c r="I1492" s="6"/>
      <c r="J1492" s="4"/>
      <c r="K1492" s="6"/>
      <c r="L1492" s="6"/>
      <c r="M1492" s="6"/>
      <c r="N1492" s="6"/>
      <c r="O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4"/>
      <c r="D1493" s="3"/>
      <c r="F1493" s="3"/>
      <c r="G1493" s="3"/>
      <c r="J1493" s="3"/>
      <c r="P1493" s="3"/>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1"/>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1"/>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4"/>
      <c r="D1507" s="3"/>
      <c r="F1507" s="3"/>
      <c r="G1507" s="3"/>
      <c r="J1507" s="3"/>
      <c r="P1507" s="3"/>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1"/>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4"/>
      <c r="E1510" s="6"/>
      <c r="F1510" s="4"/>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1"/>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1"/>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1"/>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4"/>
      <c r="E1522" s="6"/>
      <c r="F1522" s="4"/>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1"/>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3"/>
      <c r="F1527" s="3"/>
      <c r="G1527" s="6"/>
      <c r="H1527" s="6"/>
      <c r="I1527" s="6"/>
      <c r="J1527" s="4"/>
      <c r="K1527" s="6"/>
      <c r="L1527" s="6"/>
      <c r="M1527" s="6"/>
      <c r="N1527" s="6"/>
      <c r="O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4"/>
      <c r="D1530" s="3"/>
      <c r="F1530" s="3"/>
      <c r="G1530" s="3"/>
      <c r="J1530" s="3"/>
      <c r="P1530" s="3"/>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4"/>
      <c r="E1533" s="6"/>
      <c r="F1533" s="4"/>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1"/>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4"/>
      <c r="D1537" s="3"/>
      <c r="F1537" s="3"/>
      <c r="G1537" s="3"/>
      <c r="J1537" s="3"/>
      <c r="P1537" s="3"/>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4"/>
      <c r="D1539" s="3"/>
      <c r="F1539" s="3"/>
      <c r="G1539" s="3"/>
      <c r="J1539" s="3"/>
      <c r="P1539" s="3"/>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1"/>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1"/>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1"/>
      <c r="B1560" s="3"/>
      <c r="C1560" s="4"/>
      <c r="D1560" s="3"/>
      <c r="F1560" s="3"/>
      <c r="G1560" s="3"/>
      <c r="J1560" s="3"/>
      <c r="P1560" s="3"/>
      <c r="R1560" s="4"/>
      <c r="S1560" s="4"/>
      <c r="T1560" s="3"/>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4"/>
      <c r="D1561" s="3"/>
      <c r="F1561" s="3"/>
      <c r="G1561" s="3"/>
      <c r="J1561" s="3"/>
      <c r="P1561" s="3"/>
      <c r="R1561" s="4"/>
      <c r="S1561" s="4"/>
      <c r="T1561" s="4"/>
      <c r="U1561" s="3"/>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4"/>
      <c r="E1563" s="6"/>
      <c r="F1563" s="4"/>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1"/>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4"/>
      <c r="D1573" s="3"/>
      <c r="F1573" s="3"/>
      <c r="G1573" s="3"/>
      <c r="J1573" s="3"/>
      <c r="P1573" s="3"/>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1"/>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1"/>
      <c r="B1580" s="3"/>
      <c r="C1580" s="3"/>
      <c r="D1580" s="4"/>
      <c r="E1580" s="6"/>
      <c r="F1580" s="4"/>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4"/>
      <c r="D1581" s="3"/>
      <c r="F1581" s="3"/>
      <c r="G1581" s="3"/>
      <c r="J1581" s="3"/>
      <c r="P1581" s="3"/>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1"/>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1"/>
      <c r="B1588" s="3"/>
      <c r="C1588" s="3"/>
      <c r="D1588" s="4"/>
      <c r="E1588" s="6"/>
      <c r="F1588" s="4"/>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1"/>
      <c r="B1592" s="3"/>
      <c r="C1592" s="3"/>
      <c r="D1592" s="3"/>
      <c r="F1592" s="3"/>
      <c r="G1592" s="1"/>
      <c r="H1592" s="1"/>
      <c r="I1592" s="1"/>
      <c r="J1592" s="4"/>
      <c r="K1592" s="6"/>
      <c r="L1592" s="1"/>
      <c r="M1592" s="1"/>
      <c r="N1592" s="1"/>
      <c r="O1592" s="1"/>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1"/>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1"/>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4"/>
      <c r="E1603" s="6"/>
      <c r="F1603" s="4"/>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1"/>
      <c r="B1604" s="3"/>
      <c r="C1604" s="3"/>
      <c r="D1604" s="3"/>
      <c r="F1604" s="3"/>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6"/>
      <c r="H1605" s="6"/>
      <c r="I1605" s="6"/>
      <c r="J1605" s="4"/>
      <c r="K1605" s="6"/>
      <c r="L1605" s="6"/>
      <c r="M1605" s="6"/>
      <c r="N1605" s="6"/>
      <c r="O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3"/>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1"/>
      <c r="B1608" s="3"/>
      <c r="C1608" s="3"/>
      <c r="D1608" s="4"/>
      <c r="E1608" s="6"/>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1"/>
      <c r="B1612" s="3"/>
      <c r="C1612" s="3"/>
      <c r="D1612" s="3"/>
      <c r="F1612" s="3"/>
      <c r="G1612" s="1"/>
      <c r="H1612" s="1"/>
      <c r="I1612" s="1"/>
      <c r="J1612" s="4"/>
      <c r="K1612" s="6"/>
      <c r="L1612" s="1"/>
      <c r="M1612" s="1"/>
      <c r="N1612" s="1"/>
      <c r="O1612" s="1"/>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1"/>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2"/>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1"/>
      <c r="B1620" s="3"/>
      <c r="C1620" s="4"/>
      <c r="D1620" s="3"/>
      <c r="F1620" s="4"/>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1"/>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4"/>
      <c r="E1625" s="6"/>
      <c r="F1625" s="4"/>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1"/>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1"/>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4"/>
      <c r="D1641" s="3"/>
      <c r="F1641" s="3"/>
      <c r="G1641" s="3"/>
      <c r="J1641" s="3"/>
      <c r="P1641" s="3"/>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1"/>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1"/>
      <c r="B1652" s="3"/>
      <c r="C1652" s="4"/>
      <c r="D1652" s="3"/>
      <c r="F1652" s="3"/>
      <c r="G1652" s="3"/>
      <c r="J1652" s="3"/>
      <c r="P1652" s="3"/>
      <c r="R1652" s="4"/>
      <c r="S1652" s="4"/>
      <c r="T1652" s="4"/>
      <c r="U1652" s="3"/>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1"/>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1"/>
      <c r="B1664" s="3"/>
      <c r="C1664" s="4"/>
      <c r="D1664" s="3"/>
      <c r="F1664" s="3"/>
      <c r="G1664" s="3"/>
      <c r="J1664" s="3"/>
      <c r="P1664" s="3"/>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3"/>
      <c r="F1665" s="3"/>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1"/>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1"/>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1"/>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1"/>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1"/>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1"/>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1"/>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1"/>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1"/>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1"/>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1"/>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1"/>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1"/>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3"/>
      <c r="P1737" s="3"/>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3"/>
      <c r="P1739" s="4"/>
      <c r="Q1739" s="6"/>
      <c r="R1739" s="4"/>
      <c r="S1739" s="4"/>
      <c r="T1739" s="3"/>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1"/>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1"/>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1"/>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1"/>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3"/>
      <c r="F1769" s="4"/>
      <c r="G1769" s="1"/>
      <c r="H1769" s="1"/>
      <c r="I1769" s="1"/>
      <c r="J1769" s="4"/>
      <c r="K1769" s="6"/>
      <c r="L1769" s="1"/>
      <c r="M1769" s="1"/>
      <c r="N1769" s="1"/>
      <c r="O1769" s="1"/>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1"/>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4"/>
      <c r="D1775" s="3"/>
      <c r="F1775" s="4"/>
      <c r="G1775" s="3"/>
      <c r="J1775" s="3"/>
      <c r="P1775" s="3"/>
      <c r="R1775" s="4"/>
      <c r="S1775" s="4"/>
      <c r="T1775" s="3"/>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1"/>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4"/>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3"/>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1"/>
      <c r="B1780" s="3"/>
      <c r="C1780" s="4"/>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2"/>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4"/>
      <c r="D1783" s="3"/>
      <c r="F1783" s="4"/>
      <c r="G1783" s="3"/>
      <c r="J1783" s="3"/>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1"/>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4"/>
      <c r="Q1785" s="6"/>
      <c r="R1785" s="4"/>
      <c r="S1785" s="4"/>
      <c r="T1785" s="4"/>
      <c r="U1785" s="3"/>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2"/>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4"/>
      <c r="D1791" s="3"/>
      <c r="F1791" s="4"/>
      <c r="G1791" s="3"/>
      <c r="J1791" s="3"/>
      <c r="P1791" s="3"/>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1"/>
      <c r="B1792" s="3"/>
      <c r="C1792" s="3"/>
      <c r="D1792" s="3"/>
      <c r="F1792" s="3"/>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4"/>
      <c r="E1793" s="6"/>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4"/>
      <c r="D1795" s="3"/>
      <c r="F1795" s="4"/>
      <c r="G1795" s="3"/>
      <c r="J1795" s="3"/>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1"/>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4"/>
      <c r="D1797" s="3"/>
      <c r="F1797" s="4"/>
      <c r="G1797" s="3"/>
      <c r="J1797" s="3"/>
      <c r="P1797" s="3"/>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1"/>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1"/>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1"/>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4"/>
      <c r="D1814" s="3"/>
      <c r="F1814" s="4"/>
      <c r="G1814" s="3"/>
      <c r="J1814" s="3"/>
      <c r="P1814" s="3"/>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1"/>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1"/>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1"/>
      <c r="B1832" s="3"/>
      <c r="C1832" s="3"/>
      <c r="D1832" s="3"/>
      <c r="F1832" s="4"/>
      <c r="G1832" s="1"/>
      <c r="H1832" s="1"/>
      <c r="I1832" s="1"/>
      <c r="J1832" s="4"/>
      <c r="K1832" s="6"/>
      <c r="L1832" s="1"/>
      <c r="M1832" s="1"/>
      <c r="N1832" s="1"/>
      <c r="O1832" s="1"/>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1"/>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1"/>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1"/>
      <c r="B1844" s="3"/>
      <c r="C1844" s="3"/>
      <c r="D1844" s="3"/>
      <c r="F1844" s="3"/>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1"/>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1"/>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1"/>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1"/>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1"/>
      <c r="B1868" s="3"/>
      <c r="C1868" s="3"/>
      <c r="D1868" s="3"/>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3"/>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1"/>
      <c r="B1872" s="3"/>
      <c r="C1872" s="4"/>
      <c r="D1872" s="3"/>
      <c r="F1872" s="4"/>
      <c r="G1872" s="3"/>
      <c r="J1872" s="3"/>
      <c r="P1872" s="3"/>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1"/>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1"/>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1"/>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1"/>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1"/>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1"/>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1"/>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3"/>
      <c r="P1923" s="3"/>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1"/>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1"/>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1"/>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1"/>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4"/>
      <c r="E1947" s="6"/>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1"/>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4"/>
      <c r="E1949" s="6"/>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1"/>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1"/>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1"/>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1"/>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1"/>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1"/>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1"/>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1"/>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1"/>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1"/>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4"/>
      <c r="E2031" s="6"/>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1"/>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1"/>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1"/>
      <c r="B2044" s="3"/>
      <c r="C2044" s="3"/>
      <c r="D2044" s="4"/>
      <c r="E2044" s="6"/>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1"/>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1"/>
      <c r="B2052" s="3"/>
      <c r="C2052" s="4"/>
      <c r="D2052" s="3"/>
      <c r="F2052" s="4"/>
      <c r="G2052" s="3"/>
      <c r="J2052" s="3"/>
      <c r="P2052" s="4"/>
      <c r="Q2052" s="6"/>
      <c r="R2052" s="4"/>
      <c r="S2052" s="4"/>
      <c r="T2052" s="3"/>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4"/>
      <c r="D2054" s="3"/>
      <c r="F2054" s="4"/>
      <c r="G2054" s="3"/>
      <c r="J2054" s="3"/>
      <c r="P2054" s="4"/>
      <c r="Q2054" s="6"/>
      <c r="R2054" s="4"/>
      <c r="S2054" s="4"/>
      <c r="T2054" s="3"/>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4"/>
      <c r="E2065" s="6"/>
      <c r="F2065" s="4"/>
      <c r="G2065" s="3"/>
      <c r="J2065" s="4"/>
      <c r="K2065" s="6"/>
      <c r="P2065" s="4"/>
      <c r="Q2065" s="6"/>
      <c r="R2065" s="2"/>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3"/>
      <c r="V2067" s="4"/>
      <c r="W2067" s="6"/>
      <c r="X2067" s="4"/>
      <c r="Y2067" s="14"/>
      <c r="Z2067" s="4"/>
      <c r="AA2067" s="4"/>
      <c r="AB2067" s="4"/>
      <c r="AC2067" s="4"/>
      <c r="AD2067" s="2"/>
      <c r="AE2067" s="2"/>
      <c r="AF2067" s="4"/>
      <c r="AG2067" s="4"/>
      <c r="AH2067" s="4"/>
      <c r="AI2067" s="6"/>
      <c r="AJ2067" s="4"/>
      <c r="AK2067" s="4"/>
      <c r="AL2067" s="6"/>
    </row>
    <row r="2068" spans="1:38" ht="13" x14ac:dyDescent="0.15">
      <c r="A2068" s="1"/>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4"/>
      <c r="D2069" s="3"/>
      <c r="F2069" s="4"/>
      <c r="G2069" s="3"/>
      <c r="J2069" s="3"/>
      <c r="P2069" s="3"/>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1"/>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1"/>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1"/>
      <c r="H2081" s="1"/>
      <c r="I2081" s="1"/>
      <c r="J2081" s="4"/>
      <c r="K2081" s="6"/>
      <c r="L2081" s="1"/>
      <c r="M2081" s="1"/>
      <c r="N2081" s="1"/>
      <c r="O2081" s="1"/>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6"/>
      <c r="H2085" s="6"/>
      <c r="I2085" s="6"/>
      <c r="J2085" s="4"/>
      <c r="K2085" s="6"/>
      <c r="L2085" s="6"/>
      <c r="M2085" s="6"/>
      <c r="N2085" s="6"/>
      <c r="O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4"/>
      <c r="E2110" s="6"/>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1"/>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1"/>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1"/>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1"/>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1"/>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1"/>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1"/>
      <c r="B2152" s="3"/>
      <c r="C2152" s="3"/>
      <c r="D2152" s="3"/>
      <c r="F2152" s="4"/>
      <c r="G2152" s="6"/>
      <c r="H2152" s="6"/>
      <c r="I2152" s="6"/>
      <c r="J2152" s="4"/>
      <c r="K2152" s="6"/>
      <c r="L2152" s="6"/>
      <c r="M2152" s="6"/>
      <c r="N2152" s="6"/>
      <c r="O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1"/>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1"/>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1"/>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1"/>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1"/>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1"/>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1"/>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1"/>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1"/>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1"/>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1"/>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1"/>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1"/>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1"/>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1"/>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2"/>
      <c r="H2278" s="2"/>
      <c r="I2278" s="2"/>
      <c r="J2278" s="4"/>
      <c r="K2278" s="6"/>
      <c r="L2278" s="2"/>
      <c r="M2278" s="2"/>
      <c r="N2278" s="2"/>
      <c r="O2278" s="2"/>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1"/>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1"/>
      <c r="B2284" s="3"/>
      <c r="C2284" s="3"/>
      <c r="D2284" s="4"/>
      <c r="E2284" s="6"/>
      <c r="F2284" s="4"/>
      <c r="G2284" s="2"/>
      <c r="H2284" s="2"/>
      <c r="I2284" s="2"/>
      <c r="J2284" s="4"/>
      <c r="K2284" s="6"/>
      <c r="L2284" s="2"/>
      <c r="M2284" s="2"/>
      <c r="N2284" s="2"/>
      <c r="O2284" s="2"/>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2"/>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1"/>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4"/>
      <c r="D2289" s="3"/>
      <c r="F2289" s="4"/>
      <c r="G2289" s="3"/>
      <c r="J2289" s="3"/>
      <c r="P2289" s="4"/>
      <c r="Q2289" s="6"/>
      <c r="R2289" s="4"/>
      <c r="S2289" s="4"/>
      <c r="T2289" s="4"/>
      <c r="U2289" s="3"/>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4"/>
      <c r="D2291" s="3"/>
      <c r="F2291" s="4"/>
      <c r="G2291" s="3"/>
      <c r="J2291" s="3"/>
      <c r="P2291" s="3"/>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1"/>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1"/>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4"/>
      <c r="D2309" s="3"/>
      <c r="F2309" s="4"/>
      <c r="G2309" s="3"/>
      <c r="J2309" s="3"/>
      <c r="P2309" s="3"/>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1"/>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2"/>
      <c r="H2314" s="2"/>
      <c r="I2314" s="2"/>
      <c r="J2314" s="4"/>
      <c r="K2314" s="6"/>
      <c r="L2314" s="2"/>
      <c r="M2314" s="2"/>
      <c r="N2314" s="2"/>
      <c r="O2314" s="2"/>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3"/>
      <c r="J2315" s="4"/>
      <c r="K2315" s="6"/>
      <c r="P2315" s="4"/>
      <c r="Q2315" s="6"/>
      <c r="R2315" s="2"/>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1"/>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3"/>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1"/>
      <c r="B2320" s="3"/>
      <c r="C2320" s="4"/>
      <c r="D2320" s="3"/>
      <c r="F2320" s="4"/>
      <c r="G2320" s="3"/>
      <c r="J2320" s="3"/>
      <c r="P2320" s="3"/>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1"/>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1"/>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1"/>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1"/>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1"/>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1"/>
      <c r="B2356" s="3"/>
      <c r="C2356" s="3"/>
      <c r="D2356" s="3"/>
      <c r="F2356" s="4"/>
      <c r="G2356" s="6"/>
      <c r="H2356" s="6"/>
      <c r="I2356" s="6"/>
      <c r="J2356" s="4"/>
      <c r="K2356" s="6"/>
      <c r="L2356" s="6"/>
      <c r="M2356" s="6"/>
      <c r="N2356" s="6"/>
      <c r="O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1"/>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1"/>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1"/>
      <c r="H2379" s="1"/>
      <c r="I2379" s="1"/>
      <c r="J2379" s="4"/>
      <c r="K2379" s="6"/>
      <c r="L2379" s="1"/>
      <c r="M2379" s="1"/>
      <c r="N2379" s="1"/>
      <c r="O2379" s="1"/>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1"/>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1"/>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1"/>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1"/>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1"/>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1"/>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1"/>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4"/>
      <c r="D2426" s="3"/>
      <c r="F2426" s="4"/>
      <c r="G2426" s="3"/>
      <c r="J2426" s="3"/>
      <c r="P2426" s="4"/>
      <c r="Q2426" s="6"/>
      <c r="R2426" s="4"/>
      <c r="S2426" s="4"/>
      <c r="T2426" s="4"/>
      <c r="U2426" s="3"/>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1"/>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1"/>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1"/>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1"/>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4"/>
      <c r="D2445" s="3"/>
      <c r="F2445" s="4"/>
      <c r="G2445" s="3"/>
      <c r="J2445" s="3"/>
      <c r="P2445" s="3"/>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1"/>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1"/>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1"/>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1"/>
      <c r="B2480" s="3"/>
      <c r="C2480" s="4"/>
      <c r="D2480" s="3"/>
      <c r="F2480" s="4"/>
      <c r="G2480" s="3"/>
      <c r="J2480" s="3"/>
      <c r="P2480" s="3"/>
      <c r="R2480" s="4"/>
      <c r="S2480" s="4"/>
      <c r="T2480" s="3"/>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4"/>
      <c r="D2482" s="3"/>
      <c r="F2482" s="4"/>
      <c r="G2482" s="3"/>
      <c r="J2482" s="3"/>
      <c r="P2482" s="3"/>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1"/>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1"/>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4"/>
      <c r="D2502" s="3"/>
      <c r="F2502" s="4"/>
      <c r="G2502" s="3"/>
      <c r="J2502" s="3"/>
      <c r="P2502" s="3"/>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3"/>
      <c r="D2503" s="4"/>
      <c r="E2503" s="6"/>
      <c r="F2503" s="3"/>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1"/>
      <c r="B2504" s="3"/>
      <c r="C2504" s="4"/>
      <c r="D2504" s="3"/>
      <c r="F2504" s="4"/>
      <c r="G2504" s="3"/>
      <c r="J2504" s="3"/>
      <c r="P2504" s="3"/>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3"/>
      <c r="F2505" s="4"/>
      <c r="G2505" s="3"/>
      <c r="J2505" s="3"/>
      <c r="P2505" s="4"/>
      <c r="Q2505" s="6"/>
      <c r="R2505" s="4"/>
      <c r="S2505" s="4"/>
      <c r="T2505" s="3"/>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3"/>
      <c r="D2507" s="4"/>
      <c r="E2507" s="6"/>
      <c r="F2507" s="3"/>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1"/>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2"/>
      <c r="H2526" s="2"/>
      <c r="I2526" s="2"/>
      <c r="J2526" s="4"/>
      <c r="K2526" s="6"/>
      <c r="L2526" s="2"/>
      <c r="M2526" s="2"/>
      <c r="N2526" s="2"/>
      <c r="O2526" s="2"/>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1"/>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1"/>
      <c r="B2532" s="3"/>
      <c r="C2532" s="3"/>
      <c r="D2532" s="4"/>
      <c r="E2532" s="6"/>
      <c r="F2532" s="4"/>
      <c r="G2532" s="2"/>
      <c r="H2532" s="2"/>
      <c r="I2532" s="2"/>
      <c r="J2532" s="4"/>
      <c r="K2532" s="6"/>
      <c r="L2532" s="2"/>
      <c r="M2532" s="2"/>
      <c r="N2532" s="2"/>
      <c r="O2532" s="2"/>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4"/>
      <c r="E2533" s="6"/>
      <c r="F2533" s="4"/>
      <c r="G2533" s="3"/>
      <c r="J2533" s="4"/>
      <c r="K2533" s="6"/>
      <c r="P2533" s="4"/>
      <c r="Q2533" s="6"/>
      <c r="R2533" s="2"/>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4"/>
      <c r="D2534" s="3"/>
      <c r="F2534" s="4"/>
      <c r="G2534" s="3"/>
      <c r="J2534" s="3"/>
      <c r="P2534" s="3"/>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1"/>
      <c r="B2536" s="3"/>
      <c r="C2536" s="4"/>
      <c r="D2536" s="3"/>
      <c r="F2536" s="4"/>
      <c r="G2536" s="3"/>
      <c r="J2536" s="3"/>
      <c r="P2536" s="3"/>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3"/>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1"/>
      <c r="B2540" s="3"/>
      <c r="C2540" s="4"/>
      <c r="D2540" s="3"/>
      <c r="F2540" s="4"/>
      <c r="G2540" s="3"/>
      <c r="J2540" s="3"/>
      <c r="P2540" s="3"/>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1"/>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1"/>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1"/>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1"/>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1"/>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1"/>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1"/>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1"/>
      <c r="H2605" s="1"/>
      <c r="I2605" s="1"/>
      <c r="J2605" s="4"/>
      <c r="K2605" s="6"/>
      <c r="L2605" s="1"/>
      <c r="M2605" s="1"/>
      <c r="N2605" s="1"/>
      <c r="O2605" s="1"/>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1"/>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1"/>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1"/>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1"/>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1"/>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1"/>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3"/>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1"/>
      <c r="B2664" s="3"/>
      <c r="C2664" s="4"/>
      <c r="D2664" s="3"/>
      <c r="F2664" s="4"/>
      <c r="G2664" s="3"/>
      <c r="J2664" s="3"/>
      <c r="P2664" s="4"/>
      <c r="Q2664" s="6"/>
      <c r="R2664" s="4"/>
      <c r="S2664" s="4"/>
      <c r="T2664" s="4"/>
      <c r="U2664" s="3"/>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4"/>
      <c r="E2665" s="6"/>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4"/>
      <c r="D2666" s="3"/>
      <c r="F2666" s="4"/>
      <c r="G2666" s="3"/>
      <c r="J2666" s="3"/>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1"/>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1"/>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1"/>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1"/>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1"/>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1"/>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1"/>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1"/>
      <c r="B2720" s="3"/>
      <c r="C2720" s="3"/>
      <c r="D2720" s="4"/>
      <c r="E2720" s="6"/>
      <c r="F2720" s="4"/>
      <c r="G2720" s="3"/>
      <c r="J2720" s="4"/>
      <c r="K2720" s="6"/>
      <c r="P2720" s="4"/>
      <c r="Q2720" s="6"/>
      <c r="R2720" s="2"/>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4"/>
      <c r="Q2723" s="6"/>
      <c r="R2723" s="4"/>
      <c r="S2723" s="4"/>
      <c r="T2723" s="4"/>
      <c r="U2723" s="3"/>
      <c r="V2723" s="4"/>
      <c r="W2723" s="6"/>
      <c r="X2723" s="4"/>
      <c r="Y2723" s="14"/>
      <c r="Z2723" s="4"/>
      <c r="AA2723" s="4"/>
      <c r="AB2723" s="4"/>
      <c r="AC2723" s="4"/>
      <c r="AD2723" s="2"/>
      <c r="AE2723" s="2"/>
      <c r="AF2723" s="4"/>
      <c r="AG2723" s="4"/>
      <c r="AH2723" s="4"/>
      <c r="AI2723" s="6"/>
      <c r="AJ2723" s="4"/>
      <c r="AK2723" s="4"/>
      <c r="AL2723" s="6"/>
    </row>
    <row r="2724" spans="1:38" ht="13" x14ac:dyDescent="0.15">
      <c r="A2724" s="1"/>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6"/>
      <c r="H2741" s="6"/>
      <c r="I2741" s="6"/>
      <c r="J2741" s="4"/>
      <c r="K2741" s="6"/>
      <c r="L2741" s="6"/>
      <c r="M2741" s="6"/>
      <c r="N2741" s="6"/>
      <c r="O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1"/>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2"/>
      <c r="H2746" s="2"/>
      <c r="I2746" s="2"/>
      <c r="J2746" s="4"/>
      <c r="K2746" s="6"/>
      <c r="L2746" s="2"/>
      <c r="M2746" s="2"/>
      <c r="N2746" s="2"/>
      <c r="O2746" s="2"/>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4"/>
      <c r="D2747" s="3"/>
      <c r="F2747" s="4"/>
      <c r="G2747" s="3"/>
      <c r="J2747" s="3"/>
      <c r="P2747" s="3"/>
      <c r="R2747" s="4"/>
      <c r="S2747" s="4"/>
      <c r="T2747" s="4"/>
      <c r="U2747" s="3"/>
      <c r="V2747" s="4"/>
      <c r="W2747" s="6"/>
      <c r="X2747" s="4"/>
      <c r="Y2747" s="14"/>
      <c r="Z2747" s="4"/>
      <c r="AA2747" s="4"/>
      <c r="AB2747" s="4"/>
      <c r="AC2747" s="4"/>
      <c r="AD2747" s="2"/>
      <c r="AE2747" s="2"/>
      <c r="AF2747" s="4"/>
      <c r="AG2747" s="4"/>
      <c r="AH2747" s="4"/>
      <c r="AI2747" s="6"/>
      <c r="AJ2747" s="4"/>
      <c r="AK2747" s="4"/>
      <c r="AL2747" s="6"/>
    </row>
    <row r="2748" spans="1:38" ht="13" x14ac:dyDescent="0.15">
      <c r="A2748" s="1"/>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1"/>
      <c r="B2752" s="3"/>
      <c r="C2752" s="4"/>
      <c r="D2752" s="3"/>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4"/>
      <c r="D2754" s="3"/>
      <c r="F2754" s="4"/>
      <c r="G2754" s="3"/>
      <c r="J2754" s="3"/>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1"/>
      <c r="B2756" s="3"/>
      <c r="C2756" s="4"/>
      <c r="D2756" s="3"/>
      <c r="F2756" s="4"/>
      <c r="G2756" s="3"/>
      <c r="J2756" s="3"/>
      <c r="P2756" s="4"/>
      <c r="Q2756" s="6"/>
      <c r="R2756" s="4"/>
      <c r="S2756" s="4"/>
      <c r="T2756" s="4"/>
      <c r="U2756" s="3"/>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1"/>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1"/>
      <c r="B2772" s="3"/>
      <c r="C2772" s="4"/>
      <c r="D2772" s="3"/>
      <c r="F2772" s="4"/>
      <c r="G2772" s="3"/>
      <c r="J2772" s="3"/>
      <c r="P2772" s="3"/>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4"/>
      <c r="E2773" s="6"/>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1"/>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1"/>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1"/>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1"/>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1"/>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1"/>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1"/>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1"/>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4"/>
      <c r="D2827" s="3"/>
      <c r="F2827" s="4"/>
      <c r="G2827" s="3"/>
      <c r="J2827" s="3"/>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4"/>
      <c r="D2831" s="3"/>
      <c r="F2831" s="4"/>
      <c r="G2831" s="3"/>
      <c r="J2831" s="3"/>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1"/>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1"/>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1"/>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1"/>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1"/>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1"/>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1"/>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4"/>
      <c r="E2877" s="6"/>
      <c r="F2877" s="4"/>
      <c r="G2877" s="3"/>
      <c r="J2877" s="4"/>
      <c r="K2877" s="6"/>
      <c r="P2877" s="4"/>
      <c r="Q2877" s="6"/>
      <c r="R2877" s="2"/>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4"/>
      <c r="D2878" s="3"/>
      <c r="F2878" s="4"/>
      <c r="G2878" s="3"/>
      <c r="J2878" s="3"/>
      <c r="P2878" s="3"/>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1"/>
      <c r="B2880" s="3"/>
      <c r="C2880" s="4"/>
      <c r="D2880" s="3"/>
      <c r="F2880" s="4"/>
      <c r="G2880" s="3"/>
      <c r="J2880" s="3"/>
      <c r="P2880" s="3"/>
      <c r="R2880" s="4"/>
      <c r="S2880" s="4"/>
      <c r="T2880" s="4"/>
      <c r="U2880" s="3"/>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1"/>
      <c r="B2892" s="3"/>
      <c r="C2892" s="3"/>
      <c r="D2892" s="3"/>
      <c r="F2892" s="4"/>
      <c r="G2892" s="1"/>
      <c r="H2892" s="1"/>
      <c r="I2892" s="1"/>
      <c r="J2892" s="4"/>
      <c r="K2892" s="6"/>
      <c r="L2892" s="1"/>
      <c r="M2892" s="1"/>
      <c r="N2892" s="1"/>
      <c r="O2892" s="1"/>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1"/>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1"/>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4"/>
      <c r="D2918" s="3"/>
      <c r="F2918" s="4"/>
      <c r="G2918" s="3"/>
      <c r="J2918" s="3"/>
      <c r="P2918" s="4"/>
      <c r="Q2918" s="6"/>
      <c r="R2918" s="4"/>
      <c r="S2918" s="4"/>
      <c r="T2918" s="4"/>
      <c r="U2918" s="3"/>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1"/>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1"/>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1"/>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1"/>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1"/>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1"/>
      <c r="B2976" s="3"/>
      <c r="C2976" s="4"/>
      <c r="D2976" s="3"/>
      <c r="F2976" s="4"/>
      <c r="G2976" s="3"/>
      <c r="J2976" s="3"/>
      <c r="P2976" s="3"/>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1"/>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1"/>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1"/>
      <c r="B2992" s="3"/>
      <c r="C2992" s="4"/>
      <c r="D2992" s="3"/>
      <c r="F2992" s="4"/>
      <c r="G2992" s="3"/>
      <c r="J2992" s="3"/>
      <c r="P2992" s="4"/>
      <c r="Q2992" s="6"/>
      <c r="R2992" s="4"/>
      <c r="S2992" s="4"/>
      <c r="T2992" s="3"/>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1"/>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1"/>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1"/>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1"/>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1"/>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2"/>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1"/>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3"/>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3"/>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1"/>
      <c r="B3032" s="3"/>
      <c r="C3032" s="4"/>
      <c r="D3032" s="3"/>
      <c r="F3032" s="4"/>
      <c r="G3032" s="3"/>
      <c r="J3032" s="3"/>
      <c r="P3032" s="3"/>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1"/>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1"/>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1"/>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1"/>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1"/>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1"/>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1"/>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1"/>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1"/>
      <c r="H3074" s="1"/>
      <c r="I3074" s="1"/>
      <c r="J3074" s="4"/>
      <c r="K3074" s="6"/>
      <c r="L3074" s="1"/>
      <c r="M3074" s="1"/>
      <c r="N3074" s="1"/>
      <c r="O3074" s="1"/>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1"/>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3"/>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1"/>
      <c r="B3080" s="3"/>
      <c r="C3080" s="4"/>
      <c r="D3080" s="3"/>
      <c r="F3080" s="4"/>
      <c r="G3080" s="3"/>
      <c r="J3080" s="3"/>
      <c r="P3080" s="3"/>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4"/>
      <c r="D3083" s="3"/>
      <c r="F3083" s="4"/>
      <c r="G3083" s="3"/>
      <c r="J3083" s="3"/>
      <c r="P3083" s="3"/>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1"/>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4"/>
      <c r="D3087" s="3"/>
      <c r="F3087" s="4"/>
      <c r="G3087" s="3"/>
      <c r="J3087" s="3"/>
      <c r="P3087" s="3"/>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1"/>
      <c r="B3088" s="3"/>
      <c r="C3088" s="4"/>
      <c r="D3088" s="3"/>
      <c r="F3088" s="4"/>
      <c r="G3088" s="3"/>
      <c r="J3088" s="3"/>
      <c r="P3088" s="3"/>
      <c r="R3088" s="4"/>
      <c r="S3088" s="4"/>
      <c r="T3088" s="3"/>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3"/>
      <c r="P3090" s="3"/>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4"/>
      <c r="D3093" s="3"/>
      <c r="F3093" s="4"/>
      <c r="G3093" s="3"/>
      <c r="J3093" s="3"/>
      <c r="P3093" s="3"/>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6"/>
      <c r="H3095" s="6"/>
      <c r="I3095" s="6"/>
      <c r="J3095" s="4"/>
      <c r="K3095" s="6"/>
      <c r="L3095" s="6"/>
      <c r="M3095" s="6"/>
      <c r="N3095" s="6"/>
      <c r="O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4"/>
      <c r="D3097" s="3"/>
      <c r="F3097" s="4"/>
      <c r="G3097" s="3"/>
      <c r="J3097" s="3"/>
      <c r="P3097" s="3"/>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1"/>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6"/>
      <c r="H3102" s="6"/>
      <c r="I3102" s="6"/>
      <c r="J3102" s="4"/>
      <c r="K3102" s="6"/>
      <c r="L3102" s="6"/>
      <c r="M3102" s="6"/>
      <c r="N3102" s="6"/>
      <c r="O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1"/>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1"/>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1"/>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1"/>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1"/>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3"/>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4"/>
      <c r="E3135" s="6"/>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1"/>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1"/>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1"/>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1"/>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4"/>
      <c r="E3155" s="6"/>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1"/>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1"/>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6"/>
      <c r="H3161" s="6"/>
      <c r="I3161" s="6"/>
      <c r="J3161" s="4"/>
      <c r="K3161" s="6"/>
      <c r="L3161" s="6"/>
      <c r="M3161" s="6"/>
      <c r="N3161" s="6"/>
      <c r="O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1"/>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4"/>
      <c r="E3165" s="6"/>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4"/>
      <c r="E3167" s="6"/>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1"/>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1"/>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1"/>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1"/>
      <c r="B3184" s="3"/>
      <c r="C3184" s="4"/>
      <c r="D3184" s="3"/>
      <c r="F3184" s="4"/>
      <c r="G3184" s="3"/>
      <c r="J3184" s="3"/>
      <c r="P3184" s="3"/>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4"/>
      <c r="D3185" s="3"/>
      <c r="F3185" s="4"/>
      <c r="G3185" s="3"/>
      <c r="J3185" s="3"/>
      <c r="P3185" s="3"/>
      <c r="R3185" s="4"/>
      <c r="S3185" s="4"/>
      <c r="T3185" s="3"/>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1"/>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1"/>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1"/>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1"/>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1"/>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1"/>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1"/>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1"/>
      <c r="B3224" s="3"/>
      <c r="C3224" s="3"/>
      <c r="D3224" s="3"/>
      <c r="F3224" s="3"/>
      <c r="G3224" s="6"/>
      <c r="H3224" s="6"/>
      <c r="I3224" s="6"/>
      <c r="J3224" s="4"/>
      <c r="K3224" s="6"/>
      <c r="L3224" s="6"/>
      <c r="M3224" s="6"/>
      <c r="N3224" s="6"/>
      <c r="O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1"/>
      <c r="B3232" s="3"/>
      <c r="C3232" s="3"/>
      <c r="D3232" s="4"/>
      <c r="E3232" s="6"/>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1"/>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1"/>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6"/>
      <c r="H3259" s="6"/>
      <c r="I3259" s="6"/>
      <c r="J3259" s="4"/>
      <c r="K3259" s="6"/>
      <c r="L3259" s="6"/>
      <c r="M3259" s="6"/>
      <c r="N3259" s="6"/>
      <c r="O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1"/>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1"/>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1"/>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1"/>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1"/>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3"/>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1"/>
      <c r="B3284" s="3"/>
      <c r="C3284" s="3"/>
      <c r="D3284" s="4"/>
      <c r="E3284" s="6"/>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1"/>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1"/>
      <c r="B3292" s="3"/>
      <c r="C3292" s="3"/>
      <c r="D3292" s="4"/>
      <c r="E3292" s="6"/>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1"/>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6"/>
      <c r="H3297" s="6"/>
      <c r="I3297" s="6"/>
      <c r="J3297" s="4"/>
      <c r="K3297" s="6"/>
      <c r="L3297" s="6"/>
      <c r="M3297" s="6"/>
      <c r="N3297" s="6"/>
      <c r="O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1"/>
      <c r="B3300" s="3"/>
      <c r="C3300" s="3"/>
      <c r="D3300" s="3"/>
      <c r="F3300" s="3"/>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4"/>
      <c r="E3302" s="6"/>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3"/>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1"/>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1"/>
      <c r="B3324" s="3"/>
      <c r="C3324" s="3"/>
      <c r="D3324" s="3"/>
      <c r="F3324" s="4"/>
      <c r="G3324" s="1"/>
      <c r="H3324" s="1"/>
      <c r="I3324" s="1"/>
      <c r="J3324" s="4"/>
      <c r="K3324" s="6"/>
      <c r="L3324" s="1"/>
      <c r="M3324" s="1"/>
      <c r="N3324" s="1"/>
      <c r="O3324" s="1"/>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4"/>
      <c r="E3329" s="6"/>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1"/>
      <c r="B3336" s="3"/>
      <c r="C3336" s="3"/>
      <c r="D3336" s="3"/>
      <c r="F3336" s="3"/>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1"/>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3"/>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1"/>
      <c r="B3348" s="3"/>
      <c r="C3348" s="3"/>
      <c r="D3348" s="4"/>
      <c r="E3348" s="6"/>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6"/>
      <c r="H3349" s="6"/>
      <c r="I3349" s="6"/>
      <c r="J3349" s="4"/>
      <c r="K3349" s="6"/>
      <c r="L3349" s="6"/>
      <c r="M3349" s="6"/>
      <c r="N3349" s="6"/>
      <c r="O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1"/>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4"/>
      <c r="E3365" s="6"/>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1"/>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4"/>
      <c r="E3373" s="6"/>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1"/>
      <c r="B3380" s="3"/>
      <c r="C3380" s="3"/>
      <c r="D3380" s="4"/>
      <c r="E3380" s="6"/>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2"/>
      <c r="H3381" s="2"/>
      <c r="I3381" s="2"/>
      <c r="J3381" s="4"/>
      <c r="K3381" s="6"/>
      <c r="L3381" s="2"/>
      <c r="M3381" s="2"/>
      <c r="N3381" s="2"/>
      <c r="O3381" s="2"/>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4"/>
      <c r="E3387" s="6"/>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4"/>
      <c r="E3395" s="6"/>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2"/>
      <c r="H3398" s="2"/>
      <c r="I3398" s="2"/>
      <c r="J3398" s="4"/>
      <c r="K3398" s="6"/>
      <c r="L3398" s="2"/>
      <c r="M3398" s="2"/>
      <c r="N3398" s="2"/>
      <c r="O3398" s="2"/>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4"/>
      <c r="E3403" s="6"/>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1"/>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3"/>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1"/>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3"/>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4"/>
      <c r="D3427" s="3"/>
      <c r="F3427" s="4"/>
      <c r="G3427" s="3"/>
      <c r="J3427" s="3"/>
      <c r="P3427" s="3"/>
      <c r="R3427" s="4"/>
      <c r="S3427" s="4"/>
      <c r="T3427" s="4"/>
      <c r="U3427" s="3"/>
      <c r="V3427" s="4"/>
      <c r="W3427" s="6"/>
      <c r="X3427" s="4"/>
      <c r="Y3427" s="14"/>
      <c r="Z3427" s="4"/>
      <c r="AA3427" s="4"/>
      <c r="AB3427" s="4"/>
      <c r="AC3427" s="4"/>
      <c r="AD3427" s="2"/>
      <c r="AE3427" s="2"/>
      <c r="AF3427" s="4"/>
      <c r="AG3427" s="4"/>
      <c r="AH3427" s="4"/>
      <c r="AI3427" s="6"/>
      <c r="AJ3427" s="4"/>
      <c r="AK3427" s="4"/>
      <c r="AL3427" s="6"/>
    </row>
    <row r="3428" spans="1:38" ht="13" x14ac:dyDescent="0.15">
      <c r="A3428" s="1"/>
      <c r="B3428" s="3"/>
      <c r="C3428" s="3"/>
      <c r="D3428" s="3"/>
      <c r="F3428" s="3"/>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1"/>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1"/>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1"/>
      <c r="B3444" s="3"/>
      <c r="C3444" s="3"/>
      <c r="D3444" s="4"/>
      <c r="E3444" s="6"/>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1"/>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3"/>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1"/>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3"/>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1"/>
      <c r="B3472" s="3"/>
      <c r="C3472" s="3"/>
      <c r="D3472" s="4"/>
      <c r="E3472" s="6"/>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6"/>
      <c r="H3475" s="6"/>
      <c r="I3475" s="6"/>
      <c r="J3475" s="4"/>
      <c r="K3475" s="6"/>
      <c r="L3475" s="6"/>
      <c r="M3475" s="6"/>
      <c r="N3475" s="6"/>
      <c r="O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1"/>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1"/>
      <c r="B3480" s="3"/>
      <c r="C3480" s="4"/>
      <c r="D3480" s="3"/>
      <c r="F3480" s="3"/>
      <c r="G3480" s="3"/>
      <c r="J3480" s="3"/>
      <c r="P3480" s="3"/>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6"/>
      <c r="H3481" s="6"/>
      <c r="I3481" s="6"/>
      <c r="J3481" s="4"/>
      <c r="K3481" s="6"/>
      <c r="L3481" s="6"/>
      <c r="M3481" s="6"/>
      <c r="N3481" s="6"/>
      <c r="O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1"/>
      <c r="B3488" s="3"/>
      <c r="C3488" s="3"/>
      <c r="D3488" s="3"/>
      <c r="F3488" s="4"/>
      <c r="G3488" s="6"/>
      <c r="H3488" s="6"/>
      <c r="I3488" s="6"/>
      <c r="J3488" s="4"/>
      <c r="K3488" s="6"/>
      <c r="L3488" s="6"/>
      <c r="M3488" s="6"/>
      <c r="N3488" s="6"/>
      <c r="O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3"/>
      <c r="G3493" s="6"/>
      <c r="H3493" s="6"/>
      <c r="I3493" s="6"/>
      <c r="J3493" s="4"/>
      <c r="K3493" s="6"/>
      <c r="L3493" s="6"/>
      <c r="M3493" s="6"/>
      <c r="N3493" s="6"/>
      <c r="O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1"/>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4"/>
      <c r="D3497" s="3"/>
      <c r="F3497" s="3"/>
      <c r="G3497" s="3"/>
      <c r="J3497" s="3"/>
      <c r="P3497" s="3"/>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1"/>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1"/>
      <c r="B3512" s="3"/>
      <c r="C3512" s="4"/>
      <c r="D3512" s="3"/>
      <c r="F3512" s="4"/>
      <c r="G3512" s="3"/>
      <c r="J3512" s="3"/>
      <c r="P3512" s="3"/>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1"/>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1"/>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4"/>
      <c r="E3529" s="6"/>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1"/>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1"/>
      <c r="B3564" s="3"/>
      <c r="C3564" s="3"/>
      <c r="D3564" s="3"/>
      <c r="F3564" s="4"/>
      <c r="G3564" s="2"/>
      <c r="H3564" s="2"/>
      <c r="I3564" s="2"/>
      <c r="J3564" s="4"/>
      <c r="K3564" s="6"/>
      <c r="L3564" s="2"/>
      <c r="M3564" s="2"/>
      <c r="N3564" s="2"/>
      <c r="O3564" s="2"/>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3"/>
      <c r="G3565" s="3"/>
      <c r="J3565" s="3"/>
      <c r="P3565" s="3"/>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6"/>
      <c r="H3566" s="6"/>
      <c r="I3566" s="6"/>
      <c r="J3566" s="4"/>
      <c r="K3566" s="6"/>
      <c r="L3566" s="6"/>
      <c r="M3566" s="6"/>
      <c r="N3566" s="6"/>
      <c r="O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1"/>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4"/>
      <c r="D3586" s="3"/>
      <c r="F3586" s="4"/>
      <c r="G3586" s="3"/>
      <c r="J3586" s="3"/>
      <c r="P3586" s="4"/>
      <c r="Q3586" s="6"/>
      <c r="R3586" s="4"/>
      <c r="S3586" s="4"/>
      <c r="T3586" s="3"/>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1"/>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4"/>
      <c r="G3590" s="3"/>
      <c r="J3590" s="3"/>
      <c r="P3590" s="4"/>
      <c r="Q3590" s="6"/>
      <c r="R3590" s="4"/>
      <c r="S3590" s="4"/>
      <c r="T3590" s="4"/>
      <c r="U3590" s="3"/>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4"/>
      <c r="D3603" s="3"/>
      <c r="F3603" s="3"/>
      <c r="G3603" s="3"/>
      <c r="J3603" s="3"/>
      <c r="P3603" s="3"/>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1"/>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1"/>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4"/>
      <c r="D3611" s="3"/>
      <c r="F3611" s="3"/>
      <c r="G3611" s="3"/>
      <c r="J3611" s="3"/>
      <c r="P3611" s="3"/>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1"/>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1"/>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4"/>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1"/>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4"/>
      <c r="D3621" s="3"/>
      <c r="F3621" s="3"/>
      <c r="G3621" s="3"/>
      <c r="J3621" s="3"/>
      <c r="P3621" s="3"/>
      <c r="R3621" s="4"/>
      <c r="S3621" s="4"/>
      <c r="T3621" s="4"/>
      <c r="U3621" s="3"/>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4"/>
      <c r="E3623" s="6"/>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1"/>
      <c r="B3624" s="3"/>
      <c r="C3624" s="4"/>
      <c r="D3624" s="3"/>
      <c r="F3624" s="3"/>
      <c r="G3624" s="3"/>
      <c r="J3624" s="3"/>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4"/>
      <c r="D3625" s="3"/>
      <c r="F3625" s="3"/>
      <c r="G3625" s="3"/>
      <c r="J3625" s="3"/>
      <c r="P3625" s="3"/>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1"/>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4"/>
      <c r="D3629" s="3"/>
      <c r="F3629" s="3"/>
      <c r="G3629" s="3"/>
      <c r="J3629" s="3"/>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1"/>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1"/>
      <c r="H3638" s="1"/>
      <c r="I3638" s="1"/>
      <c r="J3638" s="4"/>
      <c r="K3638" s="6"/>
      <c r="L3638" s="1"/>
      <c r="M3638" s="1"/>
      <c r="N3638" s="1"/>
      <c r="O3638" s="1"/>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4"/>
      <c r="E3647" s="6"/>
      <c r="F3647" s="3"/>
      <c r="G3647" s="4"/>
      <c r="H3647" s="6"/>
      <c r="I3647" s="6"/>
      <c r="J3647" s="4"/>
      <c r="K3647" s="6"/>
      <c r="L3647" s="6"/>
      <c r="M3647" s="6"/>
      <c r="N3647" s="6"/>
      <c r="O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1"/>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1"/>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6"/>
      <c r="H3654" s="6"/>
      <c r="I3654" s="6"/>
      <c r="J3654" s="4"/>
      <c r="K3654" s="6"/>
      <c r="L3654" s="6"/>
      <c r="M3654" s="6"/>
      <c r="N3654" s="6"/>
      <c r="O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1"/>
      <c r="B3656" s="3"/>
      <c r="C3656" s="3"/>
      <c r="D3656" s="4"/>
      <c r="E3656" s="6"/>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6"/>
      <c r="H3659" s="6"/>
      <c r="I3659" s="6"/>
      <c r="J3659" s="4"/>
      <c r="K3659" s="6"/>
      <c r="L3659" s="6"/>
      <c r="M3659" s="6"/>
      <c r="N3659" s="6"/>
      <c r="O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1"/>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4"/>
      <c r="E3662" s="6"/>
      <c r="F3662" s="3"/>
      <c r="G3662" s="4"/>
      <c r="H3662" s="6"/>
      <c r="I3662" s="6"/>
      <c r="J3662" s="4"/>
      <c r="K3662" s="6"/>
      <c r="L3662" s="6"/>
      <c r="M3662" s="6"/>
      <c r="N3662" s="6"/>
      <c r="O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1"/>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1"/>
      <c r="B3668" s="3"/>
      <c r="C3668" s="3"/>
      <c r="D3668" s="3"/>
      <c r="F3668" s="4"/>
      <c r="G3668" s="3"/>
      <c r="J3668" s="3"/>
      <c r="P3668" s="4"/>
      <c r="Q3668" s="6"/>
      <c r="R3668" s="4"/>
      <c r="S3668" s="4"/>
      <c r="T3668" s="3"/>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3"/>
      <c r="P3673" s="3"/>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1"/>
      <c r="B3676" s="3"/>
      <c r="C3676" s="3"/>
      <c r="D3676" s="3"/>
      <c r="F3676" s="4"/>
      <c r="G3676" s="3"/>
      <c r="J3676" s="3"/>
      <c r="P3676" s="4"/>
      <c r="Q3676" s="6"/>
      <c r="R3676" s="4"/>
      <c r="S3676" s="4"/>
      <c r="T3676" s="4"/>
      <c r="U3676" s="3"/>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1"/>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1"/>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3"/>
      <c r="G3699" s="3"/>
      <c r="J3699" s="3"/>
      <c r="P3699" s="3"/>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1"/>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3"/>
      <c r="R3705" s="4"/>
      <c r="S3705" s="4"/>
      <c r="T3705" s="4"/>
      <c r="U3705" s="3"/>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1"/>
      <c r="B3708" s="3"/>
      <c r="C3708" s="3"/>
      <c r="D3708" s="3"/>
      <c r="F3708" s="3"/>
      <c r="G3708" s="3"/>
      <c r="J3708" s="3"/>
      <c r="P3708" s="3"/>
      <c r="R3708" s="4"/>
      <c r="S3708" s="4"/>
      <c r="T3708" s="3"/>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3"/>
      <c r="G3711" s="3"/>
      <c r="J3711" s="3"/>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3"/>
      <c r="G3714" s="3"/>
      <c r="J3714" s="3"/>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1"/>
      <c r="B3724" s="3"/>
      <c r="C3724" s="3"/>
      <c r="D3724" s="3"/>
      <c r="F3724" s="3"/>
      <c r="G3724" s="3"/>
      <c r="J3724" s="3"/>
      <c r="P3724" s="4"/>
      <c r="Q3724" s="6"/>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3"/>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3"/>
      <c r="V3731" s="4"/>
      <c r="W3731" s="6"/>
      <c r="X3731" s="4"/>
      <c r="Y3731" s="14"/>
      <c r="Z3731" s="4"/>
      <c r="AA3731" s="4"/>
      <c r="AB3731" s="4"/>
      <c r="AC3731" s="4"/>
      <c r="AD3731" s="2"/>
      <c r="AE3731" s="2"/>
      <c r="AF3731" s="4"/>
      <c r="AG3731" s="4"/>
      <c r="AH3731" s="4"/>
      <c r="AI3731" s="6"/>
      <c r="AJ3731" s="4"/>
      <c r="AK3731" s="4"/>
      <c r="AL3731" s="6"/>
    </row>
    <row r="3732" spans="1:38" ht="13" x14ac:dyDescent="0.15">
      <c r="A3732" s="1"/>
      <c r="B3732" s="3"/>
      <c r="C3732" s="3"/>
      <c r="D3732" s="3"/>
      <c r="F3732" s="3"/>
      <c r="G3732" s="3"/>
      <c r="J3732" s="4"/>
      <c r="K3732" s="6"/>
      <c r="P3732" s="4"/>
      <c r="Q3732" s="6"/>
      <c r="R3732" s="4"/>
      <c r="S3732" s="4"/>
      <c r="T3732" s="3"/>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3"/>
      <c r="G3737" s="3"/>
      <c r="J3737" s="3"/>
      <c r="P3737" s="4"/>
      <c r="Q3737" s="6"/>
      <c r="R3737" s="4"/>
      <c r="S3737" s="4"/>
      <c r="T3737" s="4"/>
      <c r="U3737" s="3"/>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1"/>
      <c r="B3740" s="3"/>
      <c r="C3740" s="3"/>
      <c r="D3740" s="3"/>
      <c r="F3740" s="3"/>
      <c r="G3740" s="3"/>
      <c r="J3740" s="3"/>
      <c r="P3740" s="4"/>
      <c r="Q3740" s="6"/>
      <c r="R3740" s="4"/>
      <c r="S3740" s="4"/>
      <c r="T3740" s="4"/>
      <c r="U3740" s="3"/>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1"/>
      <c r="B3744" s="3"/>
      <c r="C3744" s="3"/>
      <c r="D3744" s="3"/>
      <c r="F3744" s="3"/>
      <c r="G3744" s="3"/>
      <c r="J3744" s="3"/>
      <c r="P3744" s="3"/>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3"/>
      <c r="G3747" s="3"/>
      <c r="J3747" s="3"/>
      <c r="P3747" s="3"/>
      <c r="R3747" s="4"/>
      <c r="S3747" s="4"/>
      <c r="T3747" s="4"/>
      <c r="U3747" s="3"/>
      <c r="V3747" s="4"/>
      <c r="W3747" s="6"/>
      <c r="X3747" s="4"/>
      <c r="Y3747" s="14"/>
      <c r="Z3747" s="4"/>
      <c r="AA3747" s="4"/>
      <c r="AB3747" s="4"/>
      <c r="AC3747" s="4"/>
      <c r="AD3747" s="2"/>
      <c r="AE3747" s="2"/>
      <c r="AF3747" s="4"/>
      <c r="AG3747" s="4"/>
      <c r="AH3747" s="4"/>
      <c r="AI3747" s="6"/>
      <c r="AJ3747" s="4"/>
      <c r="AK3747" s="4"/>
      <c r="AL3747" s="6"/>
    </row>
    <row r="3748" spans="1:38" ht="13" x14ac:dyDescent="0.15">
      <c r="A3748" s="1"/>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3"/>
      <c r="G3750" s="3"/>
      <c r="J3750" s="3"/>
      <c r="P3750" s="3"/>
      <c r="R3750" s="4"/>
      <c r="S3750" s="4"/>
      <c r="T3750" s="4"/>
      <c r="U3750" s="3"/>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1"/>
      <c r="B3756" s="3"/>
      <c r="C3756" s="3"/>
      <c r="D3756" s="3"/>
      <c r="F3756" s="3"/>
      <c r="G3756" s="3"/>
      <c r="J3756" s="3"/>
      <c r="P3756" s="3"/>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3"/>
      <c r="G3759" s="3"/>
      <c r="J3759" s="3"/>
      <c r="P3759" s="3"/>
      <c r="R3759" s="4"/>
      <c r="S3759" s="4"/>
      <c r="T3759" s="3"/>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1"/>
      <c r="B3764" s="3"/>
      <c r="C3764" s="3"/>
      <c r="D3764" s="3"/>
      <c r="F3764" s="3"/>
      <c r="G3764" s="3"/>
      <c r="J3764" s="3"/>
      <c r="P3764" s="3"/>
      <c r="R3764" s="4"/>
      <c r="S3764" s="4"/>
      <c r="T3764" s="3"/>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1"/>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3"/>
      <c r="P3767" s="3"/>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1"/>
      <c r="B3770" s="3"/>
      <c r="C3770" s="3"/>
      <c r="D3770" s="3"/>
      <c r="F3770" s="4"/>
      <c r="G3770" s="3"/>
      <c r="J3770" s="4"/>
      <c r="K3770" s="6"/>
      <c r="P3770" s="4"/>
      <c r="Q3770" s="6"/>
      <c r="R3770" s="3"/>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1"/>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1"/>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1"/>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1"/>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1"/>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1"/>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1"/>
      <c r="B3846" s="3"/>
      <c r="C3846" s="3"/>
      <c r="D3846" s="3"/>
      <c r="F3846" s="4"/>
      <c r="G3846" s="3"/>
      <c r="J3846" s="4"/>
      <c r="K3846" s="6"/>
      <c r="P3846" s="4"/>
      <c r="Q3846" s="6"/>
      <c r="R3846" s="3"/>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1"/>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1"/>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1"/>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1"/>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1"/>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1"/>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3"/>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1"/>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3"/>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1"/>
      <c r="B3918" s="3"/>
      <c r="C3918" s="3"/>
      <c r="D3918" s="3"/>
      <c r="F3918" s="4"/>
      <c r="G3918" s="3"/>
      <c r="J3918" s="4"/>
      <c r="K3918" s="6"/>
      <c r="P3918" s="4"/>
      <c r="Q3918" s="6"/>
      <c r="R3918" s="3"/>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3"/>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1"/>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3"/>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1"/>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3"/>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1"/>
      <c r="B3942" s="3"/>
      <c r="C3942" s="3"/>
      <c r="D3942" s="3"/>
      <c r="F3942" s="4"/>
      <c r="G3942" s="3"/>
      <c r="J3942" s="3"/>
      <c r="P3942" s="3"/>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3"/>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1"/>
      <c r="B3946" s="3"/>
      <c r="C3946" s="3"/>
      <c r="D3946" s="3"/>
      <c r="F3946" s="4"/>
      <c r="G3946" s="3"/>
      <c r="J3946" s="3"/>
      <c r="P3946" s="3"/>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3"/>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1"/>
      <c r="B3950" s="3"/>
      <c r="C3950" s="3"/>
      <c r="D3950" s="3"/>
      <c r="F3950" s="4"/>
      <c r="G3950" s="3"/>
      <c r="J3950" s="3"/>
      <c r="P3950" s="4"/>
      <c r="Q3950" s="6"/>
      <c r="R3950" s="4"/>
      <c r="S3950" s="4"/>
      <c r="T3950" s="4"/>
      <c r="U3950" s="3"/>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1"/>
      <c r="B3958" s="3"/>
      <c r="C3958" s="3"/>
      <c r="D3958" s="3"/>
      <c r="F3958" s="4"/>
      <c r="G3958" s="3"/>
      <c r="J3958" s="4"/>
      <c r="K3958" s="6"/>
      <c r="P3958" s="4"/>
      <c r="Q3958" s="6"/>
      <c r="R3958" s="3"/>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7"/>
      <c r="B3959" s="3"/>
      <c r="C3959" s="3"/>
      <c r="D3959" s="3"/>
      <c r="F3959" s="4"/>
      <c r="G3959" s="3"/>
      <c r="J3959" s="3"/>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2016-11-17T13:31:35Z</dcterms:modified>
</cp:coreProperties>
</file>