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620" yWindow="560" windowWidth="270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85" i="1" l="1"/>
  <c r="AE85" i="1"/>
  <c r="AD85" i="1"/>
  <c r="AA85" i="1"/>
  <c r="Y85" i="1"/>
  <c r="AJ84" i="1"/>
  <c r="AA84" i="1"/>
  <c r="Y84" i="1"/>
  <c r="AJ83" i="1"/>
  <c r="AE83" i="1"/>
  <c r="AD83" i="1"/>
  <c r="AA83" i="1"/>
  <c r="Y83" i="1"/>
  <c r="AJ82" i="1"/>
  <c r="AE82" i="1"/>
  <c r="AD82" i="1"/>
  <c r="AA82" i="1"/>
  <c r="Y82" i="1"/>
  <c r="AJ81" i="1"/>
  <c r="AE81" i="1"/>
  <c r="AD81" i="1"/>
  <c r="AA81" i="1"/>
  <c r="Y81" i="1"/>
  <c r="AJ80" i="1"/>
  <c r="AG80" i="1"/>
  <c r="AF80" i="1"/>
  <c r="AE80" i="1"/>
  <c r="AD80" i="1"/>
  <c r="AC80" i="1"/>
  <c r="AB80" i="1"/>
  <c r="AA80" i="1"/>
  <c r="Y80" i="1"/>
  <c r="AK79" i="1"/>
  <c r="AJ79" i="1"/>
  <c r="AG79" i="1"/>
  <c r="AF79" i="1"/>
  <c r="AE79" i="1"/>
  <c r="AD79" i="1"/>
  <c r="AC79" i="1"/>
  <c r="AA79" i="1"/>
  <c r="Y79" i="1"/>
  <c r="AJ78" i="1"/>
  <c r="AG78" i="1"/>
  <c r="AF78" i="1"/>
  <c r="AE78" i="1"/>
  <c r="AD78" i="1"/>
  <c r="AC78" i="1"/>
  <c r="AA78" i="1"/>
  <c r="Y78" i="1"/>
  <c r="AJ77" i="1"/>
  <c r="AF77" i="1"/>
  <c r="AA77" i="1"/>
  <c r="Y77" i="1"/>
  <c r="AJ76" i="1"/>
  <c r="AG76" i="1"/>
  <c r="AF76" i="1"/>
  <c r="AE76" i="1"/>
  <c r="AD76" i="1"/>
  <c r="AC76" i="1"/>
  <c r="AB76" i="1"/>
  <c r="AA76" i="1"/>
  <c r="Y76" i="1"/>
  <c r="AJ75" i="1"/>
  <c r="AF75" i="1"/>
  <c r="AE75" i="1"/>
  <c r="AD75" i="1"/>
  <c r="AB75" i="1"/>
  <c r="AA75" i="1"/>
  <c r="Y75" i="1"/>
  <c r="AJ74" i="1"/>
  <c r="AG74" i="1"/>
  <c r="AF74" i="1"/>
  <c r="AE74" i="1"/>
  <c r="AD74" i="1"/>
  <c r="AC74" i="1"/>
  <c r="AA74" i="1"/>
  <c r="Y74" i="1"/>
  <c r="AJ73" i="1"/>
  <c r="AF73" i="1"/>
  <c r="AE73" i="1"/>
  <c r="AD73" i="1"/>
  <c r="AB73" i="1"/>
  <c r="AA73" i="1"/>
  <c r="Y73" i="1"/>
  <c r="AJ72" i="1"/>
  <c r="AG72" i="1"/>
  <c r="AF72" i="1"/>
  <c r="AE72" i="1"/>
  <c r="AD72" i="1"/>
  <c r="AC72" i="1"/>
  <c r="AA72" i="1"/>
  <c r="Y72" i="1"/>
  <c r="AJ71" i="1"/>
  <c r="AG71" i="1"/>
  <c r="AF71" i="1"/>
  <c r="AE71" i="1"/>
  <c r="AD71" i="1"/>
  <c r="AC71" i="1"/>
  <c r="AA71" i="1"/>
  <c r="Y71" i="1"/>
  <c r="AJ70" i="1"/>
  <c r="AG70" i="1"/>
  <c r="AF70" i="1"/>
  <c r="AE70" i="1"/>
  <c r="AD70" i="1"/>
  <c r="Y70" i="1"/>
  <c r="Z69" i="1"/>
  <c r="Y69" i="1"/>
  <c r="Z68" i="1"/>
  <c r="Y68" i="1"/>
  <c r="AJ64" i="1"/>
  <c r="AJ42" i="1"/>
  <c r="AJ19" i="1"/>
  <c r="AA57" i="1"/>
  <c r="AC57" i="1"/>
  <c r="AD57" i="1"/>
  <c r="AE57" i="1"/>
  <c r="AF57" i="1"/>
  <c r="AG57" i="1"/>
  <c r="AJ57" i="1"/>
  <c r="Y57" i="1"/>
  <c r="AA64" i="1"/>
  <c r="AD64" i="1"/>
  <c r="AE64" i="1"/>
  <c r="Y64" i="1"/>
  <c r="AA63" i="1"/>
  <c r="AJ63" i="1"/>
  <c r="Y63" i="1"/>
  <c r="AD62" i="1"/>
  <c r="AE62" i="1"/>
  <c r="AJ62" i="1"/>
  <c r="AA62" i="1"/>
  <c r="Y62" i="1"/>
  <c r="AA61" i="1"/>
  <c r="AD61" i="1"/>
  <c r="AE61" i="1"/>
  <c r="AJ61" i="1"/>
  <c r="Y61" i="1"/>
  <c r="AJ60" i="1"/>
  <c r="AA60" i="1"/>
  <c r="AD60" i="1"/>
  <c r="AE60" i="1"/>
  <c r="Y60" i="1"/>
  <c r="AC59" i="1"/>
  <c r="AA59" i="1"/>
  <c r="AB59" i="1"/>
  <c r="AD59" i="1"/>
  <c r="AE59" i="1"/>
  <c r="AF59" i="1"/>
  <c r="AG59" i="1"/>
  <c r="AJ59" i="1"/>
  <c r="Y59" i="1"/>
  <c r="AA58" i="1"/>
  <c r="AC58" i="1"/>
  <c r="AD58" i="1"/>
  <c r="AE58" i="1"/>
  <c r="AF58" i="1"/>
  <c r="AG58" i="1"/>
  <c r="AJ58" i="1"/>
  <c r="AK58" i="1"/>
  <c r="Y58" i="1"/>
  <c r="AA56" i="1"/>
  <c r="AF56" i="1"/>
  <c r="AJ56" i="1"/>
  <c r="Y56" i="1"/>
  <c r="AA55" i="1"/>
  <c r="AB55" i="1"/>
  <c r="AC55" i="1"/>
  <c r="AD55" i="1"/>
  <c r="AE55" i="1"/>
  <c r="AF55" i="1"/>
  <c r="AG55" i="1"/>
  <c r="AJ55" i="1"/>
  <c r="Y55" i="1"/>
  <c r="AA54" i="1"/>
  <c r="AB54" i="1"/>
  <c r="AD54" i="1"/>
  <c r="AE54" i="1"/>
  <c r="AF54" i="1"/>
  <c r="AJ54" i="1"/>
  <c r="Y54" i="1"/>
  <c r="AA53" i="1"/>
  <c r="AC53" i="1"/>
  <c r="AD53" i="1"/>
  <c r="AE53" i="1"/>
  <c r="AF53" i="1"/>
  <c r="AG53" i="1"/>
  <c r="AJ53" i="1"/>
  <c r="Y53" i="1"/>
  <c r="AA52" i="1"/>
  <c r="AB52" i="1"/>
  <c r="AD52" i="1"/>
  <c r="AE52" i="1"/>
  <c r="AF52" i="1"/>
  <c r="AJ52" i="1"/>
  <c r="Y52" i="1"/>
  <c r="AA51" i="1"/>
  <c r="AC51" i="1"/>
  <c r="AD51" i="1"/>
  <c r="AE51" i="1"/>
  <c r="AF51" i="1"/>
  <c r="AG51" i="1"/>
  <c r="AJ51" i="1"/>
  <c r="Y51" i="1"/>
  <c r="AA50" i="1"/>
  <c r="AC50" i="1"/>
  <c r="AD50" i="1"/>
  <c r="AE50" i="1"/>
  <c r="AF50" i="1"/>
  <c r="AG50" i="1"/>
  <c r="AJ50" i="1"/>
  <c r="Y50" i="1"/>
  <c r="AD49" i="1"/>
  <c r="AE49" i="1"/>
  <c r="AF49" i="1"/>
  <c r="AG49" i="1"/>
  <c r="AJ49" i="1"/>
  <c r="Y49" i="1"/>
  <c r="Z48" i="1"/>
  <c r="Y48" i="1"/>
  <c r="Z47" i="1"/>
  <c r="Y47" i="1"/>
  <c r="AA42" i="1"/>
  <c r="AD42" i="1"/>
  <c r="AE42" i="1"/>
  <c r="Y42" i="1"/>
  <c r="AA41" i="1"/>
  <c r="AJ41" i="1"/>
  <c r="Y41" i="1"/>
  <c r="AA40" i="1"/>
  <c r="AD40" i="1"/>
  <c r="AE40" i="1"/>
  <c r="AJ40" i="1"/>
  <c r="Y40" i="1"/>
  <c r="AA39" i="1"/>
  <c r="AD39" i="1"/>
  <c r="AE39" i="1"/>
  <c r="AJ39" i="1"/>
  <c r="Y39" i="1"/>
  <c r="AA38" i="1"/>
  <c r="AD38" i="1"/>
  <c r="AE38" i="1"/>
  <c r="AJ38" i="1"/>
  <c r="Y38" i="1"/>
  <c r="AA37" i="1"/>
  <c r="AB37" i="1"/>
  <c r="AC37" i="1"/>
  <c r="AD37" i="1"/>
  <c r="AE37" i="1"/>
  <c r="AF37" i="1"/>
  <c r="AG37" i="1"/>
  <c r="AJ37" i="1"/>
  <c r="Y37" i="1"/>
  <c r="AA36" i="1"/>
  <c r="AC36" i="1"/>
  <c r="AD36" i="1"/>
  <c r="AE36" i="1"/>
  <c r="AF36" i="1"/>
  <c r="AG36" i="1"/>
  <c r="AJ36" i="1"/>
  <c r="AK36" i="1"/>
  <c r="Y36" i="1"/>
  <c r="AA35" i="1"/>
  <c r="AC35" i="1"/>
  <c r="AD35" i="1"/>
  <c r="AE35" i="1"/>
  <c r="AF35" i="1"/>
  <c r="AG35" i="1"/>
  <c r="AJ35" i="1"/>
  <c r="Y35" i="1"/>
  <c r="AA34" i="1"/>
  <c r="AF34" i="1"/>
  <c r="AJ34" i="1"/>
  <c r="Y34" i="1"/>
  <c r="AA33" i="1"/>
  <c r="AB33" i="1"/>
  <c r="AC33" i="1"/>
  <c r="AD33" i="1"/>
  <c r="AE33" i="1"/>
  <c r="AF33" i="1"/>
  <c r="AG33" i="1"/>
  <c r="AJ33" i="1"/>
  <c r="Y33" i="1"/>
  <c r="AA32" i="1"/>
  <c r="AB32" i="1"/>
  <c r="AD32" i="1"/>
  <c r="AE32" i="1"/>
  <c r="AF32" i="1"/>
  <c r="AJ32" i="1"/>
  <c r="Y32" i="1"/>
  <c r="AA31" i="1"/>
  <c r="AC31" i="1"/>
  <c r="AD31" i="1"/>
  <c r="AE31" i="1"/>
  <c r="AF31" i="1"/>
  <c r="AG31" i="1"/>
  <c r="AJ31" i="1"/>
  <c r="Y31" i="1"/>
  <c r="AA30" i="1"/>
  <c r="AB30" i="1"/>
  <c r="AD30" i="1"/>
  <c r="AE30" i="1"/>
  <c r="AF30" i="1"/>
  <c r="AJ30" i="1"/>
  <c r="Y30" i="1"/>
  <c r="AA29" i="1"/>
  <c r="AC29" i="1"/>
  <c r="AD29" i="1"/>
  <c r="AE29" i="1"/>
  <c r="AF29" i="1"/>
  <c r="AG29" i="1"/>
  <c r="AJ29" i="1"/>
  <c r="Y29" i="1"/>
  <c r="AA28" i="1"/>
  <c r="AC28" i="1"/>
  <c r="AD28" i="1"/>
  <c r="AE28" i="1"/>
  <c r="AF28" i="1"/>
  <c r="AG28" i="1"/>
  <c r="AJ28" i="1"/>
  <c r="Y28" i="1"/>
  <c r="AD27" i="1"/>
  <c r="AE27" i="1"/>
  <c r="AF27" i="1"/>
  <c r="AG27" i="1"/>
  <c r="AJ27" i="1"/>
  <c r="Y27" i="1"/>
  <c r="Z26" i="1"/>
  <c r="Y26" i="1"/>
  <c r="Z25" i="1"/>
  <c r="Y25" i="1"/>
  <c r="AA19" i="1"/>
  <c r="AD19" i="1"/>
  <c r="AE19" i="1"/>
  <c r="Y19" i="1"/>
  <c r="AA18" i="1"/>
  <c r="AJ18" i="1"/>
  <c r="Y18" i="1"/>
  <c r="AA17" i="1"/>
  <c r="AJ17" i="1"/>
  <c r="Y17"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<sst xmlns="http://schemas.openxmlformats.org/spreadsheetml/2006/main" count="510" uniqueCount="177">
  <si>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</si>
  <si>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</si>
  <si>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</si>
  <si>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</si>
  <si>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</si>
  <si>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</si>
  <si>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</si>
  <si>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</si>
  <si>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</si>
  <si>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</si>
  <si>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</si>
  <si>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</si>
  <si>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</si>
  <si>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</si>
  <si>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</si>
  <si>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</si>
  <si>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</si>
  <si>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</si>
  <si>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</si>
  <si>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</si>
  <si>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</si>
  <si>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</si>
  <si>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</si>
  <si>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</si>
  <si>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</si>
  <si>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</si>
  <si>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</si>
  <si>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</si>
  <si>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</si>
  <si>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</si>
  <si>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</si>
  <si>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</si>
  <si>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</si>
  <si>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</si>
  <si>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</si>
  <si>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</si>
  <si>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</si>
  <si>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</si>
  <si>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</si>
  <si>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</si>
  <si>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</si>
  <si>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</si>
  <si>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</si>
  <si>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</si>
  <si>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</si>
  <si>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</si>
  <si>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</si>
  <si>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</si>
  <si>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</si>
  <si>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</si>
  <si>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</si>
  <si>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</si>
  <si>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</si>
  <si>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</si>
  <si>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</si>
  <si>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</si>
  <si>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</si>
  <si>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</si>
  <si>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</si>
  <si>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</si>
  <si>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</si>
  <si>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</si>
  <si>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</si>
  <si>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</si>
  <si>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</si>
  <si>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</si>
  <si>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</si>
  <si>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</si>
  <si>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</si>
  <si>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</si>
  <si>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</si>
  <si>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</si>
  <si>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</si>
  <si>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</si>
  <si>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</si>
  <si>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</si>
  <si>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</si>
  <si>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</si>
  <si>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</si>
  <si>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</si>
  <si>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</si>
  <si>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</si>
  <si>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</si>
  <si>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</si>
  <si>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</si>
  <si>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</si>
  <si>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</si>
  <si>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</si>
  <si>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</si>
  <si>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</si>
  <si>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</si>
  <si>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</si>
  <si>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</si>
  <si>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</si>
  <si>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</si>
  <si>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</si>
  <si>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</si>
  <si>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</si>
  <si>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</si>
  <si>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</si>
  <si>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</si>
  <si>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</si>
  <si>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</si>
  <si>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</si>
  <si>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</si>
  <si>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</si>
  <si>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</si>
  <si>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</si>
  <si>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</si>
  <si>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</si>
  <si>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</si>
  <si>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</si>
  <si>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</si>
  <si>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</si>
  <si>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</si>
  <si>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</si>
  <si>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</si>
  <si>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</si>
  <si>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</si>
  <si>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</si>
  <si>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</si>
  <si>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</si>
  <si>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</si>
  <si>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</si>
  <si>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</si>
  <si>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</si>
  <si>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</si>
  <si>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</si>
  <si>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</si>
  <si>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</si>
  <si>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</si>
  <si>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</si>
  <si>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</si>
  <si>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t>
  </si>
  <si>
    <t>26th Sunday in OT</t>
  </si>
  <si>
    <t>Week II, Sunday, Second Vespers</t>
  </si>
  <si>
    <t>Second Vespers</t>
  </si>
  <si>
    <t>VIII</t>
  </si>
  <si>
    <t>\lettrine[lines=3]{O}{}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\par \Rbar. Amen.</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</si>
  <si>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</si>
  <si>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</si>
  <si>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</si>
  <si>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</si>
  <si>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</si>
  <si>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</si>
  <si>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</si>
  <si>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</si>
  <si>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</si>
  <si>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</si>
  <si>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</si>
  <si>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</si>
  <si>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</si>
  <si>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</si>
  <si>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</si>
  <si>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</si>
  <si>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</si>
  <si>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</si>
  <si>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</si>
  <si>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</si>
  <si>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VIII 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</si>
  <si>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</si>
  <si>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</si>
  <si>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</si>
  <si>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</si>
  <si>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</si>
  <si>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</si>
  <si>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\lettrine[lines=3]{A}{}lmighty ever-living God, who in the abundance of your kindness surpass the merits and desires of those who entreat you, pour out your mercy upon us to pardon what conscience dreads and to give what prayer does not dare to ask. Through our Lord Jesus Christ, your Son, who lives and reigns with you in the unity of the Holy Spirit, one God, for ever and ever. \par \Rbar. Amen.</t>
  </si>
  <si>
    <t>\newpage</t>
  </si>
  <si>
    <t>28\textsuperscript{th} Sunday of Ordinary Time (Year C)</t>
  </si>
  <si>
    <t>Magnificat 7d</t>
  </si>
  <si>
    <t>Week IV, Sunday, Second Vespers</t>
  </si>
  <si>
    <t>\lettrine[lines=3]{M}{}ay your grace, O Lord, we pray, at all times go before us and follow after and make us always determined to carry out good works. Through our Lord Jesus Christ, your Son, who lives and reigns with you in the unity of the Holy Spirit, one God, for ever and ever. \par \Rbar. Amen.</t>
  </si>
  <si>
    <t>28th Sunday in OT</t>
  </si>
  <si>
    <t>lectio_brevis_Heb.12.22-24.tex</t>
  </si>
  <si>
    <t>Heb 12:22-24</t>
  </si>
  <si>
    <t>Psalm 111</t>
  </si>
  <si>
    <t>In mandatis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</si>
</sst>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3">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1">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405"/>
  <sheetViews>
    <sheetView tabSelected="1" showRuler="0" zoomScale="119" workbookViewId="0">
      <pane ySplit="1" topLeftCell="A37" activePane="bottomLeft" state="frozen"/>
      <selection pane="bottomLeft" activeCell="J74" sqref="J74"/>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77</v>
      </c>
      <c r="N1" s="2" t="s">
        <v>28</v>
      </c>
      <c r="O1" s="2" t="s">
        <v>29</v>
      </c>
      <c r="P1" s="2" t="s">
        <v>7</v>
      </c>
      <c r="Q1" s="2" t="s">
        <v>48</v>
      </c>
      <c r="R1" s="2" t="s">
        <v>8</v>
      </c>
      <c r="S1" s="7" t="s">
        <v>9</v>
      </c>
      <c r="T1" s="7" t="s">
        <v>10</v>
      </c>
      <c r="U1" s="7" t="s">
        <v>11</v>
      </c>
      <c r="V1" s="7" t="s">
        <v>12</v>
      </c>
      <c r="W1" s="7" t="s">
        <v>100</v>
      </c>
      <c r="X1" s="7" t="s">
        <v>13</v>
      </c>
      <c r="Y1" s="14" t="s">
        <v>26</v>
      </c>
      <c r="Z1" s="6" t="s">
        <v>16</v>
      </c>
      <c r="AA1" s="6" t="s">
        <v>15</v>
      </c>
      <c r="AB1" s="6" t="s">
        <v>17</v>
      </c>
      <c r="AC1" s="6" t="s">
        <v>18</v>
      </c>
      <c r="AD1" s="2" t="s">
        <v>19</v>
      </c>
      <c r="AE1" s="2" t="s">
        <v>20</v>
      </c>
      <c r="AF1" s="6" t="s">
        <v>21</v>
      </c>
      <c r="AG1" s="6" t="s">
        <v>22</v>
      </c>
      <c r="AH1" s="6" t="s">
        <v>23</v>
      </c>
      <c r="AI1" s="6" t="s">
        <v>148</v>
      </c>
      <c r="AJ1" s="6" t="s">
        <v>24</v>
      </c>
      <c r="AK1" s="6" t="s">
        <v>25</v>
      </c>
      <c r="AL1" s="6" t="s">
        <v>149</v>
      </c>
      <c r="AM1" s="7" t="s">
        <v>13</v>
      </c>
      <c r="AN1" s="7" t="s">
        <v>30</v>
      </c>
    </row>
    <row r="2" spans="1:40" s="7" customFormat="1" ht="15.75" customHeight="1" x14ac:dyDescent="0.15">
      <c r="A2" s="1"/>
      <c r="B2" s="2"/>
      <c r="C2" s="2" t="s">
        <v>32</v>
      </c>
      <c r="D2" s="2"/>
      <c r="E2" s="2"/>
      <c r="F2" s="2"/>
      <c r="G2" s="24" t="s">
        <v>139</v>
      </c>
      <c r="H2" s="2"/>
      <c r="I2" s="2"/>
      <c r="J2" s="2"/>
      <c r="K2" s="2"/>
      <c r="L2" s="2"/>
      <c r="M2" s="2"/>
      <c r="N2" s="2"/>
      <c r="O2" s="2"/>
      <c r="P2" s="2"/>
      <c r="Q2" s="2"/>
      <c r="R2" s="2"/>
      <c r="Y2" s="14" t="str">
        <f>CONCATENATE(Z2," ",AA2," ",AB2," ",AC2," ",AD2," ",AE2," ",AF2," ",AG2," ",AH2," ",AI2," ",AJ2," ",AK2," ",AL2," ",AM2," ",AN2)</f>
        <v xml:space="preserve">\chapter{25\textsuperscript{th} Sunday of Ordinary Time (Year C)}              </v>
      </c>
      <c r="Z2" s="13" t="str">
        <f>CONCATENATE("\chapter{",G2,"}")</f>
        <v>\chapter{25\textsuperscript{th} Sunday of Ordinary Time (Year C)}</v>
      </c>
      <c r="AA2" s="6"/>
      <c r="AB2" s="6"/>
      <c r="AC2" s="6"/>
      <c r="AD2" s="2"/>
      <c r="AE2" s="2"/>
      <c r="AF2" s="6"/>
      <c r="AG2" s="6"/>
      <c r="AH2" s="6"/>
      <c r="AI2" s="6"/>
      <c r="AJ2" s="6"/>
      <c r="AK2" s="6"/>
      <c r="AL2" s="6"/>
    </row>
    <row r="3" spans="1:40" ht="15.75" customHeight="1" x14ac:dyDescent="0.15">
      <c r="A3" s="1"/>
      <c r="B3" s="2"/>
      <c r="C3" s="2"/>
      <c r="F3" s="2"/>
      <c r="G3" t="s">
        <v>136</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c r="B4" s="2"/>
      <c r="C4" s="2"/>
      <c r="D4" s="2"/>
      <c r="E4" s="2" t="s">
        <v>35</v>
      </c>
      <c r="F4" s="2"/>
      <c r="G4" s="2" t="s">
        <v>79</v>
      </c>
      <c r="H4" s="2"/>
      <c r="I4" s="2"/>
      <c r="J4" s="6"/>
      <c r="K4" s="6"/>
      <c r="L4" s="5"/>
      <c r="M4" s="5"/>
      <c r="N4" s="2" t="s">
        <v>52</v>
      </c>
      <c r="O4" s="2">
        <v>1</v>
      </c>
      <c r="P4" s="4"/>
      <c r="Q4" s="6"/>
      <c r="R4" s="4" t="s">
        <v>89</v>
      </c>
      <c r="S4" s="4"/>
      <c r="T4" s="4" t="s">
        <v>83</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6" t="s">
        <v>33</v>
      </c>
      <c r="AJ4" s="6" t="str">
        <f t="shared" ref="AJ4:AJ6" si="1">CONCATENATE("\gregorioscore{chants/",SUBSTITUTE(T4,".gabc",""),"}")</f>
        <v>\gregorioscore{chants/misc.deus_in_adjutorium-T}</v>
      </c>
      <c r="AK4" s="16"/>
      <c r="AL4" s="25" t="s">
        <v>34</v>
      </c>
      <c r="AM4" s="6"/>
      <c r="AN4" s="7"/>
    </row>
    <row r="5" spans="1:40" s="7" customFormat="1" ht="15.75" customHeight="1" x14ac:dyDescent="0.15">
      <c r="B5" s="2"/>
      <c r="C5" s="2"/>
      <c r="D5" s="2"/>
      <c r="E5" s="2" t="s">
        <v>31</v>
      </c>
      <c r="F5" s="2"/>
      <c r="G5" s="2" t="s">
        <v>36</v>
      </c>
      <c r="H5" s="2"/>
      <c r="I5" s="2"/>
      <c r="J5" s="6">
        <v>8</v>
      </c>
      <c r="K5" s="6"/>
      <c r="L5" s="2" t="s">
        <v>137</v>
      </c>
      <c r="M5" s="2" t="s">
        <v>78</v>
      </c>
      <c r="N5" s="2" t="s">
        <v>52</v>
      </c>
      <c r="O5" s="2">
        <v>1</v>
      </c>
      <c r="P5" s="6"/>
      <c r="Q5" s="6" t="s">
        <v>49</v>
      </c>
      <c r="R5" s="2" t="s">
        <v>89</v>
      </c>
      <c r="S5" s="6"/>
      <c r="T5" s="6" t="s">
        <v>75</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7" t="s">
        <v>51</v>
      </c>
      <c r="AI5" s="6"/>
      <c r="AJ5" s="6" t="str">
        <f t="shared" si="1"/>
        <v>\gregorioscore{chants/hy--lucis-creator-english}</v>
      </c>
      <c r="AK5" s="6"/>
      <c r="AL5" s="6"/>
      <c r="AM5" s="6"/>
    </row>
    <row r="6" spans="1:40"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89</v>
      </c>
      <c r="S6" s="4"/>
      <c r="T6" s="4" t="s">
        <v>121</v>
      </c>
      <c r="U6" s="4"/>
      <c r="V6" s="4"/>
      <c r="W6" s="6"/>
      <c r="X6" s="4" t="s">
        <v>65</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8" t="s">
        <v>76</v>
      </c>
      <c r="AI6" s="26" t="s">
        <v>33</v>
      </c>
      <c r="AJ6" s="6" t="str">
        <f t="shared" si="1"/>
        <v>\gregorioscore{chants/an--dixit_dominus_domino_meo--dominican-mss}</v>
      </c>
      <c r="AK6" s="6"/>
      <c r="AL6" s="25" t="s">
        <v>34</v>
      </c>
      <c r="AM6" s="6"/>
      <c r="AN6" s="7"/>
    </row>
    <row r="7" spans="1:40" ht="15" customHeight="1" x14ac:dyDescent="0.15">
      <c r="E7" s="1" t="s">
        <v>38</v>
      </c>
      <c r="G7" s="1" t="s">
        <v>39</v>
      </c>
      <c r="H7" s="1" t="s">
        <v>59</v>
      </c>
      <c r="I7" s="1" t="s">
        <v>66</v>
      </c>
      <c r="N7" s="2" t="s">
        <v>52</v>
      </c>
      <c r="Q7" s="7" t="s">
        <v>49</v>
      </c>
      <c r="T7" t="s">
        <v>67</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87</v>
      </c>
      <c r="S8" s="4"/>
      <c r="T8" s="4" t="s">
        <v>68</v>
      </c>
      <c r="U8" s="4"/>
      <c r="V8" s="4"/>
      <c r="W8" s="6"/>
      <c r="X8" s="4" t="s">
        <v>69</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76</v>
      </c>
      <c r="AI8" s="26" t="s">
        <v>33</v>
      </c>
      <c r="AJ8" s="6" t="str">
        <f t="shared" ref="AJ8" si="10">CONCATENATE("\gregorioscore{chants/",SUBSTITUTE(T8,".gabc",""),"}")</f>
        <v>\gregorioscore{chants/an--ex_aegypto_--solesmes--tonus-peregrinus}</v>
      </c>
      <c r="AK8" s="6"/>
      <c r="AL8" s="25" t="s">
        <v>34</v>
      </c>
      <c r="AM8" s="6"/>
      <c r="AN8" s="7"/>
    </row>
    <row r="9" spans="1:40"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c r="B10" s="2"/>
      <c r="C10" s="6"/>
      <c r="D10" s="2"/>
      <c r="E10" s="2" t="s">
        <v>43</v>
      </c>
      <c r="F10" s="2"/>
      <c r="G10" s="1" t="s">
        <v>64</v>
      </c>
      <c r="H10" s="1" t="s">
        <v>72</v>
      </c>
      <c r="I10" s="1"/>
      <c r="J10" s="6">
        <v>6</v>
      </c>
      <c r="K10" s="6"/>
      <c r="L10" s="2" t="s">
        <v>82</v>
      </c>
      <c r="M10" s="1"/>
      <c r="N10" s="2" t="s">
        <v>52</v>
      </c>
      <c r="O10" s="1">
        <v>1</v>
      </c>
      <c r="P10" s="2" t="s">
        <v>44</v>
      </c>
      <c r="Q10" s="2" t="s">
        <v>49</v>
      </c>
      <c r="R10" s="2" t="s">
        <v>88</v>
      </c>
      <c r="S10" s="4"/>
      <c r="T10" s="3" t="s">
        <v>53</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7" t="s">
        <v>51</v>
      </c>
      <c r="AI10" s="6"/>
      <c r="AJ10" s="6" t="str">
        <f>CONCATENATE("\gregorioscore{chants/",SUBSTITUTE(T10,".gabc",""),"}")</f>
        <v>\gregorioscore{chants/canticle--salus-et-honor--dom-1-et-3--english}</v>
      </c>
      <c r="AK10" s="6" t="s">
        <v>140</v>
      </c>
      <c r="AL10" s="6"/>
      <c r="AM10" s="6"/>
      <c r="AN10" s="7"/>
    </row>
    <row r="11" spans="1:40" ht="15.75" customHeight="1" x14ac:dyDescent="0.15">
      <c r="A11" s="7"/>
      <c r="B11" s="2"/>
      <c r="C11" s="2"/>
      <c r="D11" s="2"/>
      <c r="E11" s="2" t="s">
        <v>45</v>
      </c>
      <c r="F11" s="2"/>
      <c r="G11" s="1" t="s">
        <v>104</v>
      </c>
      <c r="H11" s="2"/>
      <c r="I11" s="2"/>
      <c r="J11" s="6"/>
      <c r="K11" s="6"/>
      <c r="L11" s="2"/>
      <c r="M11" s="2"/>
      <c r="N11" s="2" t="s">
        <v>52</v>
      </c>
      <c r="O11" s="2"/>
      <c r="P11" s="2" t="s">
        <v>73</v>
      </c>
      <c r="Q11" s="6"/>
      <c r="R11" s="4"/>
      <c r="S11" s="4"/>
      <c r="T11" s="4" t="s">
        <v>74</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1"/>
      <c r="B12" s="2"/>
      <c r="C12" s="2"/>
      <c r="D12" s="2"/>
      <c r="E12" s="2" t="s">
        <v>46</v>
      </c>
      <c r="F12" s="2"/>
      <c r="G12" s="2" t="s">
        <v>47</v>
      </c>
      <c r="H12" s="2"/>
      <c r="I12" s="2"/>
      <c r="J12" s="6">
        <v>6</v>
      </c>
      <c r="K12" s="6"/>
      <c r="L12" s="2" t="s">
        <v>82</v>
      </c>
      <c r="M12" s="2" t="s">
        <v>78</v>
      </c>
      <c r="N12" s="2" t="s">
        <v>52</v>
      </c>
      <c r="O12" s="2">
        <v>1</v>
      </c>
      <c r="P12" s="2" t="s">
        <v>81</v>
      </c>
      <c r="Q12" s="2" t="s">
        <v>50</v>
      </c>
      <c r="R12" s="2" t="s">
        <v>87</v>
      </c>
      <c r="S12" s="4"/>
      <c r="T12" s="4" t="s">
        <v>80</v>
      </c>
      <c r="U12" s="4"/>
      <c r="V12" s="4"/>
      <c r="W12" s="6"/>
      <c r="X12" s="4" t="s">
        <v>84</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8" t="s">
        <v>76</v>
      </c>
      <c r="AI12" s="6"/>
      <c r="AJ12" s="6" t="str">
        <f t="shared" ref="AJ12" si="16">CONCATENATE("\gregorioscore{chants/",SUBSTITUTE(T12,".gabc",""),"}")</f>
        <v>\gregorioscore{chants/rb--benedictus_es_domine--solesmes}</v>
      </c>
      <c r="AK12" s="6"/>
      <c r="AL12" s="6"/>
      <c r="AM12" s="6"/>
      <c r="AN12" s="7"/>
    </row>
    <row r="13" spans="1:40" ht="15.75" customHeight="1" x14ac:dyDescent="0.15">
      <c r="A13" s="7"/>
      <c r="B13" s="2"/>
      <c r="C13" s="6"/>
      <c r="D13" s="2"/>
      <c r="E13" s="2" t="s">
        <v>85</v>
      </c>
      <c r="F13" s="6"/>
      <c r="G13" s="2" t="s">
        <v>86</v>
      </c>
      <c r="H13" s="2"/>
      <c r="I13" s="2"/>
      <c r="J13" s="2">
        <v>4</v>
      </c>
      <c r="K13" s="2" t="s">
        <v>90</v>
      </c>
      <c r="L13" s="2" t="s">
        <v>91</v>
      </c>
      <c r="M13" s="2" t="s">
        <v>78</v>
      </c>
      <c r="N13" s="2" t="s">
        <v>52</v>
      </c>
      <c r="O13" s="2">
        <v>1</v>
      </c>
      <c r="P13" s="2" t="s">
        <v>92</v>
      </c>
      <c r="Q13" s="2" t="s">
        <v>50</v>
      </c>
      <c r="R13" s="2" t="s">
        <v>89</v>
      </c>
      <c r="S13" s="4"/>
      <c r="T13" s="4" t="s">
        <v>93</v>
      </c>
      <c r="U13" s="4"/>
      <c r="V13" s="4"/>
      <c r="W13" s="6"/>
      <c r="X13" s="6" t="s">
        <v>101</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8" t="s">
        <v>76</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c r="B14" s="2"/>
      <c r="C14" s="2"/>
      <c r="D14" s="2"/>
      <c r="E14" s="2" t="s">
        <v>97</v>
      </c>
      <c r="F14" s="2"/>
      <c r="G14" s="2" t="s">
        <v>96</v>
      </c>
      <c r="H14" s="2" t="s">
        <v>98</v>
      </c>
      <c r="I14" s="2"/>
      <c r="J14" s="2">
        <v>4</v>
      </c>
      <c r="K14" s="2" t="s">
        <v>90</v>
      </c>
      <c r="L14" s="2" t="s">
        <v>91</v>
      </c>
      <c r="M14" s="2"/>
      <c r="N14" s="2" t="s">
        <v>52</v>
      </c>
      <c r="O14" s="2">
        <v>1</v>
      </c>
      <c r="P14" s="2" t="s">
        <v>95</v>
      </c>
      <c r="Q14" s="6"/>
      <c r="R14" s="4"/>
      <c r="S14" s="4"/>
      <c r="T14" s="4" t="s">
        <v>94</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6" si="24">CONCATENATE("\index[",E14,"]{",G14,"}")</f>
        <v>\index[Canticum Evangelicum]{Magnificat 4E}</v>
      </c>
      <c r="AE14" s="12" t="str">
        <f t="shared" ref="AE14:AE16"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8" t="s">
        <v>76</v>
      </c>
      <c r="AI14" s="6"/>
      <c r="AJ14" s="6" t="str">
        <f t="shared" ref="AJ14" si="28">CONCATENATE("\gregorioscore{chants/",SUBSTITUTE(T14,".gabc",""),"}")</f>
        <v>\gregorioscore{chants/magnificat4E}</v>
      </c>
      <c r="AK14" s="6" t="s">
        <v>99</v>
      </c>
      <c r="AL14" s="6"/>
      <c r="AM14" s="6"/>
    </row>
    <row r="15" spans="1:40" ht="15" customHeight="1" x14ac:dyDescent="0.15">
      <c r="E15" s="1" t="s">
        <v>103</v>
      </c>
      <c r="G15" s="1" t="s">
        <v>104</v>
      </c>
      <c r="T15" t="s">
        <v>102</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c r="B16" s="2"/>
      <c r="C16" s="6"/>
      <c r="D16" s="2"/>
      <c r="E16" s="2" t="s">
        <v>105</v>
      </c>
      <c r="F16" s="6"/>
      <c r="G16" s="2" t="s">
        <v>105</v>
      </c>
      <c r="H16" s="2"/>
      <c r="I16" s="2"/>
      <c r="J16" s="2"/>
      <c r="K16" s="2"/>
      <c r="L16" s="2"/>
      <c r="M16" s="2"/>
      <c r="N16" s="2"/>
      <c r="O16" s="2">
        <v>1</v>
      </c>
      <c r="P16" s="2"/>
      <c r="Q16" s="2"/>
      <c r="R16" s="4"/>
      <c r="S16" s="4"/>
      <c r="T16" s="4" t="s">
        <v>113</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ht="15.75" customHeight="1" x14ac:dyDescent="0.15">
      <c r="A17" s="1"/>
      <c r="B17" s="2"/>
      <c r="C17" s="2"/>
      <c r="D17" s="2"/>
      <c r="E17" s="2" t="s">
        <v>106</v>
      </c>
      <c r="F17" s="2"/>
      <c r="G17" s="2"/>
      <c r="H17" s="2"/>
      <c r="I17" s="2"/>
      <c r="J17" s="6"/>
      <c r="K17" s="6"/>
      <c r="L17" s="2"/>
      <c r="M17" s="2"/>
      <c r="N17" s="2"/>
      <c r="O17" s="2"/>
      <c r="P17" s="4"/>
      <c r="Q17" s="6"/>
      <c r="R17" s="4"/>
      <c r="S17" s="4"/>
      <c r="T17" s="4"/>
      <c r="U17" s="4"/>
      <c r="V17" s="4"/>
      <c r="W17" s="6" t="s">
        <v>138</v>
      </c>
      <c r="X17" s="4"/>
      <c r="Y17" s="23" t="str">
        <f t="shared" si="0"/>
        <v xml:space="preserve"> \subsection{Oratio conclusiva}         \par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\par \Rbar. Amen.    </v>
      </c>
      <c r="Z17" s="4"/>
      <c r="AA17" s="13" t="str">
        <f t="shared" si="11"/>
        <v>\subsection{Oratio conclusiva}</v>
      </c>
      <c r="AB17" s="4"/>
      <c r="AC17" s="4"/>
      <c r="AD17" s="2"/>
      <c r="AE17" s="2"/>
      <c r="AF17" s="4"/>
      <c r="AG17" s="4"/>
      <c r="AH17" s="4"/>
      <c r="AI17" s="6"/>
      <c r="AJ17" s="6" t="str">
        <f>CONCATENATE("\par ",W17)</f>
        <v>\par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\par \Rbar. Amen.</v>
      </c>
      <c r="AK17" s="4"/>
      <c r="AL17" s="6"/>
    </row>
    <row r="18" spans="1:39" ht="15.75" customHeight="1" x14ac:dyDescent="0.15">
      <c r="A18" s="7"/>
      <c r="B18" s="2"/>
      <c r="C18" s="2"/>
      <c r="D18" s="2"/>
      <c r="E18" s="2" t="s">
        <v>107</v>
      </c>
      <c r="F18" s="2"/>
      <c r="G18" s="2"/>
      <c r="H18" s="2"/>
      <c r="I18" s="2"/>
      <c r="J18" s="6"/>
      <c r="K18" s="6"/>
      <c r="L18" s="2"/>
      <c r="M18" s="2"/>
      <c r="N18" s="2"/>
      <c r="O18" s="2"/>
      <c r="P18" s="4"/>
      <c r="Q18" s="6"/>
      <c r="R18" s="4"/>
      <c r="S18" s="4"/>
      <c r="T18" s="4"/>
      <c r="U18" s="4"/>
      <c r="V18" s="4"/>
      <c r="W18" s="6" t="s">
        <v>112</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7"/>
      <c r="B19" s="2"/>
      <c r="C19" s="2"/>
      <c r="D19" s="6"/>
      <c r="E19" s="2" t="s">
        <v>108</v>
      </c>
      <c r="F19" s="6"/>
      <c r="G19" s="2" t="s">
        <v>109</v>
      </c>
      <c r="H19" s="5"/>
      <c r="I19" s="5"/>
      <c r="J19" s="6">
        <v>1</v>
      </c>
      <c r="K19" s="6"/>
      <c r="L19" s="2" t="s">
        <v>110</v>
      </c>
      <c r="M19" s="5"/>
      <c r="N19" s="5"/>
      <c r="O19" s="2">
        <v>1</v>
      </c>
      <c r="P19" s="4"/>
      <c r="Q19" s="6"/>
      <c r="R19" s="4"/>
      <c r="S19" s="4"/>
      <c r="T19" s="4" t="s">
        <v>111</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1" spans="1:39" ht="15.75" customHeight="1" x14ac:dyDescent="0.15">
      <c r="A21" s="1"/>
      <c r="B21" s="2"/>
      <c r="C21" s="2"/>
      <c r="D21" s="2"/>
      <c r="E21" s="2"/>
      <c r="F21" s="2"/>
      <c r="G21" s="2"/>
      <c r="H21" s="2"/>
      <c r="I21" s="2"/>
      <c r="J21" s="6"/>
      <c r="K21" s="6"/>
      <c r="L21" s="2"/>
      <c r="M21" s="2"/>
      <c r="N21" s="2"/>
      <c r="O21" s="2"/>
      <c r="P21" s="4"/>
      <c r="Q21" s="6"/>
      <c r="R21" s="4"/>
      <c r="S21" s="4"/>
      <c r="T21" s="4"/>
      <c r="U21" s="4"/>
      <c r="V21" s="4"/>
      <c r="W21" s="6"/>
      <c r="X21" s="4"/>
      <c r="Y21" s="14"/>
      <c r="Z21" s="4"/>
      <c r="AA21" s="4"/>
      <c r="AB21" s="4"/>
      <c r="AC21" s="4"/>
      <c r="AD21" s="2"/>
      <c r="AE21" s="2"/>
      <c r="AF21" s="4"/>
      <c r="AG21" s="4"/>
      <c r="AH21" s="4"/>
      <c r="AI21" s="6"/>
      <c r="AJ21" s="4"/>
      <c r="AK21" s="4"/>
      <c r="AL21" s="6"/>
    </row>
    <row r="22" spans="1:39" ht="15.75" customHeight="1" x14ac:dyDescent="0.15">
      <c r="A22" s="7"/>
      <c r="B22" s="2"/>
      <c r="C22" s="6"/>
      <c r="D22" s="2"/>
      <c r="E22" s="2"/>
      <c r="F22" s="6"/>
      <c r="G22" s="2"/>
      <c r="H22" s="2"/>
      <c r="I22" s="2"/>
      <c r="J22" s="2"/>
      <c r="K22" s="2"/>
      <c r="L22" s="2"/>
      <c r="M22" s="2"/>
      <c r="N22" s="2"/>
      <c r="O22" s="2"/>
      <c r="P22" s="2"/>
      <c r="Q22" s="2"/>
      <c r="R22" s="4"/>
      <c r="S22" s="4"/>
      <c r="T22" s="4"/>
      <c r="U22" s="4"/>
      <c r="V22" s="4"/>
      <c r="W22" s="6"/>
      <c r="X22" s="4"/>
      <c r="Y22" s="14"/>
      <c r="Z22" s="4"/>
      <c r="AA22" s="4"/>
      <c r="AB22" s="4"/>
      <c r="AC22" s="4"/>
      <c r="AD22" s="2"/>
      <c r="AE22" s="2"/>
      <c r="AF22" s="4"/>
      <c r="AG22" s="4"/>
      <c r="AH22" s="4"/>
      <c r="AI22" s="6"/>
      <c r="AJ22" s="4"/>
      <c r="AK22" s="4"/>
      <c r="AL22" s="6"/>
    </row>
    <row r="23" spans="1:39" ht="15.75" customHeight="1" x14ac:dyDescent="0.15">
      <c r="A23" s="7"/>
      <c r="B23" s="2"/>
      <c r="C23" s="2"/>
      <c r="D23" s="2"/>
      <c r="E23" s="2"/>
      <c r="F23" s="2"/>
      <c r="G23" s="2"/>
      <c r="H23" s="2"/>
      <c r="I23" s="2"/>
      <c r="J23" s="6"/>
      <c r="K23" s="6"/>
      <c r="L23" s="2"/>
      <c r="M23" s="2"/>
      <c r="N23" s="2"/>
      <c r="O23" s="2"/>
      <c r="P23" s="4"/>
      <c r="Q23" s="6"/>
      <c r="R23" s="4"/>
      <c r="S23" s="4"/>
      <c r="T23" s="4"/>
      <c r="U23" s="4"/>
      <c r="V23" s="4"/>
      <c r="W23" s="6"/>
      <c r="X23" s="4"/>
      <c r="Y23" s="14"/>
      <c r="Z23" s="4"/>
      <c r="AA23" s="4"/>
      <c r="AB23" s="4"/>
      <c r="AC23" s="4"/>
      <c r="AD23" s="2"/>
      <c r="AE23" s="2"/>
      <c r="AF23" s="4"/>
      <c r="AG23" s="4"/>
      <c r="AH23" s="4"/>
      <c r="AI23" s="6"/>
      <c r="AJ23" s="4"/>
      <c r="AK23" s="4"/>
      <c r="AL23" s="6"/>
    </row>
    <row r="25" spans="1:39" s="7" customFormat="1" ht="15.75" customHeight="1" x14ac:dyDescent="0.15">
      <c r="A25" s="1"/>
      <c r="B25" s="2"/>
      <c r="C25" s="2" t="s">
        <v>32</v>
      </c>
      <c r="D25" s="2"/>
      <c r="E25" s="2"/>
      <c r="F25" s="2"/>
      <c r="G25" s="24" t="s">
        <v>114</v>
      </c>
      <c r="H25" s="2"/>
      <c r="I25" s="2"/>
      <c r="J25" s="2"/>
      <c r="K25" s="2"/>
      <c r="L25" s="2"/>
      <c r="M25" s="2"/>
      <c r="N25" s="2"/>
      <c r="O25" s="2"/>
      <c r="P25" s="2"/>
      <c r="Q25" s="2"/>
      <c r="R25" s="2"/>
      <c r="Y25" s="14" t="str">
        <f t="shared" ref="Y25:Y42" si="32">CONCATENATE(Z25," ",AA25," ",AB25," ",AC25," ",AD25," ",AE25," ",AF25," ",AG25," ",AH25," ",AI25," ",AJ25," ",AK25," ",AL25," ",AM25," ",AN25)</f>
        <v xml:space="preserve">\chapter{26\textsuperscript{th} Sunday of Ordinary Time (Year C)}              </v>
      </c>
      <c r="Z25" s="13" t="str">
        <f>CONCATENATE("\chapter{",G25,"}")</f>
        <v>\chapter{26\textsuperscript{th} Sunday of Ordinary Time (Year C)}</v>
      </c>
      <c r="AA25" s="6"/>
      <c r="AB25" s="6"/>
      <c r="AC25" s="6"/>
      <c r="AD25" s="2"/>
      <c r="AE25" s="2"/>
      <c r="AF25" s="6"/>
      <c r="AG25" s="6"/>
      <c r="AH25" s="6"/>
      <c r="AI25" s="6"/>
      <c r="AJ25" s="6"/>
      <c r="AK25" s="6"/>
      <c r="AL25" s="6"/>
    </row>
    <row r="26" spans="1:39" s="7" customFormat="1" ht="15.75" customHeight="1" x14ac:dyDescent="0.15">
      <c r="A26" s="1"/>
      <c r="B26" s="2"/>
      <c r="C26" s="2"/>
      <c r="F26" s="2"/>
      <c r="G26" s="7" t="s">
        <v>136</v>
      </c>
      <c r="H26" s="2"/>
      <c r="I26" s="2"/>
      <c r="J26" s="6"/>
      <c r="K26" s="6"/>
      <c r="L26" s="5"/>
      <c r="M26" s="5"/>
      <c r="N26" s="5"/>
      <c r="O26" s="5"/>
      <c r="P26" s="6"/>
      <c r="Q26" s="6"/>
      <c r="R26" s="6"/>
      <c r="S26" s="6"/>
      <c r="T26" s="6"/>
      <c r="U26" s="6"/>
      <c r="V26" s="6"/>
      <c r="W26" s="6"/>
      <c r="X26" s="6"/>
      <c r="Y26" s="14" t="str">
        <f t="shared" si="32"/>
        <v xml:space="preserve">\section{Second Vespers}              </v>
      </c>
      <c r="Z26" s="13" t="str">
        <f>CONCATENATE("\section{",G26,"}")</f>
        <v>\section{Second Vespers}</v>
      </c>
      <c r="AA26" s="6"/>
      <c r="AB26" s="6"/>
      <c r="AC26" s="6"/>
      <c r="AD26" s="2"/>
      <c r="AE26" s="2"/>
      <c r="AF26" s="6"/>
      <c r="AG26" s="6"/>
      <c r="AH26" s="6"/>
      <c r="AI26" s="6"/>
      <c r="AJ26" s="6"/>
      <c r="AK26" s="6"/>
      <c r="AL26" s="6"/>
    </row>
    <row r="27" spans="1:39" s="7" customFormat="1" ht="15.75" customHeight="1" x14ac:dyDescent="0.15">
      <c r="B27" s="2"/>
      <c r="C27" s="2"/>
      <c r="D27" s="2"/>
      <c r="E27" s="2" t="s">
        <v>35</v>
      </c>
      <c r="F27" s="2"/>
      <c r="G27" s="2" t="s">
        <v>79</v>
      </c>
      <c r="H27" s="2"/>
      <c r="I27" s="2"/>
      <c r="J27" s="6"/>
      <c r="K27" s="6"/>
      <c r="L27" s="5"/>
      <c r="M27" s="5"/>
      <c r="N27" s="2" t="s">
        <v>52</v>
      </c>
      <c r="O27" s="2">
        <v>1</v>
      </c>
      <c r="P27" s="6"/>
      <c r="Q27" s="6"/>
      <c r="R27" s="6" t="s">
        <v>89</v>
      </c>
      <c r="S27" s="6"/>
      <c r="T27" s="6" t="s">
        <v>83</v>
      </c>
      <c r="U27" s="6"/>
      <c r="V27" s="6"/>
      <c r="W27" s="6"/>
      <c r="X27" s="6"/>
      <c r="Y27"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7" s="6"/>
      <c r="AA27" s="13"/>
      <c r="AB27" s="6"/>
      <c r="AC27" s="13"/>
      <c r="AD27" s="12" t="str">
        <f>CONCATENATE("\index[",E27,"]{",G27,"}")</f>
        <v>\index[Varia]{Deus in adiutorium}</v>
      </c>
      <c r="AE27" s="12" t="str">
        <f>CONCATENATE("\label{",G27," (",E27,")}")</f>
        <v>\label{Deus in adiutorium (Varia)}</v>
      </c>
      <c r="AF27" s="12" t="str">
        <f>CONCATENATE("\grecommentary[",N27,"]{",P27,"}")</f>
        <v>\grecommentary[0pt]{}</v>
      </c>
      <c r="AG27" s="12" t="str">
        <f>CONCATENATE("\gresetinitiallines{",O27,"}")</f>
        <v>\gresetinitiallines{1}</v>
      </c>
      <c r="AH27" s="12"/>
      <c r="AI27" s="26" t="s">
        <v>33</v>
      </c>
      <c r="AJ27" s="6" t="str">
        <f t="shared" ref="AJ27:AJ29" si="33">CONCATENATE("\gregorioscore{chants/",SUBSTITUTE(T27,".gabc",""),"}")</f>
        <v>\gregorioscore{chants/misc.deus_in_adjutorium-T}</v>
      </c>
      <c r="AK27" s="16"/>
      <c r="AL27" s="25" t="s">
        <v>34</v>
      </c>
      <c r="AM27" s="6"/>
    </row>
    <row r="28" spans="1:39" s="7" customFormat="1" ht="15.75" customHeight="1" x14ac:dyDescent="0.15">
      <c r="B28" s="2"/>
      <c r="C28" s="2"/>
      <c r="D28" s="2"/>
      <c r="E28" s="2" t="s">
        <v>31</v>
      </c>
      <c r="F28" s="2"/>
      <c r="G28" s="2" t="s">
        <v>36</v>
      </c>
      <c r="H28" s="2"/>
      <c r="I28" s="2"/>
      <c r="J28" s="6">
        <v>8</v>
      </c>
      <c r="K28" s="6"/>
      <c r="L28" s="2" t="s">
        <v>137</v>
      </c>
      <c r="M28" s="2" t="s">
        <v>78</v>
      </c>
      <c r="N28" s="2" t="s">
        <v>52</v>
      </c>
      <c r="O28" s="2">
        <v>1</v>
      </c>
      <c r="P28" s="6"/>
      <c r="Q28" s="6" t="s">
        <v>49</v>
      </c>
      <c r="R28" s="2" t="s">
        <v>89</v>
      </c>
      <c r="S28" s="6"/>
      <c r="T28" s="6" t="s">
        <v>75</v>
      </c>
      <c r="U28" s="6"/>
      <c r="V28" s="6"/>
      <c r="W28" s="6"/>
      <c r="X28" s="6"/>
      <c r="Y28" s="14" t="str">
        <f t="shared" si="32"/>
        <v xml:space="preserve"> \subsection{Hymnus}  \greannotation{VIII} \index[Hymnus]{Lucis creator} \label{Lucis creator (Hymnus)} \grecommentary[0pt]{} \gresetinitiallines{1} \gresetlyriccentering{syllable}  \gregorioscore{chants/hy--lucis-creator-english}    </v>
      </c>
      <c r="Z28" s="6"/>
      <c r="AA28" s="13" t="str">
        <f>CONCATENATE("\subsection{",E28,"}")</f>
        <v>\subsection{Hymnus}</v>
      </c>
      <c r="AB28" s="6"/>
      <c r="AC28" s="13" t="str">
        <f>CONCATENATE("\greannotation{",L28,"}")</f>
        <v>\greannotation{VIII}</v>
      </c>
      <c r="AD28" s="12" t="str">
        <f>CONCATENATE("\index[",E28,"]{",G28,"}")</f>
        <v>\index[Hymnus]{Lucis creator}</v>
      </c>
      <c r="AE28" s="12" t="str">
        <f>CONCATENATE("\label{",G28," (",E28,")}")</f>
        <v>\label{Lucis creator (Hymnus)}</v>
      </c>
      <c r="AF28" s="12" t="str">
        <f t="shared" ref="AF28:AF29" si="34">CONCATENATE("\grecommentary[",N28,"]{",P28,"}")</f>
        <v>\grecommentary[0pt]{}</v>
      </c>
      <c r="AG28" s="12" t="str">
        <f t="shared" ref="AG28:AG29" si="35">CONCATENATE("\gresetinitiallines{",O28,"}")</f>
        <v>\gresetinitiallines{1}</v>
      </c>
      <c r="AH28" s="27" t="s">
        <v>51</v>
      </c>
      <c r="AI28" s="6"/>
      <c r="AJ28" s="6" t="str">
        <f t="shared" si="33"/>
        <v>\gregorioscore{chants/hy--lucis-creator-english}</v>
      </c>
      <c r="AK28" s="6"/>
      <c r="AL28" s="6"/>
      <c r="AM28" s="6"/>
    </row>
    <row r="29" spans="1:39" s="7" customFormat="1" ht="15.75" customHeight="1" x14ac:dyDescent="0.15">
      <c r="B29" s="2"/>
      <c r="C29" s="2"/>
      <c r="D29" s="2"/>
      <c r="E29" s="2" t="s">
        <v>37</v>
      </c>
      <c r="F29" s="2"/>
      <c r="G29" s="2" t="s">
        <v>54</v>
      </c>
      <c r="H29" s="2"/>
      <c r="I29" s="2"/>
      <c r="J29" s="6">
        <v>7</v>
      </c>
      <c r="K29" s="6" t="s">
        <v>58</v>
      </c>
      <c r="L29" s="2" t="s">
        <v>56</v>
      </c>
      <c r="M29" s="2"/>
      <c r="N29" s="2" t="s">
        <v>52</v>
      </c>
      <c r="O29" s="2">
        <v>1</v>
      </c>
      <c r="P29" s="6" t="s">
        <v>55</v>
      </c>
      <c r="Q29" s="6" t="s">
        <v>50</v>
      </c>
      <c r="R29" s="2" t="s">
        <v>89</v>
      </c>
      <c r="S29" s="6"/>
      <c r="T29" s="6" t="s">
        <v>121</v>
      </c>
      <c r="U29" s="6"/>
      <c r="V29" s="6"/>
      <c r="W29" s="6"/>
      <c r="X29" s="6" t="s">
        <v>65</v>
      </c>
      <c r="Y29"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9" s="6"/>
      <c r="AA29" s="13" t="str">
        <f>CONCATENATE("\subsection{",E29,"}")</f>
        <v>\subsection{Antiphona}</v>
      </c>
      <c r="AB29" s="6"/>
      <c r="AC29" s="13" t="str">
        <f>CONCATENATE("\greannotation{",L29,"}")</f>
        <v>\greannotation{VII d}</v>
      </c>
      <c r="AD29" s="12" t="str">
        <f>CONCATENATE("\index[",E29,"]{",G29,"}")</f>
        <v>\index[Antiphona]{Dixit Dominus}</v>
      </c>
      <c r="AE29" s="12" t="str">
        <f>CONCATENATE("\label{",G29," (",E29,")}")</f>
        <v>\label{Dixit Dominus (Antiphona)}</v>
      </c>
      <c r="AF29" s="12" t="str">
        <f t="shared" si="34"/>
        <v>\grecommentary[0pt]{Ps 109:1}</v>
      </c>
      <c r="AG29" s="12" t="str">
        <f t="shared" si="35"/>
        <v>\gresetinitiallines{1}</v>
      </c>
      <c r="AH29" s="28" t="s">
        <v>76</v>
      </c>
      <c r="AI29" s="26" t="s">
        <v>33</v>
      </c>
      <c r="AJ29" s="6" t="str">
        <f t="shared" si="33"/>
        <v>\gregorioscore{chants/an--dixit_dominus_domino_meo--dominican-mss}</v>
      </c>
      <c r="AK29" s="16"/>
      <c r="AL29" s="25" t="s">
        <v>34</v>
      </c>
      <c r="AM29" s="6"/>
    </row>
    <row r="30" spans="1:39" s="7" customFormat="1" ht="15" customHeight="1" x14ac:dyDescent="0.15">
      <c r="E30" s="1" t="s">
        <v>38</v>
      </c>
      <c r="G30" s="1" t="s">
        <v>39</v>
      </c>
      <c r="H30" s="1" t="s">
        <v>59</v>
      </c>
      <c r="I30" s="1" t="s">
        <v>66</v>
      </c>
      <c r="N30" s="2" t="s">
        <v>52</v>
      </c>
      <c r="Q30" s="7" t="s">
        <v>49</v>
      </c>
      <c r="T30" s="7" t="s">
        <v>67</v>
      </c>
      <c r="Y30"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30" s="6"/>
      <c r="AA30" s="13" t="str">
        <f>CONCATENATE("\subsection{",G30,"}")</f>
        <v>\subsection{Psalm 109}</v>
      </c>
      <c r="AB30" s="13" t="str">
        <f>CONCATENATE("\subsubsection{",H30,"}")</f>
        <v>\subsubsection{The Messiah, king and priest}</v>
      </c>
      <c r="AC30" s="13"/>
      <c r="AD30" s="12" t="str">
        <f>CONCATENATE("\index[",E30,"]{",G30,"}")</f>
        <v>\index[Psalmus]{Psalm 109}</v>
      </c>
      <c r="AE30" s="12" t="str">
        <f>CONCATENATE("\label{",G30," (",E30,")}")</f>
        <v>\label{Psalm 109 (Psalmus)}</v>
      </c>
      <c r="AF30" s="12" t="str">
        <f>CONCATENATE("\emph{",I30,"}")</f>
        <v>\emph{Christ’s reign will last until all his enemies are made subject to him (1~Cor 15:25).}</v>
      </c>
      <c r="AG30" s="12"/>
      <c r="AH30" s="6"/>
      <c r="AI30" s="6"/>
      <c r="AJ30" s="6" t="str">
        <f>CONCATENATE("\vspace{5pt} \par \input{psalms/",SUBSTITUTE(T30,".tex",""),"}")</f>
        <v>\vspace{5pt} \par \input{psalms/psalm109english3-3}</v>
      </c>
      <c r="AK30" s="6"/>
      <c r="AL30" s="6"/>
      <c r="AM30" s="6"/>
    </row>
    <row r="31" spans="1:39" s="7" customFormat="1" ht="15.75" customHeight="1" x14ac:dyDescent="0.15">
      <c r="A31" s="1"/>
      <c r="B31" s="2"/>
      <c r="C31" s="6"/>
      <c r="D31" s="2"/>
      <c r="E31" s="2" t="s">
        <v>37</v>
      </c>
      <c r="F31" s="2"/>
      <c r="G31" s="2" t="s">
        <v>115</v>
      </c>
      <c r="H31" s="2"/>
      <c r="I31" s="2"/>
      <c r="J31" s="2" t="s">
        <v>70</v>
      </c>
      <c r="K31" s="2"/>
      <c r="L31" s="2" t="s">
        <v>70</v>
      </c>
      <c r="M31" s="2"/>
      <c r="N31" s="2" t="s">
        <v>52</v>
      </c>
      <c r="O31" s="2">
        <v>1</v>
      </c>
      <c r="P31" s="2" t="s">
        <v>119</v>
      </c>
      <c r="Q31" s="2" t="s">
        <v>50</v>
      </c>
      <c r="R31" s="2" t="s">
        <v>89</v>
      </c>
      <c r="S31" s="6"/>
      <c r="T31" s="6" t="s">
        <v>120</v>
      </c>
      <c r="U31" s="6"/>
      <c r="V31" s="6"/>
      <c r="W31" s="6"/>
      <c r="X31" s="6" t="s">
        <v>69</v>
      </c>
      <c r="Y31"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31" s="6"/>
      <c r="AA31" s="13" t="str">
        <f t="shared" ref="AA31" si="36">CONCATENATE("\subsection{",E31,"}")</f>
        <v>\subsection{Antiphona}</v>
      </c>
      <c r="AB31" s="6"/>
      <c r="AC31" s="13" t="str">
        <f t="shared" ref="AC31:AC33" si="37">CONCATENATE("\greannotation{",L31,"}")</f>
        <v>\greannotation{T. per.}</v>
      </c>
      <c r="AD31" s="12" t="str">
        <f t="shared" ref="AD31:AD32" si="38">CONCATENATE("\index[",E31,"]{",G31,"}")</f>
        <v>\index[Antiphona]{Nos qui vivimus}</v>
      </c>
      <c r="AE31" s="12" t="str">
        <f t="shared" ref="AE31:AE32" si="39">CONCATENATE("\label{",G31," (",E31,")}")</f>
        <v>\label{Nos qui vivimus (Antiphona)}</v>
      </c>
      <c r="AF31" s="12" t="str">
        <f t="shared" ref="AF31" si="40">CONCATENATE("\grecommentary[",N31,"]{",P31,"}")</f>
        <v>\grecommentary[0pt]{Ps 113b:18}</v>
      </c>
      <c r="AG31" s="12" t="str">
        <f t="shared" ref="AG31" si="41">CONCATENATE("\gresetinitiallines{",O31,"}")</f>
        <v>\gresetinitiallines{1}</v>
      </c>
      <c r="AH31" s="28" t="s">
        <v>76</v>
      </c>
      <c r="AI31" s="26" t="s">
        <v>33</v>
      </c>
      <c r="AJ31" s="6" t="str">
        <f t="shared" ref="AJ31" si="42">CONCATENATE("\gregorioscore{chants/",SUBSTITUTE(T31,".gabc",""),"}")</f>
        <v>\gregorioscore{chants/an--nos_qui_vivimus_dominican_peregrinus}</v>
      </c>
      <c r="AK31" s="6"/>
      <c r="AL31" s="29" t="s">
        <v>34</v>
      </c>
      <c r="AM31" s="6"/>
    </row>
    <row r="32" spans="1:39" s="7" customFormat="1" ht="15.75" customHeight="1" x14ac:dyDescent="0.15">
      <c r="B32" s="2"/>
      <c r="C32" s="6"/>
      <c r="D32" s="2"/>
      <c r="E32" s="2" t="s">
        <v>38</v>
      </c>
      <c r="F32" s="2"/>
      <c r="G32" s="2" t="s">
        <v>116</v>
      </c>
      <c r="H32" s="2" t="s">
        <v>117</v>
      </c>
      <c r="I32" s="2" t="s">
        <v>118</v>
      </c>
      <c r="J32" s="2"/>
      <c r="K32" s="2"/>
      <c r="L32" s="2"/>
      <c r="M32" s="2"/>
      <c r="N32" s="2" t="s">
        <v>52</v>
      </c>
      <c r="O32" s="2"/>
      <c r="P32" s="2"/>
      <c r="Q32" s="2" t="s">
        <v>49</v>
      </c>
      <c r="R32" s="6"/>
      <c r="S32" s="6"/>
      <c r="T32" s="6" t="s">
        <v>122</v>
      </c>
      <c r="U32" s="6"/>
      <c r="V32" s="6"/>
      <c r="W32" s="6"/>
      <c r="X32" s="6"/>
      <c r="Y32"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32" s="6"/>
      <c r="AA32" s="13" t="str">
        <f>CONCATENATE("\subsection{",G32,"}")</f>
        <v>\subsection{Psalm 113B}</v>
      </c>
      <c r="AB32" s="13" t="str">
        <f>CONCATENATE("\subsubsection{",H32,"}")</f>
        <v>\subsubsection{Praise of the true God}</v>
      </c>
      <c r="AC32" s="13"/>
      <c r="AD32" s="12" t="str">
        <f t="shared" si="38"/>
        <v>\index[Psalmus]{Psalm 113B}</v>
      </c>
      <c r="AE32" s="12" t="str">
        <f t="shared" si="39"/>
        <v>\label{Psalm 113B (Psalmus)}</v>
      </c>
      <c r="AF32" s="12" t="str">
        <f>CONCATENATE("\emph{",I32,"}")</f>
        <v>\emph{You have renounced idol worship to serve the living and true God (1 Thessalonians 1:9).}</v>
      </c>
      <c r="AG32" s="12"/>
      <c r="AH32" s="6"/>
      <c r="AI32" s="6"/>
      <c r="AJ32" s="6" t="str">
        <f>CONCATENATE("\vspace{5pt} \par \input{psalms/",SUBSTITUTE(T32,".tex",""),"}")</f>
        <v>\vspace{5pt} \par \input{psalms/psalm113Benglish3-3}</v>
      </c>
      <c r="AK32" s="6"/>
      <c r="AL32" s="6"/>
      <c r="AM32" s="6"/>
    </row>
    <row r="33" spans="1:39" s="7" customFormat="1" ht="15.75" customHeight="1" x14ac:dyDescent="0.15">
      <c r="B33" s="2"/>
      <c r="C33" s="6"/>
      <c r="D33" s="2"/>
      <c r="E33" s="2" t="s">
        <v>43</v>
      </c>
      <c r="F33" s="2"/>
      <c r="G33" s="1" t="s">
        <v>64</v>
      </c>
      <c r="H33" s="1" t="s">
        <v>72</v>
      </c>
      <c r="I33" s="1"/>
      <c r="J33" s="6">
        <v>6</v>
      </c>
      <c r="K33" s="6"/>
      <c r="L33" s="2" t="s">
        <v>82</v>
      </c>
      <c r="M33" s="1"/>
      <c r="N33" s="2" t="s">
        <v>52</v>
      </c>
      <c r="O33" s="1">
        <v>1</v>
      </c>
      <c r="P33" s="2" t="s">
        <v>44</v>
      </c>
      <c r="Q33" s="2" t="s">
        <v>49</v>
      </c>
      <c r="R33" s="2" t="s">
        <v>88</v>
      </c>
      <c r="S33" s="6"/>
      <c r="T33" s="7" t="s">
        <v>53</v>
      </c>
      <c r="U33" s="6"/>
      <c r="V33" s="6"/>
      <c r="W33" s="6"/>
      <c r="X33" s="6"/>
      <c r="Y33"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33" s="6"/>
      <c r="AA33" s="13" t="str">
        <f t="shared" ref="AA33:AA42" si="43">CONCATENATE("\subsection{",E33,"}")</f>
        <v>\subsection{Canticum}</v>
      </c>
      <c r="AB33" s="13" t="str">
        <f>CONCATENATE("\subsubsection{",H33,"}")</f>
        <v>\subsubsection{The wedding of the Lamb}</v>
      </c>
      <c r="AC33" s="13" t="str">
        <f t="shared" si="37"/>
        <v>\greannotation{VI}</v>
      </c>
      <c r="AD33" s="12" t="str">
        <f>CONCATENATE("\index[",E33,"]{",G33,"}")</f>
        <v>\index[Canticum]{Salus et gloria}</v>
      </c>
      <c r="AE33" s="12" t="str">
        <f>CONCATENATE("\label{",G33," (",E33,")}")</f>
        <v>\label{Salus et gloria (Canticum)}</v>
      </c>
      <c r="AF33" s="12" t="str">
        <f t="shared" ref="AF33" si="44">CONCATENATE("\grecommentary[",N33,"]{",P33,"}")</f>
        <v>\grecommentary[0pt]{Cf. Ap 19:1-2, 5-7}</v>
      </c>
      <c r="AG33" s="12" t="str">
        <f t="shared" ref="AG33" si="45">CONCATENATE("\gresetinitiallines{",O33,"}")</f>
        <v>\gresetinitiallines{1}</v>
      </c>
      <c r="AH33" s="27" t="s">
        <v>51</v>
      </c>
      <c r="AI33" s="6"/>
      <c r="AJ33" s="6" t="str">
        <f>CONCATENATE("\gregorioscore{chants/",SUBSTITUTE(T33,".gabc",""),"}")</f>
        <v>\gregorioscore{chants/canticle--salus-et-honor--dom-1-et-3--english}</v>
      </c>
      <c r="AK33" s="6"/>
      <c r="AL33" s="6"/>
      <c r="AM33" s="6"/>
    </row>
    <row r="34" spans="1:39" s="7" customFormat="1" ht="15.75" customHeight="1" x14ac:dyDescent="0.15">
      <c r="B34" s="2"/>
      <c r="C34" s="2"/>
      <c r="D34" s="2"/>
      <c r="E34" s="2" t="s">
        <v>45</v>
      </c>
      <c r="F34" s="2"/>
      <c r="G34" s="1" t="s">
        <v>135</v>
      </c>
      <c r="H34" s="2"/>
      <c r="I34" s="2"/>
      <c r="J34" s="6"/>
      <c r="K34" s="6"/>
      <c r="L34" s="2"/>
      <c r="M34" s="2"/>
      <c r="N34" s="2" t="s">
        <v>52</v>
      </c>
      <c r="O34" s="2"/>
      <c r="P34" s="2" t="s">
        <v>123</v>
      </c>
      <c r="Q34" s="6"/>
      <c r="R34" s="6"/>
      <c r="S34" s="6"/>
      <c r="T34" s="6" t="s">
        <v>124</v>
      </c>
      <c r="U34" s="6"/>
      <c r="V34" s="6"/>
      <c r="W34" s="6"/>
      <c r="X34" s="6"/>
      <c r="Y34" s="20" t="str">
        <f t="shared" si="32"/>
        <v xml:space="preserve"> \subsection{Lectio brevis}     \hfill 2 Th 2:13-14    \input{readings/lectio_brevis_2.Th.2.13-14.tex}    </v>
      </c>
      <c r="Z34" s="6"/>
      <c r="AA34" s="13" t="str">
        <f t="shared" si="43"/>
        <v>\subsection{Lectio brevis}</v>
      </c>
      <c r="AB34" s="6"/>
      <c r="AC34" s="13"/>
      <c r="AD34" s="12"/>
      <c r="AE34" s="12"/>
      <c r="AF34" s="6" t="str">
        <f>CONCATENATE("\hfill ",P34)</f>
        <v>\hfill 2 Th 2:13-14</v>
      </c>
      <c r="AG34" s="12"/>
      <c r="AH34" s="6"/>
      <c r="AI34" s="6"/>
      <c r="AJ34" s="6" t="str">
        <f>CONCATENATE("\input{readings/",T34,"}")</f>
        <v>\input{readings/lectio_brevis_2.Th.2.13-14.tex}</v>
      </c>
      <c r="AK34" s="6"/>
      <c r="AL34" s="6"/>
      <c r="AM34" s="6"/>
    </row>
    <row r="35" spans="1:39" s="7" customFormat="1" ht="15.75" customHeight="1" x14ac:dyDescent="0.15">
      <c r="A35" s="1"/>
      <c r="B35" s="2"/>
      <c r="C35" s="2"/>
      <c r="D35" s="2"/>
      <c r="E35" s="2" t="s">
        <v>46</v>
      </c>
      <c r="F35" s="2"/>
      <c r="G35" s="2" t="s">
        <v>154</v>
      </c>
      <c r="H35" s="2"/>
      <c r="I35" s="2"/>
      <c r="J35" s="6">
        <v>6</v>
      </c>
      <c r="K35" s="6"/>
      <c r="L35" s="2" t="s">
        <v>82</v>
      </c>
      <c r="M35" s="2" t="s">
        <v>78</v>
      </c>
      <c r="N35" s="2" t="s">
        <v>52</v>
      </c>
      <c r="O35" s="2">
        <v>1</v>
      </c>
      <c r="P35" s="2" t="s">
        <v>125</v>
      </c>
      <c r="Q35" s="2" t="s">
        <v>50</v>
      </c>
      <c r="R35" s="2" t="s">
        <v>87</v>
      </c>
      <c r="S35" s="6"/>
      <c r="T35" s="6" t="s">
        <v>126</v>
      </c>
      <c r="U35" s="6"/>
      <c r="V35" s="6"/>
      <c r="W35" s="6"/>
      <c r="X35" s="6" t="s">
        <v>127</v>
      </c>
      <c r="Y35"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5" s="6"/>
      <c r="AA35" s="13" t="str">
        <f t="shared" si="43"/>
        <v>\subsection{Responsorium brevis}</v>
      </c>
      <c r="AB35" s="6"/>
      <c r="AC35" s="13" t="str">
        <f t="shared" ref="AC35" si="46">CONCATENATE("\greannotation{",L35,"}")</f>
        <v>\greannotation{VI}</v>
      </c>
      <c r="AD35" s="12" t="str">
        <f>CONCATENATE("\index[",E35,"]{",G35,"}")</f>
        <v>\index[Responsorium brevis]{Magnus Dominus noster}</v>
      </c>
      <c r="AE35" s="12" t="str">
        <f>CONCATENATE("\label{",G35," (",E35,")}")</f>
        <v>\label{Magnus Dominus noster (Responsorium brevis)}</v>
      </c>
      <c r="AF35" s="12" t="str">
        <f t="shared" ref="AF35" si="47">CONCATENATE("\grecommentary[",N35,"]{",P35,"}")</f>
        <v>\grecommentary[0pt]{Ps 146:5}</v>
      </c>
      <c r="AG35" s="12" t="str">
        <f t="shared" ref="AG35" si="48">CONCATENATE("\gresetinitiallines{",O35,"}")</f>
        <v>\gresetinitiallines{1}</v>
      </c>
      <c r="AH35" s="28" t="s">
        <v>76</v>
      </c>
      <c r="AI35" s="6"/>
      <c r="AJ35" s="6" t="str">
        <f t="shared" ref="AJ35" si="49">CONCATENATE("\gregorioscore{chants/",SUBSTITUTE(T35,".gabc",""),"}")</f>
        <v>\gregorioscore{chants/rb--magnus_dominus_noster--solesmes}</v>
      </c>
      <c r="AK35" s="6"/>
      <c r="AL35" s="6"/>
      <c r="AM35" s="6"/>
    </row>
    <row r="36" spans="1:39" s="7" customFormat="1" ht="15.75" customHeight="1" x14ac:dyDescent="0.15">
      <c r="B36" s="2"/>
      <c r="C36" s="6"/>
      <c r="D36" s="2"/>
      <c r="E36" s="2" t="s">
        <v>85</v>
      </c>
      <c r="F36" s="6"/>
      <c r="G36" s="2" t="s">
        <v>132</v>
      </c>
      <c r="H36" s="2"/>
      <c r="I36" s="2"/>
      <c r="J36" s="2">
        <v>7</v>
      </c>
      <c r="K36" s="2" t="s">
        <v>58</v>
      </c>
      <c r="L36" s="2" t="s">
        <v>56</v>
      </c>
      <c r="M36" s="2" t="s">
        <v>78</v>
      </c>
      <c r="N36" s="2" t="s">
        <v>52</v>
      </c>
      <c r="O36" s="2">
        <v>1</v>
      </c>
      <c r="P36" s="2" t="s">
        <v>128</v>
      </c>
      <c r="Q36" s="2" t="s">
        <v>50</v>
      </c>
      <c r="R36" s="2" t="s">
        <v>87</v>
      </c>
      <c r="S36" s="6"/>
      <c r="T36" s="6" t="s">
        <v>129</v>
      </c>
      <c r="U36" s="6"/>
      <c r="V36" s="6"/>
      <c r="W36" s="6"/>
      <c r="X36" s="6" t="s">
        <v>130</v>
      </c>
      <c r="Y36"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6" s="6"/>
      <c r="AA36" s="13" t="str">
        <f>CONCATENATE("\subsection{",E36,"}")</f>
        <v>\subsection{Antiphona ad Magnificat}</v>
      </c>
      <c r="AB36" s="6"/>
      <c r="AC36" s="13" t="str">
        <f t="shared" ref="AC36" si="50">CONCATENATE("\greannotation{",L36,"}")</f>
        <v>\greannotation{VII d}</v>
      </c>
      <c r="AD36" s="12" t="str">
        <f>CONCATENATE("\index[",E36,"]{",G36,"}")</f>
        <v>\index[Antiphona ad Magnificat]{Dives ille}</v>
      </c>
      <c r="AE36" s="12" t="str">
        <f>CONCATENATE("\label{",G36," (",E36,")}")</f>
        <v>\label{Dives ille (Antiphona ad Magnificat)}</v>
      </c>
      <c r="AF36" s="12" t="str">
        <f t="shared" ref="AF36" si="51">CONCATENATE("\grecommentary[",N36,"]{",P36,"}")</f>
        <v>\grecommentary[0pt]{S. Gregorius}</v>
      </c>
      <c r="AG36" s="12" t="str">
        <f t="shared" ref="AG36" si="52">CONCATENATE("\gresetinitiallines{",O36,"}")</f>
        <v>\gresetinitiallines{1}</v>
      </c>
      <c r="AH36" s="28" t="s">
        <v>76</v>
      </c>
      <c r="AI36" s="6"/>
      <c r="AJ36" s="6" t="str">
        <f t="shared" ref="AJ36" si="53">CONCATENATE("\gregorioscore{chants/",SUBSTITUTE(T36,".gabc",""),"}")</f>
        <v>\gregorioscore{chants/an--dives_ille--solesmes}</v>
      </c>
      <c r="AK36" s="6" t="str">
        <f>CONCATENATE("\vspace{5pt} \emph{",X36,"}")</f>
        <v>\vspace{5pt} \emph{The rich man begged for a drop of water, who had denied a morsel of bread to Lazarus.}</v>
      </c>
      <c r="AL36" s="6"/>
      <c r="AM36" s="6"/>
    </row>
    <row r="37" spans="1:39" s="7" customFormat="1" ht="15.75" customHeight="1" x14ac:dyDescent="0.15">
      <c r="B37" s="2"/>
      <c r="C37" s="2"/>
      <c r="D37" s="2"/>
      <c r="E37" s="2" t="s">
        <v>97</v>
      </c>
      <c r="F37" s="2"/>
      <c r="G37" s="2" t="s">
        <v>169</v>
      </c>
      <c r="H37" s="2" t="s">
        <v>98</v>
      </c>
      <c r="I37" s="2"/>
      <c r="J37" s="2">
        <v>7</v>
      </c>
      <c r="K37" s="2" t="s">
        <v>58</v>
      </c>
      <c r="L37" s="2" t="s">
        <v>56</v>
      </c>
      <c r="M37" s="2"/>
      <c r="N37" s="2" t="s">
        <v>52</v>
      </c>
      <c r="O37" s="2">
        <v>1</v>
      </c>
      <c r="P37" s="2" t="s">
        <v>95</v>
      </c>
      <c r="Q37" s="6"/>
      <c r="R37" s="6"/>
      <c r="S37" s="6"/>
      <c r="T37" s="6" t="s">
        <v>131</v>
      </c>
      <c r="U37" s="6"/>
      <c r="V37" s="6"/>
      <c r="W37" s="6"/>
      <c r="X37" s="6"/>
      <c r="Y37"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7" s="6"/>
      <c r="AA37" s="13" t="str">
        <f t="shared" si="43"/>
        <v>\subsection{Canticum Evangelicum}</v>
      </c>
      <c r="AB37" s="13" t="str">
        <f>CONCATENATE("\subsubsection{",H37,"}")</f>
        <v>\subsubsection{The soul rejoices in the Lord}</v>
      </c>
      <c r="AC37" s="13" t="str">
        <f t="shared" ref="AC37" si="54">CONCATENATE("\greannotation{",L37,"}")</f>
        <v>\greannotation{VII d}</v>
      </c>
      <c r="AD37" s="12" t="str">
        <f t="shared" ref="AD37:AD40" si="55">CONCATENATE("\index[",E37,"]{",G37,"}")</f>
        <v>\index[Canticum Evangelicum]{Magnificat 7d}</v>
      </c>
      <c r="AE37" s="12" t="str">
        <f t="shared" ref="AE37:AE40" si="56">CONCATENATE("\label{",G37," (",E37,")}")</f>
        <v>\label{Magnificat 7d (Canticum Evangelicum)}</v>
      </c>
      <c r="AF37" s="12" t="str">
        <f t="shared" ref="AF37" si="57">CONCATENATE("\grecommentary[",N37,"]{",P37,"}")</f>
        <v>\grecommentary[0pt]{Lc 1:46-55}</v>
      </c>
      <c r="AG37" s="12" t="str">
        <f t="shared" ref="AG37" si="58">CONCATENATE("\gresetinitiallines{",O37,"}")</f>
        <v>\gresetinitiallines{1}</v>
      </c>
      <c r="AH37" s="28" t="s">
        <v>76</v>
      </c>
      <c r="AI37" s="6"/>
      <c r="AJ37" s="6" t="str">
        <f t="shared" ref="AJ37" si="59">CONCATENATE("\gregorioscore{chants/",SUBSTITUTE(T37,".gabc",""),"}")</f>
        <v>\gregorioscore{chants/magnificat7d}</v>
      </c>
      <c r="AK37" s="6" t="s">
        <v>99</v>
      </c>
      <c r="AL37" s="6"/>
      <c r="AM37" s="6"/>
    </row>
    <row r="38" spans="1:39" s="7" customFormat="1" ht="15" customHeight="1" x14ac:dyDescent="0.15">
      <c r="E38" s="1" t="s">
        <v>103</v>
      </c>
      <c r="G38" s="1" t="s">
        <v>135</v>
      </c>
      <c r="T38" s="7" t="s">
        <v>102</v>
      </c>
      <c r="Y38" s="23" t="str">
        <f t="shared" si="32"/>
        <v xml:space="preserve"> \subsection{Preces}   \index[Preces]{Week II, Sunday, Second Vespers} \label{Week II, Sunday, Second Vespers (Preces)}     \input{intercessions/intercessions-ot-sunday-week-1-2nd-vespers}    </v>
      </c>
      <c r="AA38" s="13" t="str">
        <f t="shared" si="43"/>
        <v>\subsection{Preces}</v>
      </c>
      <c r="AD38" s="1" t="str">
        <f t="shared" si="55"/>
        <v>\index[Preces]{Week II, Sunday, Second Vespers}</v>
      </c>
      <c r="AE38" s="1" t="str">
        <f t="shared" si="56"/>
        <v>\label{Week II, Sunday, Second Vespers (Preces)}</v>
      </c>
      <c r="AJ38" s="6" t="str">
        <f>CONCATENATE("\input{intercessions/",SUBSTITUTE(T38,".tex",""),"}")</f>
        <v>\input{intercessions/intercessions-ot-sunday-week-1-2nd-vespers}</v>
      </c>
    </row>
    <row r="39" spans="1:39" s="7" customFormat="1" ht="15.75" customHeight="1" x14ac:dyDescent="0.15">
      <c r="B39" s="2"/>
      <c r="C39" s="6"/>
      <c r="D39" s="2"/>
      <c r="E39" s="2" t="s">
        <v>105</v>
      </c>
      <c r="F39" s="6"/>
      <c r="G39" s="2" t="s">
        <v>105</v>
      </c>
      <c r="H39" s="2"/>
      <c r="I39" s="2"/>
      <c r="J39" s="2"/>
      <c r="K39" s="2"/>
      <c r="L39" s="2"/>
      <c r="M39" s="2"/>
      <c r="N39" s="2"/>
      <c r="O39" s="2">
        <v>1</v>
      </c>
      <c r="P39" s="2"/>
      <c r="Q39" s="2"/>
      <c r="R39" s="6"/>
      <c r="S39" s="6"/>
      <c r="T39" s="6" t="s">
        <v>113</v>
      </c>
      <c r="U39" s="6"/>
      <c r="V39" s="6"/>
      <c r="W39" s="6"/>
      <c r="X39" s="6"/>
      <c r="Y39" s="23" t="str">
        <f t="shared" si="32"/>
        <v xml:space="preserve"> \subsection{Pater noster}   \index[Pater noster]{Pater noster} \label{Pater noster (Pater noster)}     \gregorioscore{chants/or--pater_noster_a--solesmes-T}    </v>
      </c>
      <c r="Z39" s="6"/>
      <c r="AA39" s="13" t="str">
        <f t="shared" si="43"/>
        <v>\subsection{Pater noster}</v>
      </c>
      <c r="AB39" s="6"/>
      <c r="AC39" s="6"/>
      <c r="AD39" s="2" t="str">
        <f t="shared" si="55"/>
        <v>\index[Pater noster]{Pater noster}</v>
      </c>
      <c r="AE39" s="2" t="str">
        <f t="shared" si="56"/>
        <v>\label{Pater noster (Pater noster)}</v>
      </c>
      <c r="AF39" s="6"/>
      <c r="AG39" s="6"/>
      <c r="AH39" s="6"/>
      <c r="AI39" s="6"/>
      <c r="AJ39" s="6" t="str">
        <f t="shared" ref="AJ39" si="60">CONCATENATE("\gregorioscore{chants/",SUBSTITUTE(T39,".gabc",""),"}")</f>
        <v>\gregorioscore{chants/or--pater_noster_a--solesmes-T}</v>
      </c>
      <c r="AK39" s="6"/>
      <c r="AL39" s="6"/>
    </row>
    <row r="40" spans="1:39" s="7" customFormat="1" ht="15.75" customHeight="1" x14ac:dyDescent="0.15">
      <c r="A40" s="1"/>
      <c r="B40" s="2"/>
      <c r="C40" s="2"/>
      <c r="D40" s="2"/>
      <c r="E40" s="2" t="s">
        <v>106</v>
      </c>
      <c r="F40" s="2"/>
      <c r="G40" s="2" t="s">
        <v>134</v>
      </c>
      <c r="H40" s="2"/>
      <c r="I40" s="2"/>
      <c r="J40" s="6"/>
      <c r="K40" s="6"/>
      <c r="L40" s="2"/>
      <c r="M40" s="2"/>
      <c r="N40" s="2"/>
      <c r="O40" s="2"/>
      <c r="P40" s="6"/>
      <c r="Q40" s="6"/>
      <c r="R40" s="6"/>
      <c r="S40" s="6"/>
      <c r="T40" s="6"/>
      <c r="U40" s="6"/>
      <c r="V40" s="6"/>
      <c r="W40" s="6" t="s">
        <v>133</v>
      </c>
      <c r="X40" s="6"/>
      <c r="Y40" s="23" t="str">
        <f t="shared" si="32"/>
        <v xml:space="preserve"> \subsection{Oratio conclusiva}   \index[Oratio conclusiva]{26th Sunday in OT} \label{26th Sunday in OT (Oratio conclusiva)}     \par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    </v>
      </c>
      <c r="Z40" s="6"/>
      <c r="AA40" s="13" t="str">
        <f t="shared" si="43"/>
        <v>\subsection{Oratio conclusiva}</v>
      </c>
      <c r="AB40" s="6"/>
      <c r="AC40" s="6"/>
      <c r="AD40" s="2" t="str">
        <f t="shared" si="55"/>
        <v>\index[Oratio conclusiva]{26th Sunday in OT}</v>
      </c>
      <c r="AE40" s="2" t="str">
        <f t="shared" si="56"/>
        <v>\label{26th Sunday in OT (Oratio conclusiva)}</v>
      </c>
      <c r="AF40" s="6"/>
      <c r="AG40" s="6"/>
      <c r="AH40" s="6"/>
      <c r="AI40" s="6"/>
      <c r="AJ40" s="6" t="str">
        <f>CONCATENATE("\par ",W40)</f>
        <v>\par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v>
      </c>
      <c r="AK40" s="6"/>
      <c r="AL40" s="6"/>
    </row>
    <row r="41" spans="1:39" s="7" customFormat="1" ht="15.75" customHeight="1" x14ac:dyDescent="0.15">
      <c r="B41" s="2"/>
      <c r="C41" s="2"/>
      <c r="D41" s="2"/>
      <c r="E41" s="2" t="s">
        <v>107</v>
      </c>
      <c r="F41" s="2"/>
      <c r="G41" s="2"/>
      <c r="H41" s="2"/>
      <c r="I41" s="2"/>
      <c r="J41" s="6"/>
      <c r="K41" s="6"/>
      <c r="L41" s="2"/>
      <c r="M41" s="2"/>
      <c r="N41" s="2"/>
      <c r="O41" s="2"/>
      <c r="P41" s="6"/>
      <c r="Q41" s="6"/>
      <c r="R41" s="6"/>
      <c r="S41" s="6"/>
      <c r="T41" s="6"/>
      <c r="U41" s="6"/>
      <c r="V41" s="6"/>
      <c r="W41" s="6" t="s">
        <v>112</v>
      </c>
      <c r="X41" s="6"/>
      <c r="Y41" s="23" t="str">
        <f t="shared" si="32"/>
        <v xml:space="preserve"> \subsection{Ritus conclusionis}         \par \Vbar. The Lord be with you. \par \Rbar. And with your spirit. \par \Vbar. May almighty God bless you, the Father, and the Son, and the Holy Spirit. \par \Rbar. Amen.    </v>
      </c>
      <c r="Z41" s="6"/>
      <c r="AA41" s="13" t="str">
        <f t="shared" si="43"/>
        <v>\subsection{Ritus conclusionis}</v>
      </c>
      <c r="AB41" s="6"/>
      <c r="AC41" s="6"/>
      <c r="AD41" s="2"/>
      <c r="AE41" s="2"/>
      <c r="AF41" s="6"/>
      <c r="AG41" s="6"/>
      <c r="AH41" s="6"/>
      <c r="AI41" s="6"/>
      <c r="AJ41" s="6" t="str">
        <f>CONCATENATE("\par ",W41)</f>
        <v>\par \Vbar. The Lord be with you. \par \Rbar. And with your spirit. \par \Vbar. May almighty God bless you, the Father, and the Son, and the Holy Spirit. \par \Rbar. Amen.</v>
      </c>
      <c r="AK41" s="6"/>
      <c r="AL41" s="6"/>
    </row>
    <row r="42" spans="1:39" s="7" customFormat="1" ht="15.75" customHeight="1" x14ac:dyDescent="0.15">
      <c r="B42" s="2"/>
      <c r="C42" s="2"/>
      <c r="D42" s="6"/>
      <c r="E42" s="2" t="s">
        <v>108</v>
      </c>
      <c r="F42" s="6"/>
      <c r="G42" s="2" t="s">
        <v>109</v>
      </c>
      <c r="H42" s="5"/>
      <c r="I42" s="5"/>
      <c r="J42" s="6">
        <v>1</v>
      </c>
      <c r="K42" s="6"/>
      <c r="L42" s="2" t="s">
        <v>110</v>
      </c>
      <c r="M42" s="5"/>
      <c r="N42" s="5"/>
      <c r="O42" s="2">
        <v>1</v>
      </c>
      <c r="P42" s="6"/>
      <c r="Q42" s="6"/>
      <c r="R42" s="6"/>
      <c r="S42" s="6"/>
      <c r="T42" s="6" t="s">
        <v>111</v>
      </c>
      <c r="U42" s="6"/>
      <c r="V42" s="6"/>
      <c r="W42" s="6"/>
      <c r="X42" s="6"/>
      <c r="Y42" s="23" t="str">
        <f t="shared" si="32"/>
        <v xml:space="preserve"> \subsection{Benedicamus Domino}   \index[Benedicamus Domino]{Sundays} \label{Sundays (Benedicamus Domino)}     \gregorioscore{chants/misc.benedicamus.dominio.4-T}    </v>
      </c>
      <c r="Z42" s="6"/>
      <c r="AA42" s="13" t="str">
        <f t="shared" si="43"/>
        <v>\subsection{Benedicamus Domino}</v>
      </c>
      <c r="AB42" s="6"/>
      <c r="AC42" s="6"/>
      <c r="AD42" s="2" t="str">
        <f t="shared" ref="AD42" si="61">CONCATENATE("\index[",E42,"]{",G42,"}")</f>
        <v>\index[Benedicamus Domino]{Sundays}</v>
      </c>
      <c r="AE42" s="2" t="str">
        <f t="shared" ref="AE42" si="62">CONCATENATE("\label{",G42," (",E42,")}")</f>
        <v>\label{Sundays (Benedicamus Domino)}</v>
      </c>
      <c r="AF42" s="6"/>
      <c r="AG42" s="6"/>
      <c r="AH42" s="6"/>
      <c r="AI42" s="6"/>
      <c r="AJ42" s="6" t="str">
        <f>CONCATENATE("\gregorioscore{chants/",SUBSTITUTE(T42,".gabc",""),"}")</f>
        <v>\gregorioscore{chants/misc.benedicamus.dominio.4-T}</v>
      </c>
      <c r="AK42" s="6"/>
      <c r="AL42" s="6"/>
    </row>
    <row r="44" spans="1:39" ht="15.75" customHeight="1" x14ac:dyDescent="0.15">
      <c r="A44" s="1"/>
      <c r="B44" s="2"/>
      <c r="C44" s="6"/>
      <c r="D44" s="2"/>
      <c r="E44" s="2"/>
      <c r="F44" s="6"/>
      <c r="G44" s="2"/>
      <c r="H44" s="2"/>
      <c r="I44" s="2"/>
      <c r="J44" s="2"/>
      <c r="K44" s="2"/>
      <c r="L44" s="2"/>
      <c r="M44" s="2"/>
      <c r="N44" s="2"/>
      <c r="O44" s="2"/>
      <c r="P44" s="2"/>
      <c r="Q44" s="2"/>
      <c r="R44" s="4"/>
      <c r="S44" s="4"/>
      <c r="T44" s="4"/>
      <c r="U44" s="4"/>
      <c r="V44" s="4"/>
      <c r="W44" s="6"/>
      <c r="X44" s="4"/>
      <c r="Y44" s="14"/>
      <c r="Z44" s="4"/>
      <c r="AA44" s="4"/>
      <c r="AB44" s="4"/>
      <c r="AC44" s="4"/>
      <c r="AD44" s="2"/>
      <c r="AE44" s="2"/>
      <c r="AF44" s="4"/>
      <c r="AG44" s="4"/>
      <c r="AH44" s="4"/>
      <c r="AI44" s="6"/>
      <c r="AJ44" s="4"/>
      <c r="AK44" s="4"/>
      <c r="AL44" s="6"/>
    </row>
    <row r="45" spans="1:39" ht="15.75" customHeight="1" x14ac:dyDescent="0.15">
      <c r="A45" s="7"/>
      <c r="B45" s="2"/>
      <c r="C45" s="2"/>
      <c r="D45" s="6"/>
      <c r="E45" s="6"/>
      <c r="F45" s="6"/>
      <c r="G45" s="5"/>
      <c r="H45" s="5"/>
      <c r="I45" s="5"/>
      <c r="J45" s="6"/>
      <c r="K45" s="6"/>
      <c r="L45" s="5"/>
      <c r="M45" s="5"/>
      <c r="N45" s="5"/>
      <c r="O45" s="5"/>
      <c r="P45" s="4"/>
      <c r="Q45" s="6"/>
      <c r="R45" s="4"/>
      <c r="S45" s="4"/>
      <c r="T45" s="4"/>
      <c r="U45" s="4"/>
      <c r="V45" s="4"/>
      <c r="W45" s="6"/>
      <c r="X45" s="4"/>
      <c r="Y45" s="14"/>
      <c r="Z45" s="4"/>
      <c r="AA45" s="4"/>
      <c r="AB45" s="4"/>
      <c r="AC45" s="4"/>
      <c r="AD45" s="2"/>
      <c r="AE45" s="2"/>
      <c r="AF45" s="4"/>
      <c r="AG45" s="4"/>
      <c r="AH45" s="4"/>
      <c r="AI45" s="6"/>
      <c r="AJ45" s="4"/>
      <c r="AK45" s="4"/>
      <c r="AL45" s="6"/>
    </row>
    <row r="46" spans="1:39" ht="15.75" customHeight="1" x14ac:dyDescent="0.15">
      <c r="A46" s="7"/>
      <c r="B46" s="2"/>
      <c r="C46" s="2"/>
      <c r="D46" s="6"/>
      <c r="E46" s="6"/>
      <c r="F46" s="6"/>
      <c r="G46" s="2"/>
      <c r="H46" s="2"/>
      <c r="I46" s="2"/>
      <c r="J46" s="6"/>
      <c r="K46" s="6"/>
      <c r="L46" s="2"/>
      <c r="M46" s="2"/>
      <c r="N46" s="2"/>
      <c r="O46" s="2"/>
      <c r="P46" s="4"/>
      <c r="Q46" s="6"/>
      <c r="R46" s="4"/>
      <c r="S46" s="4"/>
      <c r="T46" s="4"/>
      <c r="U46" s="4"/>
      <c r="V46" s="4"/>
      <c r="W46" s="6"/>
      <c r="Y46" s="14"/>
      <c r="Z46" s="4"/>
      <c r="AA46" s="4"/>
      <c r="AB46" s="4"/>
      <c r="AC46" s="4"/>
      <c r="AD46" s="2"/>
      <c r="AE46" s="2"/>
      <c r="AF46" s="4"/>
      <c r="AG46" s="4"/>
      <c r="AH46" s="4"/>
      <c r="AI46" s="6"/>
      <c r="AJ46" s="4"/>
      <c r="AK46" s="4"/>
      <c r="AL46" s="6"/>
    </row>
    <row r="47" spans="1:39" s="7" customFormat="1" ht="15.75" customHeight="1" x14ac:dyDescent="0.15">
      <c r="A47" s="1"/>
      <c r="B47" s="2"/>
      <c r="C47" s="2" t="s">
        <v>32</v>
      </c>
      <c r="D47" s="2"/>
      <c r="E47" s="2"/>
      <c r="F47" s="2"/>
      <c r="G47" s="24" t="s">
        <v>141</v>
      </c>
      <c r="H47" s="2"/>
      <c r="I47" s="2"/>
      <c r="J47" s="2"/>
      <c r="K47" s="2"/>
      <c r="L47" s="2"/>
      <c r="M47" s="2"/>
      <c r="N47" s="2"/>
      <c r="O47" s="2"/>
      <c r="P47" s="2"/>
      <c r="Q47" s="2"/>
      <c r="R47" s="2"/>
      <c r="Y47" s="14" t="str">
        <f t="shared" ref="Y47:Y64" si="63">CONCATENATE(Z47," ",AA47," ",AB47," ",AC47," ",AD47," ",AE47," ",AF47," ",AG47," ",AH47," ",AI47," ",AJ47," ",AK47," ",AL47," ",AM47," ",AN47)</f>
        <v xml:space="preserve">\chapter{27\textsuperscript{th} Sunday of Ordinary Time (Year C)}              </v>
      </c>
      <c r="Z47" s="13" t="str">
        <f>CONCATENATE("\chapter{",G47,"}")</f>
        <v>\chapter{27\textsuperscript{th} Sunday of Ordinary Time (Year C)}</v>
      </c>
      <c r="AA47" s="6"/>
      <c r="AB47" s="6"/>
      <c r="AC47" s="6"/>
      <c r="AD47" s="2"/>
      <c r="AE47" s="2"/>
      <c r="AF47" s="6"/>
      <c r="AG47" s="6"/>
      <c r="AH47" s="6"/>
      <c r="AI47" s="6"/>
      <c r="AJ47" s="6"/>
      <c r="AK47" s="6"/>
      <c r="AL47" s="6"/>
    </row>
    <row r="48" spans="1:39" s="7" customFormat="1" ht="15.75" customHeight="1" x14ac:dyDescent="0.15">
      <c r="A48" s="1"/>
      <c r="B48" s="2"/>
      <c r="C48" s="2"/>
      <c r="F48" s="2"/>
      <c r="G48" s="7" t="s">
        <v>136</v>
      </c>
      <c r="H48" s="2"/>
      <c r="I48" s="2"/>
      <c r="J48" s="6"/>
      <c r="K48" s="6"/>
      <c r="L48" s="5"/>
      <c r="M48" s="5"/>
      <c r="N48" s="5"/>
      <c r="O48" s="5"/>
      <c r="P48" s="6"/>
      <c r="Q48" s="6"/>
      <c r="R48" s="6"/>
      <c r="S48" s="6"/>
      <c r="T48" s="6"/>
      <c r="U48" s="6"/>
      <c r="V48" s="6"/>
      <c r="W48" s="6"/>
      <c r="X48" s="6"/>
      <c r="Y48" s="14" t="str">
        <f t="shared" si="63"/>
        <v xml:space="preserve">\section{Second Vespers}              </v>
      </c>
      <c r="Z48" s="13" t="str">
        <f>CONCATENATE("\section{",G48,"}")</f>
        <v>\section{Second Vespers}</v>
      </c>
      <c r="AA48" s="6"/>
      <c r="AB48" s="6"/>
      <c r="AC48" s="6"/>
      <c r="AD48" s="2"/>
      <c r="AE48" s="2"/>
      <c r="AF48" s="6"/>
      <c r="AG48" s="6"/>
      <c r="AH48" s="6"/>
      <c r="AI48" s="6"/>
      <c r="AJ48" s="6"/>
      <c r="AK48" s="6"/>
      <c r="AL48" s="6"/>
    </row>
    <row r="49" spans="1:39" s="7" customFormat="1" ht="15.75" customHeight="1" x14ac:dyDescent="0.15">
      <c r="B49" s="2"/>
      <c r="C49" s="2"/>
      <c r="D49" s="2"/>
      <c r="E49" s="2" t="s">
        <v>35</v>
      </c>
      <c r="F49" s="2"/>
      <c r="G49" s="2" t="s">
        <v>79</v>
      </c>
      <c r="H49" s="2"/>
      <c r="I49" s="2"/>
      <c r="J49" s="6"/>
      <c r="K49" s="6"/>
      <c r="L49" s="5"/>
      <c r="M49" s="5"/>
      <c r="N49" s="2" t="s">
        <v>52</v>
      </c>
      <c r="O49" s="2">
        <v>1</v>
      </c>
      <c r="P49" s="6"/>
      <c r="Q49" s="6"/>
      <c r="R49" s="6" t="s">
        <v>89</v>
      </c>
      <c r="S49" s="6"/>
      <c r="T49" s="6" t="s">
        <v>83</v>
      </c>
      <c r="U49" s="6"/>
      <c r="V49" s="6"/>
      <c r="W49" s="6"/>
      <c r="X49" s="6"/>
      <c r="Y49"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9" s="6"/>
      <c r="AA49" s="13"/>
      <c r="AB49" s="6"/>
      <c r="AC49" s="13"/>
      <c r="AD49" s="12" t="str">
        <f>CONCATENATE("\index[",E49,"]{",G49,"}")</f>
        <v>\index[Varia]{Deus in adiutorium}</v>
      </c>
      <c r="AE49" s="12" t="str">
        <f>CONCATENATE("\label{",G49," (",E49,")}")</f>
        <v>\label{Deus in adiutorium (Varia)}</v>
      </c>
      <c r="AF49" s="12" t="str">
        <f>CONCATENATE("\grecommentary[",N49,"]{",P49,"}")</f>
        <v>\grecommentary[0pt]{}</v>
      </c>
      <c r="AG49" s="12" t="str">
        <f>CONCATENATE("\gresetinitiallines{",O49,"}")</f>
        <v>\gresetinitiallines{1}</v>
      </c>
      <c r="AH49" s="12"/>
      <c r="AI49" s="26" t="s">
        <v>33</v>
      </c>
      <c r="AJ49" s="6" t="str">
        <f t="shared" ref="AJ49:AJ51" si="64">CONCATENATE("\gregorioscore{chants/",SUBSTITUTE(T49,".gabc",""),"}")</f>
        <v>\gregorioscore{chants/misc.deus_in_adjutorium-T}</v>
      </c>
      <c r="AK49" s="16"/>
      <c r="AL49" s="25" t="s">
        <v>34</v>
      </c>
      <c r="AM49" s="6"/>
    </row>
    <row r="50" spans="1:39" s="7" customFormat="1" ht="15.75" customHeight="1" x14ac:dyDescent="0.15">
      <c r="B50" s="2"/>
      <c r="C50" s="2"/>
      <c r="D50" s="2"/>
      <c r="E50" s="2" t="s">
        <v>31</v>
      </c>
      <c r="F50" s="2"/>
      <c r="G50" s="2" t="s">
        <v>36</v>
      </c>
      <c r="H50" s="2"/>
      <c r="I50" s="2"/>
      <c r="J50" s="6">
        <v>8</v>
      </c>
      <c r="K50" s="6"/>
      <c r="L50" s="2" t="s">
        <v>137</v>
      </c>
      <c r="M50" s="2" t="s">
        <v>78</v>
      </c>
      <c r="N50" s="2" t="s">
        <v>52</v>
      </c>
      <c r="O50" s="2">
        <v>1</v>
      </c>
      <c r="P50" s="6"/>
      <c r="Q50" s="6" t="s">
        <v>49</v>
      </c>
      <c r="R50" s="2" t="s">
        <v>89</v>
      </c>
      <c r="S50" s="6"/>
      <c r="T50" s="6" t="s">
        <v>75</v>
      </c>
      <c r="U50" s="6"/>
      <c r="V50" s="6"/>
      <c r="W50" s="6"/>
      <c r="X50" s="6"/>
      <c r="Y50" s="14" t="str">
        <f t="shared" si="63"/>
        <v xml:space="preserve"> \subsection{Hymnus}  \greannotation{VIII} \index[Hymnus]{Lucis creator} \label{Lucis creator (Hymnus)} \grecommentary[0pt]{} \gresetinitiallines{1} \gresetlyriccentering{syllable}  \gregorioscore{chants/hy--lucis-creator-english}    </v>
      </c>
      <c r="Z50" s="6"/>
      <c r="AA50" s="13" t="str">
        <f>CONCATENATE("\subsection{",E50,"}")</f>
        <v>\subsection{Hymnus}</v>
      </c>
      <c r="AB50" s="6"/>
      <c r="AC50" s="13" t="str">
        <f>CONCATENATE("\greannotation{",L50,"}")</f>
        <v>\greannotation{VIII}</v>
      </c>
      <c r="AD50" s="12" t="str">
        <f>CONCATENATE("\index[",E50,"]{",G50,"}")</f>
        <v>\index[Hymnus]{Lucis creator}</v>
      </c>
      <c r="AE50" s="12" t="str">
        <f>CONCATENATE("\label{",G50," (",E50,")}")</f>
        <v>\label{Lucis creator (Hymnus)}</v>
      </c>
      <c r="AF50" s="12" t="str">
        <f t="shared" ref="AF50:AF51" si="65">CONCATENATE("\grecommentary[",N50,"]{",P50,"}")</f>
        <v>\grecommentary[0pt]{}</v>
      </c>
      <c r="AG50" s="12" t="str">
        <f t="shared" ref="AG50:AG51" si="66">CONCATENATE("\gresetinitiallines{",O50,"}")</f>
        <v>\gresetinitiallines{1}</v>
      </c>
      <c r="AH50" s="27" t="s">
        <v>51</v>
      </c>
      <c r="AI50" s="6"/>
      <c r="AJ50" s="6" t="str">
        <f t="shared" si="64"/>
        <v>\gregorioscore{chants/hy--lucis-creator-english}</v>
      </c>
      <c r="AK50" s="6"/>
      <c r="AL50" s="6"/>
      <c r="AM50" s="6"/>
    </row>
    <row r="51" spans="1:39" s="7" customFormat="1" ht="15.75" customHeight="1" x14ac:dyDescent="0.15">
      <c r="B51" s="2"/>
      <c r="C51" s="2"/>
      <c r="D51" s="2"/>
      <c r="E51" s="2" t="s">
        <v>37</v>
      </c>
      <c r="F51" s="2"/>
      <c r="G51" s="2" t="s">
        <v>54</v>
      </c>
      <c r="H51" s="2"/>
      <c r="I51" s="2"/>
      <c r="J51" s="6">
        <v>7</v>
      </c>
      <c r="K51" s="6" t="s">
        <v>58</v>
      </c>
      <c r="L51" s="2" t="s">
        <v>56</v>
      </c>
      <c r="M51" s="2"/>
      <c r="N51" s="2" t="s">
        <v>52</v>
      </c>
      <c r="O51" s="2">
        <v>1</v>
      </c>
      <c r="P51" s="6" t="s">
        <v>55</v>
      </c>
      <c r="Q51" s="6" t="s">
        <v>50</v>
      </c>
      <c r="R51" s="2" t="s">
        <v>89</v>
      </c>
      <c r="S51" s="6"/>
      <c r="T51" s="6" t="s">
        <v>121</v>
      </c>
      <c r="U51" s="6"/>
      <c r="V51" s="6"/>
      <c r="W51" s="6"/>
      <c r="X51" s="6" t="s">
        <v>65</v>
      </c>
      <c r="Y51"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51" s="6"/>
      <c r="AA51" s="13" t="str">
        <f>CONCATENATE("\subsection{",E51,"}")</f>
        <v>\subsection{Antiphona}</v>
      </c>
      <c r="AB51" s="6"/>
      <c r="AC51" s="13" t="str">
        <f>CONCATENATE("\greannotation{",L51,"}")</f>
        <v>\greannotation{VII d}</v>
      </c>
      <c r="AD51" s="12" t="str">
        <f>CONCATENATE("\index[",E51,"]{",G51,"}")</f>
        <v>\index[Antiphona]{Dixit Dominus}</v>
      </c>
      <c r="AE51" s="12" t="str">
        <f>CONCATENATE("\label{",G51," (",E51,")}")</f>
        <v>\label{Dixit Dominus (Antiphona)}</v>
      </c>
      <c r="AF51" s="12" t="str">
        <f t="shared" si="65"/>
        <v>\grecommentary[0pt]{Ps 109:1}</v>
      </c>
      <c r="AG51" s="12" t="str">
        <f t="shared" si="66"/>
        <v>\gresetinitiallines{1}</v>
      </c>
      <c r="AH51" s="28" t="s">
        <v>76</v>
      </c>
      <c r="AI51" s="26" t="s">
        <v>33</v>
      </c>
      <c r="AJ51" s="6" t="str">
        <f t="shared" si="64"/>
        <v>\gregorioscore{chants/an--dixit_dominus_domino_meo--dominican-mss}</v>
      </c>
      <c r="AK51" s="16"/>
      <c r="AL51" s="25" t="s">
        <v>34</v>
      </c>
      <c r="AM51" s="6"/>
    </row>
    <row r="52" spans="1:39" s="7" customFormat="1" ht="15" customHeight="1" x14ac:dyDescent="0.15">
      <c r="E52" s="1" t="s">
        <v>38</v>
      </c>
      <c r="G52" s="1" t="s">
        <v>39</v>
      </c>
      <c r="H52" s="1" t="s">
        <v>59</v>
      </c>
      <c r="I52" s="1" t="s">
        <v>66</v>
      </c>
      <c r="N52" s="2" t="s">
        <v>52</v>
      </c>
      <c r="Q52" s="7" t="s">
        <v>49</v>
      </c>
      <c r="T52" s="7" t="s">
        <v>67</v>
      </c>
      <c r="Y52"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52" s="6"/>
      <c r="AA52" s="13" t="str">
        <f>CONCATENATE("\subsection{",G52,"}")</f>
        <v>\subsection{Psalm 109}</v>
      </c>
      <c r="AB52" s="13" t="str">
        <f>CONCATENATE("\subsubsection{",H52,"}")</f>
        <v>\subsubsection{The Messiah, king and priest}</v>
      </c>
      <c r="AC52" s="13"/>
      <c r="AD52" s="12" t="str">
        <f>CONCATENATE("\index[",E52,"]{",G52,"}")</f>
        <v>\index[Psalmus]{Psalm 109}</v>
      </c>
      <c r="AE52" s="12" t="str">
        <f>CONCATENATE("\label{",G52," (",E52,")}")</f>
        <v>\label{Psalm 109 (Psalmus)}</v>
      </c>
      <c r="AF52" s="12" t="str">
        <f>CONCATENATE("\emph{",I52,"}")</f>
        <v>\emph{Christ’s reign will last until all his enemies are made subject to him (1~Cor 15:25).}</v>
      </c>
      <c r="AG52" s="12"/>
      <c r="AH52" s="6"/>
      <c r="AI52" s="6"/>
      <c r="AJ52" s="6" t="str">
        <f>CONCATENATE("\vspace{5pt} \par \input{psalms/",SUBSTITUTE(T52,".tex",""),"}")</f>
        <v>\vspace{5pt} \par \input{psalms/psalm109english3-3}</v>
      </c>
      <c r="AK52" s="6"/>
      <c r="AL52" s="6"/>
      <c r="AM52" s="6"/>
    </row>
    <row r="53" spans="1:39" s="7" customFormat="1" ht="15.75" customHeight="1" x14ac:dyDescent="0.15">
      <c r="A53" s="1"/>
      <c r="B53" s="2"/>
      <c r="C53" s="6"/>
      <c r="D53" s="2"/>
      <c r="E53" s="2" t="s">
        <v>37</v>
      </c>
      <c r="F53" s="2"/>
      <c r="G53" s="2" t="s">
        <v>145</v>
      </c>
      <c r="H53" s="2"/>
      <c r="I53" s="2"/>
      <c r="J53" s="2">
        <v>4</v>
      </c>
      <c r="K53" s="2" t="s">
        <v>90</v>
      </c>
      <c r="L53" s="2" t="s">
        <v>147</v>
      </c>
      <c r="M53" s="2"/>
      <c r="N53" s="2" t="s">
        <v>52</v>
      </c>
      <c r="O53" s="2">
        <v>1</v>
      </c>
      <c r="P53" s="2" t="s">
        <v>146</v>
      </c>
      <c r="Q53" s="2" t="s">
        <v>50</v>
      </c>
      <c r="R53" s="2" t="s">
        <v>89</v>
      </c>
      <c r="S53" s="6"/>
      <c r="T53" s="6" t="s">
        <v>150</v>
      </c>
      <c r="U53" s="6"/>
      <c r="V53" s="6"/>
      <c r="W53" s="6"/>
      <c r="X53" s="6" t="s">
        <v>69</v>
      </c>
      <c r="Y53"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53" s="6"/>
      <c r="AA53" s="13" t="str">
        <f t="shared" ref="AA53" si="67">CONCATENATE("\subsection{",E53,"}")</f>
        <v>\subsection{Antiphona}</v>
      </c>
      <c r="AB53" s="6"/>
      <c r="AC53" s="13" t="str">
        <f t="shared" ref="AC53" si="68">CONCATENATE("\greannotation{",L53,"}")</f>
        <v>\greannotation{IV E}</v>
      </c>
      <c r="AD53" s="12" t="str">
        <f t="shared" ref="AD53:AD54" si="69">CONCATENATE("\index[",E53,"]{",G53,"}")</f>
        <v>\index[Antiphona]{Fidelia omnia}</v>
      </c>
      <c r="AE53" s="12" t="str">
        <f t="shared" ref="AE53:AE54" si="70">CONCATENATE("\label{",G53," (",E53,")}")</f>
        <v>\label{Fidelia omnia (Antiphona)}</v>
      </c>
      <c r="AF53" s="12" t="str">
        <f t="shared" ref="AF53" si="71">CONCATENATE("\grecommentary[",N53,"]{",P53,"}")</f>
        <v>\grecommentary[0pt]{Ps 110:8}</v>
      </c>
      <c r="AG53" s="12" t="str">
        <f t="shared" ref="AG53" si="72">CONCATENATE("\gresetinitiallines{",O53,"}")</f>
        <v>\gresetinitiallines{1}</v>
      </c>
      <c r="AH53" s="28" t="s">
        <v>76</v>
      </c>
      <c r="AI53" s="26" t="s">
        <v>33</v>
      </c>
      <c r="AJ53" s="6" t="str">
        <f t="shared" ref="AJ53" si="73">CONCATENATE("\gregorioscore{chants/",SUBSTITUTE(T53,".gabc",""),"}")</f>
        <v>\gregorioscore{chants/an--fidelia_omnia--dominican}</v>
      </c>
      <c r="AK53" s="6"/>
      <c r="AL53" s="25" t="s">
        <v>34</v>
      </c>
      <c r="AM53" s="6"/>
    </row>
    <row r="54" spans="1:39" s="7" customFormat="1" ht="15.75" customHeight="1" x14ac:dyDescent="0.15">
      <c r="B54" s="2"/>
      <c r="C54" s="6"/>
      <c r="D54" s="2"/>
      <c r="E54" s="2" t="s">
        <v>38</v>
      </c>
      <c r="F54" s="2"/>
      <c r="G54" s="2" t="s">
        <v>142</v>
      </c>
      <c r="H54" s="2" t="s">
        <v>143</v>
      </c>
      <c r="I54" s="2" t="s">
        <v>144</v>
      </c>
      <c r="J54" s="2"/>
      <c r="K54" s="2"/>
      <c r="L54" s="2"/>
      <c r="M54" s="2"/>
      <c r="N54" s="2" t="s">
        <v>52</v>
      </c>
      <c r="O54" s="2"/>
      <c r="P54" s="2"/>
      <c r="Q54" s="2" t="s">
        <v>49</v>
      </c>
      <c r="R54" s="6"/>
      <c r="S54" s="6"/>
      <c r="T54" s="6" t="s">
        <v>151</v>
      </c>
      <c r="U54" s="6"/>
      <c r="V54" s="6"/>
      <c r="W54" s="6"/>
      <c r="X54" s="6"/>
      <c r="Y54"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54" s="6"/>
      <c r="AA54" s="13" t="str">
        <f>CONCATENATE("\subsection{",G54,"}")</f>
        <v>\subsection{Psalm 110}</v>
      </c>
      <c r="AB54" s="13" t="str">
        <f>CONCATENATE("\subsubsection{",H54,"}")</f>
        <v>\subsubsection{God’s marvelous works}</v>
      </c>
      <c r="AC54" s="13"/>
      <c r="AD54" s="12" t="str">
        <f t="shared" si="69"/>
        <v>\index[Psalmus]{Psalm 110}</v>
      </c>
      <c r="AE54" s="12" t="str">
        <f t="shared" si="70"/>
        <v>\label{Psalm 110 (Psalmus)}</v>
      </c>
      <c r="AF54" s="12" t="str">
        <f>CONCATENATE("\emph{",I54,"}")</f>
        <v>\emph{We are lost in wonder at all you have done for us, our Lord and mighty God (Revelation 15:3).}</v>
      </c>
      <c r="AG54" s="12"/>
      <c r="AH54" s="6"/>
      <c r="AI54" s="6"/>
      <c r="AJ54" s="6" t="str">
        <f>CONCATENATE("\vspace{5pt} \par \input{psalms/",SUBSTITUTE(T54,".tex",""),"}")</f>
        <v>\vspace{5pt} \par \input{psalms/psalm110english3-3}</v>
      </c>
      <c r="AK54" s="6"/>
      <c r="AL54" s="6"/>
      <c r="AM54" s="6"/>
    </row>
    <row r="55" spans="1:39" s="7" customFormat="1" ht="15.75" customHeight="1" x14ac:dyDescent="0.15">
      <c r="B55" s="2"/>
      <c r="C55" s="6"/>
      <c r="D55" s="2"/>
      <c r="E55" s="2" t="s">
        <v>43</v>
      </c>
      <c r="F55" s="2"/>
      <c r="G55" s="1" t="s">
        <v>64</v>
      </c>
      <c r="H55" s="1" t="s">
        <v>72</v>
      </c>
      <c r="I55" s="1"/>
      <c r="J55" s="6">
        <v>6</v>
      </c>
      <c r="K55" s="6"/>
      <c r="L55" s="2" t="s">
        <v>82</v>
      </c>
      <c r="M55" s="1"/>
      <c r="N55" s="2" t="s">
        <v>52</v>
      </c>
      <c r="O55" s="1">
        <v>1</v>
      </c>
      <c r="P55" s="2" t="s">
        <v>44</v>
      </c>
      <c r="Q55" s="2" t="s">
        <v>49</v>
      </c>
      <c r="R55" s="2" t="s">
        <v>88</v>
      </c>
      <c r="S55" s="6"/>
      <c r="T55" s="7" t="s">
        <v>53</v>
      </c>
      <c r="U55" s="6"/>
      <c r="V55" s="6"/>
      <c r="W55" s="6"/>
      <c r="X55" s="6"/>
      <c r="Y55"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55" s="6"/>
      <c r="AA55" s="13" t="str">
        <f t="shared" ref="AA55:AA57" si="74">CONCATENATE("\subsection{",E55,"}")</f>
        <v>\subsection{Canticum}</v>
      </c>
      <c r="AB55" s="13" t="str">
        <f>CONCATENATE("\subsubsection{",H55,"}")</f>
        <v>\subsubsection{The wedding of the Lamb}</v>
      </c>
      <c r="AC55" s="13" t="str">
        <f t="shared" ref="AC55" si="75">CONCATENATE("\greannotation{",L55,"}")</f>
        <v>\greannotation{VI}</v>
      </c>
      <c r="AD55" s="12" t="str">
        <f>CONCATENATE("\index[",E55,"]{",G55,"}")</f>
        <v>\index[Canticum]{Salus et gloria}</v>
      </c>
      <c r="AE55" s="12" t="str">
        <f>CONCATENATE("\label{",G55," (",E55,")}")</f>
        <v>\label{Salus et gloria (Canticum)}</v>
      </c>
      <c r="AF55" s="12" t="str">
        <f t="shared" ref="AF55" si="76">CONCATENATE("\grecommentary[",N55,"]{",P55,"}")</f>
        <v>\grecommentary[0pt]{Cf. Ap 19:1-2, 5-7}</v>
      </c>
      <c r="AG55" s="12" t="str">
        <f t="shared" ref="AG55" si="77">CONCATENATE("\gresetinitiallines{",O55,"}")</f>
        <v>\gresetinitiallines{1}</v>
      </c>
      <c r="AH55" s="27" t="s">
        <v>51</v>
      </c>
      <c r="AI55" s="6"/>
      <c r="AJ55" s="6" t="str">
        <f>CONCATENATE("\gregorioscore{chants/",SUBSTITUTE(T55,".gabc",""),"}")</f>
        <v>\gregorioscore{chants/canticle--salus-et-honor--dom-1-et-3--english}</v>
      </c>
      <c r="AK55" s="6"/>
      <c r="AL55" s="6"/>
      <c r="AM55" s="6"/>
    </row>
    <row r="56" spans="1:39" s="7" customFormat="1" ht="15.75" customHeight="1" x14ac:dyDescent="0.15">
      <c r="B56" s="2"/>
      <c r="C56" s="2"/>
      <c r="D56" s="2"/>
      <c r="E56" s="2" t="s">
        <v>45</v>
      </c>
      <c r="F56" s="2"/>
      <c r="G56" s="1" t="s">
        <v>155</v>
      </c>
      <c r="H56" s="2"/>
      <c r="I56" s="2"/>
      <c r="J56" s="6"/>
      <c r="K56" s="6"/>
      <c r="L56" s="2"/>
      <c r="M56" s="2"/>
      <c r="N56" s="2" t="s">
        <v>52</v>
      </c>
      <c r="O56" s="2"/>
      <c r="P56" s="2" t="s">
        <v>152</v>
      </c>
      <c r="Q56" s="6"/>
      <c r="R56" s="6"/>
      <c r="S56" s="6"/>
      <c r="T56" s="6" t="s">
        <v>153</v>
      </c>
      <c r="U56" s="6"/>
      <c r="V56" s="6"/>
      <c r="W56" s="6"/>
      <c r="X56" s="6"/>
      <c r="Y56" s="20" t="str">
        <f t="shared" si="63"/>
        <v xml:space="preserve"> \subsection{Lectio brevis}     \hfill 1 Pt 1:3-5    \input{readings/lectio_brevis_1.Pt.1.3-5.tex}    </v>
      </c>
      <c r="Z56" s="6"/>
      <c r="AA56" s="13" t="str">
        <f t="shared" si="74"/>
        <v>\subsection{Lectio brevis}</v>
      </c>
      <c r="AB56" s="6"/>
      <c r="AC56" s="13"/>
      <c r="AD56" s="12"/>
      <c r="AE56" s="12"/>
      <c r="AF56" s="6" t="str">
        <f>CONCATENATE("\hfill ",P56)</f>
        <v>\hfill 1 Pt 1:3-5</v>
      </c>
      <c r="AG56" s="12"/>
      <c r="AH56" s="6"/>
      <c r="AI56" s="6"/>
      <c r="AJ56" s="6" t="str">
        <f>CONCATENATE("\input{readings/",T56,"}")</f>
        <v>\input{readings/lectio_brevis_1.Pt.1.3-5.tex}</v>
      </c>
      <c r="AK56" s="6"/>
      <c r="AL56" s="6"/>
      <c r="AM56" s="6"/>
    </row>
    <row r="57" spans="1:39" s="7" customFormat="1" ht="15.75" customHeight="1" x14ac:dyDescent="0.15">
      <c r="A57" s="1"/>
      <c r="B57" s="2"/>
      <c r="C57" s="2"/>
      <c r="D57" s="2"/>
      <c r="E57" s="2" t="s">
        <v>46</v>
      </c>
      <c r="F57" s="2"/>
      <c r="G57" s="2" t="s">
        <v>47</v>
      </c>
      <c r="H57" s="2"/>
      <c r="I57" s="2"/>
      <c r="J57" s="6">
        <v>6</v>
      </c>
      <c r="K57" s="6"/>
      <c r="L57" s="2" t="s">
        <v>82</v>
      </c>
      <c r="M57" s="2" t="s">
        <v>78</v>
      </c>
      <c r="N57" s="2" t="s">
        <v>52</v>
      </c>
      <c r="O57" s="2">
        <v>1</v>
      </c>
      <c r="P57" s="2" t="s">
        <v>81</v>
      </c>
      <c r="Q57" s="2" t="s">
        <v>50</v>
      </c>
      <c r="R57" s="2" t="s">
        <v>87</v>
      </c>
      <c r="S57" s="6"/>
      <c r="T57" s="6" t="s">
        <v>80</v>
      </c>
      <c r="U57" s="6"/>
      <c r="V57" s="6"/>
      <c r="W57" s="6"/>
      <c r="X57" s="6" t="s">
        <v>84</v>
      </c>
      <c r="Y57" s="21" t="str">
        <f>CONCATENATE(Z57," ",AA57," ",AB57," ",AC57," ",AD57," ",AE57," ",AF57," ",AG57," ",AH57," ",AI57," ",AJ57," ",AK57," ",AL57," ",AM57," ",AN57)</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7" s="6"/>
      <c r="AA57" s="13" t="str">
        <f t="shared" si="74"/>
        <v>\subsection{Responsorium brevis}</v>
      </c>
      <c r="AB57" s="6"/>
      <c r="AC57" s="13" t="str">
        <f t="shared" ref="AC57" si="78">CONCATENATE("\greannotation{",L57,"}")</f>
        <v>\greannotation{VI}</v>
      </c>
      <c r="AD57" s="12" t="str">
        <f>CONCATENATE("\index[",E57,"]{",G57,"}")</f>
        <v>\index[Responsorium brevis]{Benedictus es, Domine}</v>
      </c>
      <c r="AE57" s="12" t="str">
        <f>CONCATENATE("\label{",G57," (",E57,")}")</f>
        <v>\label{Benedictus es, Domine (Responsorium brevis)}</v>
      </c>
      <c r="AF57" s="12" t="str">
        <f t="shared" ref="AF57" si="79">CONCATENATE("\grecommentary[",N57,"]{",P57,"}")</f>
        <v>\grecommentary[0pt]{Dan 3:56}</v>
      </c>
      <c r="AG57" s="12" t="str">
        <f t="shared" ref="AG57" si="80">CONCATENATE("\gresetinitiallines{",O57,"}")</f>
        <v>\gresetinitiallines{1}</v>
      </c>
      <c r="AH57" s="28" t="s">
        <v>76</v>
      </c>
      <c r="AI57" s="6"/>
      <c r="AJ57" s="6" t="str">
        <f t="shared" ref="AJ57" si="81">CONCATENATE("\gregorioscore{chants/",SUBSTITUTE(T57,".gabc",""),"}")</f>
        <v>\gregorioscore{chants/rb--benedictus_es_domine--solesmes}</v>
      </c>
      <c r="AK57" s="6"/>
      <c r="AM57" s="30" t="s">
        <v>167</v>
      </c>
    </row>
    <row r="58" spans="1:39" s="7" customFormat="1" ht="15.75" customHeight="1" x14ac:dyDescent="0.15">
      <c r="B58" s="2"/>
      <c r="C58" s="6"/>
      <c r="D58" s="2"/>
      <c r="E58" s="2" t="s">
        <v>85</v>
      </c>
      <c r="F58" s="6"/>
      <c r="G58" s="2" t="s">
        <v>157</v>
      </c>
      <c r="H58" s="2"/>
      <c r="I58" s="2"/>
      <c r="J58" s="2">
        <v>8</v>
      </c>
      <c r="K58" s="2" t="s">
        <v>158</v>
      </c>
      <c r="L58" s="2" t="s">
        <v>159</v>
      </c>
      <c r="M58" s="2" t="s">
        <v>78</v>
      </c>
      <c r="N58" s="2" t="s">
        <v>52</v>
      </c>
      <c r="O58" s="2">
        <v>1</v>
      </c>
      <c r="P58" s="2" t="s">
        <v>160</v>
      </c>
      <c r="Q58" s="2" t="s">
        <v>50</v>
      </c>
      <c r="R58" s="2" t="s">
        <v>87</v>
      </c>
      <c r="S58" s="6"/>
      <c r="T58" s="6" t="s">
        <v>156</v>
      </c>
      <c r="U58" s="6"/>
      <c r="V58" s="6"/>
      <c r="W58" s="6"/>
      <c r="X58" s="6" t="s">
        <v>163</v>
      </c>
      <c r="Y58" s="22" t="str">
        <f t="shared" si="63"/>
        <v xml:space="preserve"> \subsection{Antiphona ad Magnificat}  \greannotation{VIII 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8" s="6"/>
      <c r="AA58" s="13" t="str">
        <f>CONCATENATE("\subsection{",E58,"}")</f>
        <v>\subsection{Antiphona ad Magnificat}</v>
      </c>
      <c r="AB58" s="6"/>
      <c r="AC58" s="13" t="str">
        <f t="shared" ref="AC58:AC59" si="82">CONCATENATE("\greannotation{",L58,"}")</f>
        <v>\greannotation{VIII G}</v>
      </c>
      <c r="AD58" s="12" t="str">
        <f>CONCATENATE("\index[",E58,"]{",G58,"}")</f>
        <v>\index[Antiphona ad Magnificat]{Sic et vos}</v>
      </c>
      <c r="AE58" s="12" t="str">
        <f>CONCATENATE("\label{",G58," (",E58,")}")</f>
        <v>\label{Sic et vos (Antiphona ad Magnificat)}</v>
      </c>
      <c r="AF58" s="12" t="str">
        <f t="shared" ref="AF58:AF59" si="83">CONCATENATE("\grecommentary[",N58,"]{",P58,"}")</f>
        <v>\grecommentary[0pt]{Lc 17:10}</v>
      </c>
      <c r="AG58" s="12" t="str">
        <f t="shared" ref="AG58:AG59" si="84">CONCATENATE("\gresetinitiallines{",O58,"}")</f>
        <v>\gresetinitiallines{1}</v>
      </c>
      <c r="AH58" s="28" t="s">
        <v>76</v>
      </c>
      <c r="AI58" s="6"/>
      <c r="AJ58" s="6" t="str">
        <f t="shared" ref="AJ58:AJ59" si="85">CONCATENATE("\gregorioscore{chants/",SUBSTITUTE(T58,".gabc",""),"}")</f>
        <v>\gregorioscore{chants/an--sic_et_vos--solesmes}</v>
      </c>
      <c r="AK58" s="6" t="str">
        <f>CONCATENATE("\vspace{5pt} \emph{",X58,"}")</f>
        <v>\vspace{5pt} \emph{Thus you too, when you have done everything that has been commanded, ought to say: We are useless servants, for what we had to do, we have done.}</v>
      </c>
      <c r="AL58" s="6"/>
      <c r="AM58" s="6"/>
    </row>
    <row r="59" spans="1:39" s="7" customFormat="1" ht="15.75" customHeight="1" x14ac:dyDescent="0.15">
      <c r="B59" s="2"/>
      <c r="C59" s="2"/>
      <c r="D59" s="2"/>
      <c r="E59" s="2" t="s">
        <v>97</v>
      </c>
      <c r="F59" s="2"/>
      <c r="G59" s="2" t="s">
        <v>161</v>
      </c>
      <c r="H59" s="2" t="s">
        <v>98</v>
      </c>
      <c r="I59" s="2"/>
      <c r="J59" s="2">
        <v>8</v>
      </c>
      <c r="K59" s="2" t="s">
        <v>158</v>
      </c>
      <c r="L59" s="2" t="s">
        <v>159</v>
      </c>
      <c r="M59" s="2" t="s">
        <v>78</v>
      </c>
      <c r="N59" s="2" t="s">
        <v>52</v>
      </c>
      <c r="O59" s="2">
        <v>1</v>
      </c>
      <c r="P59" s="2" t="s">
        <v>95</v>
      </c>
      <c r="Q59" s="6"/>
      <c r="R59" s="6"/>
      <c r="S59" s="6"/>
      <c r="T59" s="6" t="s">
        <v>162</v>
      </c>
      <c r="U59" s="6"/>
      <c r="V59" s="6"/>
      <c r="W59" s="6"/>
      <c r="X59" s="6"/>
      <c r="Y59" s="23" t="str">
        <f t="shared" si="63"/>
        <v xml:space="preserve"> \subsection{Canticum Evangelicum} \subsubsection{The soul rejoices in the Lord} \greannotation{VIII G} \index[Canticum Evangelicum]{Magnificat 8G} \label{Magnificat 8G (Canticum Evangelicum)} \grecommentary[0pt]{Lc 1:46-55} \gresetinitiallines{1} \gresetlyriccentering{vowel}  \gregorioscore{chants/magnificat8G} \input{chants/magnificat-translation}   </v>
      </c>
      <c r="Z59" s="6"/>
      <c r="AA59" s="13" t="str">
        <f t="shared" ref="AA59:AA64" si="86">CONCATENATE("\subsection{",E59,"}")</f>
        <v>\subsection{Canticum Evangelicum}</v>
      </c>
      <c r="AB59" s="13" t="str">
        <f>CONCATENATE("\subsubsection{",H59,"}")</f>
        <v>\subsubsection{The soul rejoices in the Lord}</v>
      </c>
      <c r="AC59" s="13" t="str">
        <f t="shared" si="82"/>
        <v>\greannotation{VIII G}</v>
      </c>
      <c r="AD59" s="12" t="str">
        <f t="shared" ref="AD59:AD62" si="87">CONCATENATE("\index[",E59,"]{",G59,"}")</f>
        <v>\index[Canticum Evangelicum]{Magnificat 8G}</v>
      </c>
      <c r="AE59" s="12" t="str">
        <f t="shared" ref="AE59:AE62" si="88">CONCATENATE("\label{",G59," (",E59,")}")</f>
        <v>\label{Magnificat 8G (Canticum Evangelicum)}</v>
      </c>
      <c r="AF59" s="12" t="str">
        <f t="shared" si="83"/>
        <v>\grecommentary[0pt]{Lc 1:46-55}</v>
      </c>
      <c r="AG59" s="12" t="str">
        <f t="shared" si="84"/>
        <v>\gresetinitiallines{1}</v>
      </c>
      <c r="AH59" s="28" t="s">
        <v>76</v>
      </c>
      <c r="AI59" s="6"/>
      <c r="AJ59" s="6" t="str">
        <f t="shared" si="85"/>
        <v>\gregorioscore{chants/magnificat8G}</v>
      </c>
      <c r="AK59" s="6" t="s">
        <v>99</v>
      </c>
      <c r="AL59" s="6"/>
      <c r="AM59" s="6"/>
    </row>
    <row r="60" spans="1:39" s="7" customFormat="1" ht="15" customHeight="1" x14ac:dyDescent="0.15">
      <c r="E60" s="1" t="s">
        <v>103</v>
      </c>
      <c r="G60" s="1" t="s">
        <v>155</v>
      </c>
      <c r="T60" s="7" t="s">
        <v>164</v>
      </c>
      <c r="Y60" s="23" t="str">
        <f t="shared" si="63"/>
        <v xml:space="preserve"> \subsection{Preces}   \index[Preces]{Week III, Sunday, Second Vespers} \label{Week III, Sunday, Second Vespers (Preces)}     \input{intercessions/intercessions-ot-sunday-week-3-2nd-vespers}    </v>
      </c>
      <c r="AA60" s="13" t="str">
        <f t="shared" si="86"/>
        <v>\subsection{Preces}</v>
      </c>
      <c r="AD60" s="1" t="str">
        <f t="shared" si="87"/>
        <v>\index[Preces]{Week III, Sunday, Second Vespers}</v>
      </c>
      <c r="AE60" s="1" t="str">
        <f t="shared" si="88"/>
        <v>\label{Week III, Sunday, Second Vespers (Preces)}</v>
      </c>
      <c r="AJ60" s="6" t="str">
        <f>CONCATENATE("\input{intercessions/",SUBSTITUTE(T60,".tex",""),"}")</f>
        <v>\input{intercessions/intercessions-ot-sunday-week-3-2nd-vespers}</v>
      </c>
    </row>
    <row r="61" spans="1:39" s="7" customFormat="1" ht="15.75" customHeight="1" x14ac:dyDescent="0.15">
      <c r="B61" s="2"/>
      <c r="C61" s="6"/>
      <c r="D61" s="2"/>
      <c r="E61" s="2" t="s">
        <v>105</v>
      </c>
      <c r="F61" s="6"/>
      <c r="G61" s="2" t="s">
        <v>105</v>
      </c>
      <c r="H61" s="2"/>
      <c r="I61" s="2"/>
      <c r="J61" s="2"/>
      <c r="K61" s="2"/>
      <c r="L61" s="2"/>
      <c r="M61" s="2"/>
      <c r="N61" s="2"/>
      <c r="O61" s="2">
        <v>1</v>
      </c>
      <c r="P61" s="2"/>
      <c r="Q61" s="2"/>
      <c r="R61" s="6"/>
      <c r="S61" s="6"/>
      <c r="T61" s="6" t="s">
        <v>113</v>
      </c>
      <c r="U61" s="6"/>
      <c r="V61" s="6"/>
      <c r="W61" s="6"/>
      <c r="X61" s="6"/>
      <c r="Y61" s="23" t="str">
        <f t="shared" si="63"/>
        <v xml:space="preserve"> \subsection{Pater noster}   \index[Pater noster]{Pater noster} \label{Pater noster (Pater noster)}     \gregorioscore{chants/or--pater_noster_a--solesmes-T}    </v>
      </c>
      <c r="Z61" s="6"/>
      <c r="AA61" s="13" t="str">
        <f t="shared" si="86"/>
        <v>\subsection{Pater noster}</v>
      </c>
      <c r="AB61" s="6"/>
      <c r="AC61" s="6"/>
      <c r="AD61" s="2" t="str">
        <f t="shared" si="87"/>
        <v>\index[Pater noster]{Pater noster}</v>
      </c>
      <c r="AE61" s="2" t="str">
        <f t="shared" si="88"/>
        <v>\label{Pater noster (Pater noster)}</v>
      </c>
      <c r="AF61" s="6"/>
      <c r="AG61" s="6"/>
      <c r="AH61" s="6"/>
      <c r="AI61" s="6"/>
      <c r="AJ61" s="6" t="str">
        <f t="shared" ref="AJ61" si="89">CONCATENATE("\gregorioscore{chants/",SUBSTITUTE(T61,".gabc",""),"}")</f>
        <v>\gregorioscore{chants/or--pater_noster_a--solesmes-T}</v>
      </c>
      <c r="AK61" s="6"/>
      <c r="AL61" s="6"/>
    </row>
    <row r="62" spans="1:39" s="7" customFormat="1" ht="15.75" customHeight="1" x14ac:dyDescent="0.15">
      <c r="A62" s="1"/>
      <c r="B62" s="2"/>
      <c r="C62" s="2"/>
      <c r="D62" s="2"/>
      <c r="E62" s="2" t="s">
        <v>106</v>
      </c>
      <c r="F62" s="2"/>
      <c r="G62" s="2" t="s">
        <v>165</v>
      </c>
      <c r="H62" s="2"/>
      <c r="I62" s="2"/>
      <c r="J62" s="6"/>
      <c r="K62" s="6"/>
      <c r="L62" s="2"/>
      <c r="M62" s="2"/>
      <c r="N62" s="2"/>
      <c r="O62" s="2"/>
      <c r="P62" s="6"/>
      <c r="Q62" s="6"/>
      <c r="R62" s="6"/>
      <c r="S62" s="6"/>
      <c r="T62" s="6"/>
      <c r="U62" s="6"/>
      <c r="V62" s="6"/>
      <c r="W62" s="6" t="s">
        <v>166</v>
      </c>
      <c r="X62" s="6"/>
      <c r="Y62" s="23" t="str">
        <f t="shared" si="63"/>
        <v xml:space="preserve"> \subsection{Oratio conclusiva}   \index[Oratio conclusiva]{27th Sunday in OT} \label{27th Sunday in OT (Oratio conclusiva)}     \par \lettrine[lines=3]{A}{}lmighty ever-living God, who in the abundance of your kindness surpass the merits and desires of those who entreat you, pour out your mercy upon us to pardon what conscience dreads and to give what prayer does not dare to ask. Through our Lord Jesus Christ, your Son, who lives and reigns with you in the unity of the Holy Spirit, one God, for ever and ever. \par \Rbar. Amen.    </v>
      </c>
      <c r="Z62" s="6"/>
      <c r="AA62" s="13" t="str">
        <f t="shared" si="86"/>
        <v>\subsection{Oratio conclusiva}</v>
      </c>
      <c r="AB62" s="6"/>
      <c r="AC62" s="6"/>
      <c r="AD62" s="2" t="str">
        <f t="shared" si="87"/>
        <v>\index[Oratio conclusiva]{27th Sunday in OT}</v>
      </c>
      <c r="AE62" s="2" t="str">
        <f t="shared" si="88"/>
        <v>\label{27th Sunday in OT (Oratio conclusiva)}</v>
      </c>
      <c r="AF62" s="6"/>
      <c r="AG62" s="6"/>
      <c r="AH62" s="6"/>
      <c r="AI62" s="6"/>
      <c r="AJ62" s="6" t="str">
        <f>CONCATENATE("\par ",W62)</f>
        <v>\par \lettrine[lines=3]{A}{}lmighty ever-living God, who in the abundance of your kindness surpass the merits and desires of those who entreat you, pour out your mercy upon us to pardon what conscience dreads and to give what prayer does not dare to ask. Through our Lord Jesus Christ, your Son, who lives and reigns with you in the unity of the Holy Spirit, one God, for ever and ever. \par \Rbar. Amen.</v>
      </c>
      <c r="AK62" s="6"/>
      <c r="AL62" s="6"/>
    </row>
    <row r="63" spans="1:39" s="7" customFormat="1" ht="15.75" customHeight="1" x14ac:dyDescent="0.15">
      <c r="B63" s="2"/>
      <c r="C63" s="2"/>
      <c r="D63" s="2"/>
      <c r="E63" s="2" t="s">
        <v>107</v>
      </c>
      <c r="F63" s="2"/>
      <c r="G63" s="2"/>
      <c r="H63" s="2"/>
      <c r="I63" s="2"/>
      <c r="J63" s="6"/>
      <c r="K63" s="6"/>
      <c r="L63" s="2"/>
      <c r="M63" s="2"/>
      <c r="N63" s="2"/>
      <c r="O63" s="2"/>
      <c r="P63" s="6"/>
      <c r="Q63" s="6"/>
      <c r="R63" s="6"/>
      <c r="S63" s="6"/>
      <c r="T63" s="6"/>
      <c r="U63" s="6"/>
      <c r="V63" s="6"/>
      <c r="W63" s="6" t="s">
        <v>112</v>
      </c>
      <c r="X63" s="6"/>
      <c r="Y63" s="23" t="str">
        <f t="shared" si="63"/>
        <v xml:space="preserve"> \subsection{Ritus conclusionis}         \par \Vbar. The Lord be with you. \par \Rbar. And with your spirit. \par \Vbar. May almighty God bless you, the Father, and the Son, and the Holy Spirit. \par \Rbar. Amen.    </v>
      </c>
      <c r="Z63" s="6"/>
      <c r="AA63" s="13" t="str">
        <f t="shared" si="86"/>
        <v>\subsection{Ritus conclusionis}</v>
      </c>
      <c r="AB63" s="6"/>
      <c r="AC63" s="6"/>
      <c r="AD63" s="2"/>
      <c r="AE63" s="2"/>
      <c r="AF63" s="6"/>
      <c r="AG63" s="6"/>
      <c r="AH63" s="6"/>
      <c r="AI63" s="6"/>
      <c r="AJ63" s="6" t="str">
        <f>CONCATENATE("\par ",W63)</f>
        <v>\par \Vbar. The Lord be with you. \par \Rbar. And with your spirit. \par \Vbar. May almighty God bless you, the Father, and the Son, and the Holy Spirit. \par \Rbar. Amen.</v>
      </c>
      <c r="AK63" s="6"/>
      <c r="AL63" s="6"/>
    </row>
    <row r="64" spans="1:39" s="7" customFormat="1" ht="15.75" customHeight="1" x14ac:dyDescent="0.15">
      <c r="B64" s="2"/>
      <c r="C64" s="2"/>
      <c r="D64" s="6"/>
      <c r="E64" s="2" t="s">
        <v>108</v>
      </c>
      <c r="F64" s="6"/>
      <c r="G64" s="2" t="s">
        <v>109</v>
      </c>
      <c r="H64" s="5"/>
      <c r="I64" s="5"/>
      <c r="J64" s="6">
        <v>1</v>
      </c>
      <c r="K64" s="6"/>
      <c r="L64" s="2" t="s">
        <v>110</v>
      </c>
      <c r="M64" s="5"/>
      <c r="N64" s="5"/>
      <c r="O64" s="2">
        <v>1</v>
      </c>
      <c r="P64" s="6"/>
      <c r="Q64" s="6"/>
      <c r="R64" s="6"/>
      <c r="S64" s="6"/>
      <c r="T64" s="6" t="s">
        <v>111</v>
      </c>
      <c r="U64" s="6"/>
      <c r="V64" s="6"/>
      <c r="W64" s="6"/>
      <c r="X64" s="6"/>
      <c r="Y64" s="23" t="str">
        <f t="shared" si="63"/>
        <v xml:space="preserve"> \subsection{Benedicamus Domino}   \index[Benedicamus Domino]{Sundays} \label{Sundays (Benedicamus Domino)}     \gregorioscore{chants/misc.benedicamus.dominio.4-T}    </v>
      </c>
      <c r="Z64" s="6"/>
      <c r="AA64" s="13" t="str">
        <f t="shared" si="86"/>
        <v>\subsection{Benedicamus Domino}</v>
      </c>
      <c r="AB64" s="6"/>
      <c r="AC64" s="6"/>
      <c r="AD64" s="2" t="str">
        <f t="shared" ref="AD64" si="90">CONCATENATE("\index[",E64,"]{",G64,"}")</f>
        <v>\index[Benedicamus Domino]{Sundays}</v>
      </c>
      <c r="AE64" s="2" t="str">
        <f t="shared" ref="AE64" si="91">CONCATENATE("\label{",G64," (",E64,")}")</f>
        <v>\label{Sundays (Benedicamus Domino)}</v>
      </c>
      <c r="AF64" s="6"/>
      <c r="AG64" s="6"/>
      <c r="AH64" s="6"/>
      <c r="AI64" s="6"/>
      <c r="AJ64" s="6" t="str">
        <f>CONCATENATE("\gregorioscore{chants/",SUBSTITUTE(T64,".gabc",""),"}")</f>
        <v>\gregorioscore{chants/misc.benedicamus.dominio.4-T}</v>
      </c>
      <c r="AK64" s="6"/>
      <c r="AL64" s="6"/>
    </row>
    <row r="65" spans="1:39" ht="15.75" customHeight="1" x14ac:dyDescent="0.15">
      <c r="A65" s="7"/>
      <c r="B65" s="2"/>
      <c r="C65" s="2"/>
      <c r="D65" s="6"/>
      <c r="E65" s="6"/>
      <c r="F65" s="6"/>
      <c r="G65" s="2"/>
      <c r="H65" s="2"/>
      <c r="I65" s="2"/>
      <c r="J65" s="6"/>
      <c r="K65" s="6"/>
      <c r="L65" s="2"/>
      <c r="M65" s="2"/>
      <c r="N65" s="2"/>
      <c r="O65" s="2"/>
      <c r="P65" s="4"/>
      <c r="Q65" s="6"/>
      <c r="R65" s="4"/>
      <c r="S65" s="4"/>
      <c r="T65" s="4"/>
      <c r="U65" s="4"/>
      <c r="V65" s="4"/>
      <c r="W65" s="6"/>
      <c r="X65" s="4"/>
      <c r="Y65" s="14"/>
      <c r="Z65" s="4"/>
      <c r="AA65" s="4"/>
      <c r="AB65" s="4"/>
      <c r="AC65" s="4"/>
      <c r="AD65" s="2"/>
      <c r="AE65" s="2"/>
      <c r="AF65" s="4"/>
      <c r="AG65" s="4"/>
      <c r="AH65" s="4"/>
      <c r="AI65" s="6"/>
      <c r="AJ65" s="4"/>
      <c r="AK65" s="4"/>
      <c r="AL65" s="6"/>
    </row>
    <row r="66" spans="1:39" ht="15.75" customHeight="1" x14ac:dyDescent="0.15">
      <c r="A66" s="7"/>
      <c r="B66" s="2"/>
      <c r="C66" s="2"/>
      <c r="D66" s="6"/>
      <c r="E66" s="6"/>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6"/>
      <c r="AJ66" s="4"/>
      <c r="AK66" s="4"/>
      <c r="AL66" s="6"/>
    </row>
    <row r="67" spans="1:39"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6"/>
      <c r="AJ67" s="4"/>
      <c r="AK67" s="4"/>
      <c r="AL67" s="6"/>
    </row>
    <row r="68" spans="1:39" s="7" customFormat="1" ht="15.75" customHeight="1" x14ac:dyDescent="0.15">
      <c r="A68" s="1"/>
      <c r="B68" s="2"/>
      <c r="C68" s="2" t="s">
        <v>32</v>
      </c>
      <c r="D68" s="2"/>
      <c r="E68" s="2"/>
      <c r="F68" s="2"/>
      <c r="G68" s="24" t="s">
        <v>168</v>
      </c>
      <c r="H68" s="2"/>
      <c r="I68" s="2"/>
      <c r="J68" s="2"/>
      <c r="K68" s="2"/>
      <c r="L68" s="2"/>
      <c r="M68" s="2"/>
      <c r="N68" s="2"/>
      <c r="O68" s="2"/>
      <c r="P68" s="2"/>
      <c r="Q68" s="2"/>
      <c r="R68" s="2"/>
      <c r="Y68" s="14" t="str">
        <f t="shared" ref="Y68:Y85" si="92">CONCATENATE(Z68," ",AA68," ",AB68," ",AC68," ",AD68," ",AE68," ",AF68," ",AG68," ",AH68," ",AI68," ",AJ68," ",AK68," ",AL68," ",AM68," ",AN68)</f>
        <v xml:space="preserve">\chapter{28\textsuperscript{th} Sunday of Ordinary Time (Year C)}              </v>
      </c>
      <c r="Z68" s="13" t="str">
        <f>CONCATENATE("\chapter{",G68,"}")</f>
        <v>\chapter{28\textsuperscript{th} Sunday of Ordinary Time (Year C)}</v>
      </c>
      <c r="AA68" s="6"/>
      <c r="AB68" s="6"/>
      <c r="AC68" s="6"/>
      <c r="AD68" s="2"/>
      <c r="AE68" s="2"/>
      <c r="AF68" s="6"/>
      <c r="AG68" s="6"/>
      <c r="AH68" s="6"/>
      <c r="AI68" s="6"/>
      <c r="AJ68" s="6"/>
      <c r="AK68" s="6"/>
      <c r="AL68" s="6"/>
    </row>
    <row r="69" spans="1:39" s="7" customFormat="1" ht="15.75" customHeight="1" x14ac:dyDescent="0.15">
      <c r="A69" s="1"/>
      <c r="B69" s="2"/>
      <c r="C69" s="2"/>
      <c r="F69" s="2"/>
      <c r="G69" s="7" t="s">
        <v>136</v>
      </c>
      <c r="H69" s="2"/>
      <c r="I69" s="2"/>
      <c r="J69" s="6"/>
      <c r="K69" s="6"/>
      <c r="L69" s="5"/>
      <c r="M69" s="5"/>
      <c r="N69" s="5"/>
      <c r="O69" s="5"/>
      <c r="P69" s="6"/>
      <c r="Q69" s="6"/>
      <c r="R69" s="6"/>
      <c r="S69" s="6"/>
      <c r="T69" s="6"/>
      <c r="U69" s="6"/>
      <c r="V69" s="6"/>
      <c r="W69" s="6"/>
      <c r="X69" s="6"/>
      <c r="Y69" s="14" t="str">
        <f t="shared" si="92"/>
        <v xml:space="preserve">\section{Second Vespers}              </v>
      </c>
      <c r="Z69" s="13" t="str">
        <f>CONCATENATE("\section{",G69,"}")</f>
        <v>\section{Second Vespers}</v>
      </c>
      <c r="AA69" s="6"/>
      <c r="AB69" s="6"/>
      <c r="AC69" s="6"/>
      <c r="AD69" s="2"/>
      <c r="AE69" s="2"/>
      <c r="AF69" s="6"/>
      <c r="AG69" s="6"/>
      <c r="AH69" s="6"/>
      <c r="AI69" s="6"/>
      <c r="AJ69" s="6"/>
      <c r="AK69" s="6"/>
      <c r="AL69" s="6"/>
    </row>
    <row r="70" spans="1:39" s="7" customFormat="1" ht="15.75" customHeight="1" x14ac:dyDescent="0.15">
      <c r="B70" s="2"/>
      <c r="C70" s="2"/>
      <c r="D70" s="2"/>
      <c r="E70" s="2" t="s">
        <v>35</v>
      </c>
      <c r="F70" s="2"/>
      <c r="G70" s="2" t="s">
        <v>79</v>
      </c>
      <c r="H70" s="2"/>
      <c r="I70" s="2"/>
      <c r="J70" s="6"/>
      <c r="K70" s="6"/>
      <c r="L70" s="5"/>
      <c r="M70" s="5"/>
      <c r="N70" s="2" t="s">
        <v>52</v>
      </c>
      <c r="O70" s="2">
        <v>1</v>
      </c>
      <c r="P70" s="6"/>
      <c r="Q70" s="6"/>
      <c r="R70" s="6" t="s">
        <v>89</v>
      </c>
      <c r="S70" s="6"/>
      <c r="T70" s="6" t="s">
        <v>83</v>
      </c>
      <c r="U70" s="6"/>
      <c r="V70" s="6"/>
      <c r="W70" s="6"/>
      <c r="X70" s="6"/>
      <c r="Y70"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70" s="6"/>
      <c r="AA70" s="13"/>
      <c r="AB70" s="6"/>
      <c r="AC70" s="13"/>
      <c r="AD70" s="12" t="str">
        <f>CONCATENATE("\index[",E70,"]{",G70,"}")</f>
        <v>\index[Varia]{Deus in adiutorium}</v>
      </c>
      <c r="AE70" s="12" t="str">
        <f>CONCATENATE("\label{",G70," (",E70,")}")</f>
        <v>\label{Deus in adiutorium (Varia)}</v>
      </c>
      <c r="AF70" s="12" t="str">
        <f>CONCATENATE("\grecommentary[",N70,"]{",P70,"}")</f>
        <v>\grecommentary[0pt]{}</v>
      </c>
      <c r="AG70" s="12" t="str">
        <f>CONCATENATE("\gresetinitiallines{",O70,"}")</f>
        <v>\gresetinitiallines{1}</v>
      </c>
      <c r="AH70" s="12"/>
      <c r="AI70" s="26" t="s">
        <v>33</v>
      </c>
      <c r="AJ70" s="6" t="str">
        <f t="shared" ref="AJ70:AJ72" si="93">CONCATENATE("\gregorioscore{chants/",SUBSTITUTE(T70,".gabc",""),"}")</f>
        <v>\gregorioscore{chants/misc.deus_in_adjutorium-T}</v>
      </c>
      <c r="AK70" s="16"/>
      <c r="AL70" s="25" t="s">
        <v>34</v>
      </c>
      <c r="AM70" s="6"/>
    </row>
    <row r="71" spans="1:39" s="7" customFormat="1" ht="15.75" customHeight="1" x14ac:dyDescent="0.15">
      <c r="B71" s="2"/>
      <c r="C71" s="2"/>
      <c r="D71" s="2"/>
      <c r="E71" s="2" t="s">
        <v>31</v>
      </c>
      <c r="F71" s="2"/>
      <c r="G71" s="2" t="s">
        <v>36</v>
      </c>
      <c r="H71" s="2"/>
      <c r="I71" s="2"/>
      <c r="J71" s="6">
        <v>8</v>
      </c>
      <c r="K71" s="6"/>
      <c r="L71" s="2" t="s">
        <v>137</v>
      </c>
      <c r="M71" s="2" t="s">
        <v>78</v>
      </c>
      <c r="N71" s="2" t="s">
        <v>52</v>
      </c>
      <c r="O71" s="2">
        <v>1</v>
      </c>
      <c r="P71" s="6"/>
      <c r="Q71" s="6" t="s">
        <v>49</v>
      </c>
      <c r="R71" s="2" t="s">
        <v>89</v>
      </c>
      <c r="S71" s="6"/>
      <c r="T71" s="6" t="s">
        <v>75</v>
      </c>
      <c r="U71" s="6"/>
      <c r="V71" s="6"/>
      <c r="W71" s="6"/>
      <c r="X71" s="6"/>
      <c r="Y71" s="14" t="str">
        <f t="shared" si="92"/>
        <v xml:space="preserve"> \subsection{Hymnus}  \greannotation{VIII} \index[Hymnus]{Lucis creator} \label{Lucis creator (Hymnus)} \grecommentary[0pt]{} \gresetinitiallines{1} \gresetlyriccentering{syllable}  \gregorioscore{chants/hy--lucis-creator-english}    </v>
      </c>
      <c r="Z71" s="6"/>
      <c r="AA71" s="13" t="str">
        <f>CONCATENATE("\subsection{",E71,"}")</f>
        <v>\subsection{Hymnus}</v>
      </c>
      <c r="AB71" s="6"/>
      <c r="AC71" s="13" t="str">
        <f>CONCATENATE("\greannotation{",L71,"}")</f>
        <v>\greannotation{VIII}</v>
      </c>
      <c r="AD71" s="12" t="str">
        <f>CONCATENATE("\index[",E71,"]{",G71,"}")</f>
        <v>\index[Hymnus]{Lucis creator}</v>
      </c>
      <c r="AE71" s="12" t="str">
        <f>CONCATENATE("\label{",G71," (",E71,")}")</f>
        <v>\label{Lucis creator (Hymnus)}</v>
      </c>
      <c r="AF71" s="12" t="str">
        <f t="shared" ref="AF71:AF72" si="94">CONCATENATE("\grecommentary[",N71,"]{",P71,"}")</f>
        <v>\grecommentary[0pt]{}</v>
      </c>
      <c r="AG71" s="12" t="str">
        <f t="shared" ref="AG71:AG72" si="95">CONCATENATE("\gresetinitiallines{",O71,"}")</f>
        <v>\gresetinitiallines{1}</v>
      </c>
      <c r="AH71" s="27" t="s">
        <v>51</v>
      </c>
      <c r="AI71" s="6"/>
      <c r="AJ71" s="6" t="str">
        <f t="shared" si="93"/>
        <v>\gregorioscore{chants/hy--lucis-creator-english}</v>
      </c>
      <c r="AK71" s="6"/>
      <c r="AL71" s="6"/>
      <c r="AM71" s="6"/>
    </row>
    <row r="72" spans="1:39" s="7" customFormat="1" ht="15.75" customHeight="1" x14ac:dyDescent="0.15">
      <c r="B72" s="2"/>
      <c r="C72" s="2"/>
      <c r="D72" s="2"/>
      <c r="E72" s="2" t="s">
        <v>37</v>
      </c>
      <c r="F72" s="2"/>
      <c r="G72" s="2" t="s">
        <v>54</v>
      </c>
      <c r="H72" s="2"/>
      <c r="I72" s="2"/>
      <c r="J72" s="6">
        <v>7</v>
      </c>
      <c r="K72" s="6" t="s">
        <v>58</v>
      </c>
      <c r="L72" s="2" t="s">
        <v>56</v>
      </c>
      <c r="M72" s="2"/>
      <c r="N72" s="2" t="s">
        <v>52</v>
      </c>
      <c r="O72" s="2">
        <v>1</v>
      </c>
      <c r="P72" s="6" t="s">
        <v>55</v>
      </c>
      <c r="Q72" s="6" t="s">
        <v>50</v>
      </c>
      <c r="R72" s="2" t="s">
        <v>89</v>
      </c>
      <c r="S72" s="6"/>
      <c r="T72" s="6" t="s">
        <v>121</v>
      </c>
      <c r="U72" s="6"/>
      <c r="V72" s="6"/>
      <c r="W72" s="6"/>
      <c r="X72" s="6" t="s">
        <v>65</v>
      </c>
      <c r="Y72"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72" s="6"/>
      <c r="AA72" s="13" t="str">
        <f>CONCATENATE("\subsection{",E72,"}")</f>
        <v>\subsection{Antiphona}</v>
      </c>
      <c r="AB72" s="6"/>
      <c r="AC72" s="13" t="str">
        <f>CONCATENATE("\greannotation{",L72,"}")</f>
        <v>\greannotation{VII d}</v>
      </c>
      <c r="AD72" s="12" t="str">
        <f>CONCATENATE("\index[",E72,"]{",G72,"}")</f>
        <v>\index[Antiphona]{Dixit Dominus}</v>
      </c>
      <c r="AE72" s="12" t="str">
        <f>CONCATENATE("\label{",G72," (",E72,")}")</f>
        <v>\label{Dixit Dominus (Antiphona)}</v>
      </c>
      <c r="AF72" s="12" t="str">
        <f t="shared" si="94"/>
        <v>\grecommentary[0pt]{Ps 109:1}</v>
      </c>
      <c r="AG72" s="12" t="str">
        <f t="shared" si="95"/>
        <v>\gresetinitiallines{1}</v>
      </c>
      <c r="AH72" s="28" t="s">
        <v>76</v>
      </c>
      <c r="AI72" s="26" t="s">
        <v>33</v>
      </c>
      <c r="AJ72" s="6" t="str">
        <f t="shared" si="93"/>
        <v>\gregorioscore{chants/an--dixit_dominus_domino_meo--dominican-mss}</v>
      </c>
      <c r="AK72" s="16"/>
      <c r="AL72" s="25" t="s">
        <v>34</v>
      </c>
      <c r="AM72" s="6"/>
    </row>
    <row r="73" spans="1:39" s="7" customFormat="1" ht="15" customHeight="1" x14ac:dyDescent="0.15">
      <c r="E73" s="1" t="s">
        <v>38</v>
      </c>
      <c r="G73" s="1" t="s">
        <v>39</v>
      </c>
      <c r="H73" s="1" t="s">
        <v>59</v>
      </c>
      <c r="I73" s="1" t="s">
        <v>66</v>
      </c>
      <c r="N73" s="2" t="s">
        <v>52</v>
      </c>
      <c r="Q73" s="7" t="s">
        <v>49</v>
      </c>
      <c r="T73" s="7" t="s">
        <v>67</v>
      </c>
      <c r="Y73"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73" s="6"/>
      <c r="AA73" s="13" t="str">
        <f>CONCATENATE("\subsection{",G73,"}")</f>
        <v>\subsection{Psalm 109}</v>
      </c>
      <c r="AB73" s="13" t="str">
        <f>CONCATENATE("\subsubsection{",H73,"}")</f>
        <v>\subsubsection{The Messiah, king and priest}</v>
      </c>
      <c r="AC73" s="13"/>
      <c r="AD73" s="12" t="str">
        <f>CONCATENATE("\index[",E73,"]{",G73,"}")</f>
        <v>\index[Psalmus]{Psalm 109}</v>
      </c>
      <c r="AE73" s="12" t="str">
        <f>CONCATENATE("\label{",G73," (",E73,")}")</f>
        <v>\label{Psalm 109 (Psalmus)}</v>
      </c>
      <c r="AF73" s="12" t="str">
        <f>CONCATENATE("\emph{",I73,"}")</f>
        <v>\emph{Christ’s reign will last until all his enemies are made subject to him (1~Cor 15:25).}</v>
      </c>
      <c r="AG73" s="12"/>
      <c r="AH73" s="6"/>
      <c r="AI73" s="6"/>
      <c r="AJ73" s="6" t="str">
        <f>CONCATENATE("\vspace{5pt} \par \input{psalms/",SUBSTITUTE(T73,".tex",""),"}")</f>
        <v>\vspace{5pt} \par \input{psalms/psalm109english3-3}</v>
      </c>
      <c r="AK73" s="6"/>
      <c r="AL73" s="6"/>
      <c r="AM73" s="6"/>
    </row>
    <row r="74" spans="1:39" s="7" customFormat="1" ht="15.75" customHeight="1" x14ac:dyDescent="0.15">
      <c r="A74" s="1"/>
      <c r="B74" s="2"/>
      <c r="C74" s="6"/>
      <c r="D74" s="2"/>
      <c r="E74" s="2" t="s">
        <v>37</v>
      </c>
      <c r="F74" s="2"/>
      <c r="G74" s="1" t="s">
        <v>176</v>
      </c>
      <c r="H74" s="2"/>
      <c r="I74" s="2"/>
      <c r="J74" s="2"/>
      <c r="K74" s="2"/>
      <c r="L74" s="2"/>
      <c r="M74" s="2"/>
      <c r="N74" s="2" t="s">
        <v>52</v>
      </c>
      <c r="O74" s="2">
        <v>1</v>
      </c>
      <c r="P74" s="2"/>
      <c r="Q74" s="2" t="s">
        <v>50</v>
      </c>
      <c r="R74" s="2" t="s">
        <v>89</v>
      </c>
      <c r="S74" s="6"/>
      <c r="T74" s="6"/>
      <c r="U74" s="6"/>
      <c r="V74" s="6"/>
      <c r="W74" s="6"/>
      <c r="X74" s="6"/>
      <c r="Y74" s="14" t="str">
        <f t="shared" si="92"/>
        <v xml:space="preserve"> \subsection{Antiphona}  \greannotation{} \index[Antiphona]{Psalm 111} \label{Psalm 111 (Antiphona)} \grecommentary[0pt]{} \gresetinitiallines{1} \gresetlyriccentering{vowel} \grechangedim{maxbaroffsettextleft}{0 cm}{scalable} \gregorioscore{chants/}  \grechangedim{maxbaroffsettextleft}{0.6 cm}{scalable}  </v>
      </c>
      <c r="Z74" s="6"/>
      <c r="AA74" s="13" t="str">
        <f t="shared" ref="AA74" si="96">CONCATENATE("\subsection{",E74,"}")</f>
        <v>\subsection{Antiphona}</v>
      </c>
      <c r="AB74" s="6"/>
      <c r="AC74" s="13" t="str">
        <f t="shared" ref="AC74:AC76" si="97">CONCATENATE("\greannotation{",L74,"}")</f>
        <v>\greannotation{}</v>
      </c>
      <c r="AD74" s="12" t="str">
        <f>CONCATENATE("\index[",E74,"]{",G75,"}")</f>
        <v>\index[Antiphona]{Psalm 111}</v>
      </c>
      <c r="AE74" s="12" t="str">
        <f>CONCATENATE("\label{",G75," (",E74,")}")</f>
        <v>\label{Psalm 111 (Antiphona)}</v>
      </c>
      <c r="AF74" s="12" t="str">
        <f t="shared" ref="AF74" si="98">CONCATENATE("\grecommentary[",N74,"]{",P74,"}")</f>
        <v>\grecommentary[0pt]{}</v>
      </c>
      <c r="AG74" s="12" t="str">
        <f t="shared" ref="AG74" si="99">CONCATENATE("\gresetinitiallines{",O74,"}")</f>
        <v>\gresetinitiallines{1}</v>
      </c>
      <c r="AH74" s="28" t="s">
        <v>76</v>
      </c>
      <c r="AI74" s="26" t="s">
        <v>33</v>
      </c>
      <c r="AJ74" s="6" t="str">
        <f t="shared" ref="AJ74" si="100">CONCATENATE("\gregorioscore{chants/",SUBSTITUTE(T74,".gabc",""),"}")</f>
        <v>\gregorioscore{chants/}</v>
      </c>
      <c r="AK74" s="6"/>
      <c r="AL74" s="29" t="s">
        <v>34</v>
      </c>
      <c r="AM74" s="6"/>
    </row>
    <row r="75" spans="1:39" s="7" customFormat="1" ht="15.75" customHeight="1" x14ac:dyDescent="0.15">
      <c r="B75" s="2"/>
      <c r="C75" s="6"/>
      <c r="D75" s="2"/>
      <c r="E75" s="2" t="s">
        <v>38</v>
      </c>
      <c r="F75" s="2"/>
      <c r="G75" s="2" t="s">
        <v>175</v>
      </c>
      <c r="H75" s="2"/>
      <c r="I75" s="2"/>
      <c r="J75" s="2"/>
      <c r="K75" s="2"/>
      <c r="L75" s="2"/>
      <c r="M75" s="2"/>
      <c r="N75" s="2" t="s">
        <v>52</v>
      </c>
      <c r="O75" s="2"/>
      <c r="P75" s="2"/>
      <c r="Q75" s="2" t="s">
        <v>49</v>
      </c>
      <c r="R75" s="6"/>
      <c r="S75" s="6"/>
      <c r="T75" s="6"/>
      <c r="U75" s="6"/>
      <c r="V75" s="6"/>
      <c r="W75" s="6"/>
      <c r="X75" s="6"/>
      <c r="Y75" s="19" t="e">
        <f t="shared" si="92"/>
        <v>#REF!</v>
      </c>
      <c r="Z75" s="6"/>
      <c r="AA75" s="13" t="e">
        <f>CONCATENATE("\subsection{",#REF!,"}")</f>
        <v>#REF!</v>
      </c>
      <c r="AB75" s="13" t="str">
        <f>CONCATENATE("\subsubsection{",H75,"}")</f>
        <v>\subsubsection{}</v>
      </c>
      <c r="AC75" s="13"/>
      <c r="AD75" s="12" t="e">
        <f>CONCATENATE("\index[",E75,"]{",#REF!,"}")</f>
        <v>#REF!</v>
      </c>
      <c r="AE75" s="12" t="e">
        <f>CONCATENATE("\label{",#REF!," (",E75,")}")</f>
        <v>#REF!</v>
      </c>
      <c r="AF75" s="12" t="str">
        <f>CONCATENATE("\emph{",I75,"}")</f>
        <v>\emph{}</v>
      </c>
      <c r="AG75" s="12"/>
      <c r="AH75" s="6"/>
      <c r="AI75" s="6"/>
      <c r="AJ75" s="6" t="str">
        <f>CONCATENATE("\vspace{5pt} \par \input{psalms/",SUBSTITUTE(T75,".tex",""),"}")</f>
        <v>\vspace{5pt} \par \input{psalms/}</v>
      </c>
      <c r="AK75" s="6"/>
      <c r="AL75" s="6"/>
      <c r="AM75" s="6"/>
    </row>
    <row r="76" spans="1:39" s="7" customFormat="1" ht="15.75" customHeight="1" x14ac:dyDescent="0.15">
      <c r="B76" s="2"/>
      <c r="C76" s="6"/>
      <c r="D76" s="2"/>
      <c r="E76" s="2" t="s">
        <v>43</v>
      </c>
      <c r="F76" s="2"/>
      <c r="G76" s="1" t="s">
        <v>64</v>
      </c>
      <c r="H76" s="1" t="s">
        <v>72</v>
      </c>
      <c r="I76" s="1"/>
      <c r="J76" s="6">
        <v>6</v>
      </c>
      <c r="K76" s="6"/>
      <c r="L76" s="2" t="s">
        <v>82</v>
      </c>
      <c r="M76" s="1"/>
      <c r="N76" s="2" t="s">
        <v>52</v>
      </c>
      <c r="O76" s="1">
        <v>1</v>
      </c>
      <c r="P76" s="2" t="s">
        <v>44</v>
      </c>
      <c r="Q76" s="2" t="s">
        <v>49</v>
      </c>
      <c r="R76" s="2" t="s">
        <v>88</v>
      </c>
      <c r="S76" s="6"/>
      <c r="T76" s="7" t="s">
        <v>53</v>
      </c>
      <c r="U76" s="6"/>
      <c r="V76" s="6"/>
      <c r="W76" s="6"/>
      <c r="X76" s="6"/>
      <c r="Y76"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76" s="6"/>
      <c r="AA76" s="13" t="str">
        <f t="shared" ref="AA76:AA85" si="101">CONCATENATE("\subsection{",E76,"}")</f>
        <v>\subsection{Canticum}</v>
      </c>
      <c r="AB76" s="13" t="str">
        <f>CONCATENATE("\subsubsection{",H76,"}")</f>
        <v>\subsubsection{The wedding of the Lamb}</v>
      </c>
      <c r="AC76" s="13" t="str">
        <f t="shared" ref="AC76:AC78" si="102">CONCATENATE("\greannotation{",L76,"}")</f>
        <v>\greannotation{VI}</v>
      </c>
      <c r="AD76" s="12" t="str">
        <f>CONCATENATE("\index[",E76,"]{",G76,"}")</f>
        <v>\index[Canticum]{Salus et gloria}</v>
      </c>
      <c r="AE76" s="12" t="str">
        <f>CONCATENATE("\label{",G76," (",E76,")}")</f>
        <v>\label{Salus et gloria (Canticum)}</v>
      </c>
      <c r="AF76" s="12" t="str">
        <f t="shared" ref="AF76" si="103">CONCATENATE("\grecommentary[",N76,"]{",P76,"}")</f>
        <v>\grecommentary[0pt]{Cf. Ap 19:1-2, 5-7}</v>
      </c>
      <c r="AG76" s="12" t="str">
        <f t="shared" ref="AG76" si="104">CONCATENATE("\gresetinitiallines{",O76,"}")</f>
        <v>\gresetinitiallines{1}</v>
      </c>
      <c r="AH76" s="27" t="s">
        <v>51</v>
      </c>
      <c r="AI76" s="6"/>
      <c r="AJ76" s="6" t="str">
        <f>CONCATENATE("\gregorioscore{chants/",SUBSTITUTE(T76,".gabc",""),"}")</f>
        <v>\gregorioscore{chants/canticle--salus-et-honor--dom-1-et-3--english}</v>
      </c>
      <c r="AK76" s="6"/>
      <c r="AL76" s="6"/>
      <c r="AM76" s="6"/>
    </row>
    <row r="77" spans="1:39" s="7" customFormat="1" ht="15.75" customHeight="1" x14ac:dyDescent="0.15">
      <c r="B77" s="2"/>
      <c r="C77" s="2"/>
      <c r="D77" s="2"/>
      <c r="E77" s="2" t="s">
        <v>45</v>
      </c>
      <c r="F77" s="2"/>
      <c r="G77" s="1" t="s">
        <v>170</v>
      </c>
      <c r="H77" s="2"/>
      <c r="I77" s="2"/>
      <c r="J77" s="6"/>
      <c r="K77" s="6"/>
      <c r="L77" s="2"/>
      <c r="M77" s="2"/>
      <c r="N77" s="2" t="s">
        <v>52</v>
      </c>
      <c r="O77" s="2"/>
      <c r="P77" s="2" t="s">
        <v>174</v>
      </c>
      <c r="Q77" s="6"/>
      <c r="R77" s="6"/>
      <c r="S77" s="6"/>
      <c r="T77" s="6" t="s">
        <v>173</v>
      </c>
      <c r="U77" s="6"/>
      <c r="V77" s="6"/>
      <c r="W77" s="6"/>
      <c r="X77" s="6"/>
      <c r="Y77" s="20" t="str">
        <f t="shared" si="92"/>
        <v xml:space="preserve"> \subsection{Lectio brevis}     \hfill Heb 12:22-24    \input{readings/lectio_brevis_Heb.12.22-24.tex}    </v>
      </c>
      <c r="Z77" s="6"/>
      <c r="AA77" s="13" t="str">
        <f t="shared" si="101"/>
        <v>\subsection{Lectio brevis}</v>
      </c>
      <c r="AB77" s="6"/>
      <c r="AC77" s="13"/>
      <c r="AD77" s="12"/>
      <c r="AE77" s="12"/>
      <c r="AF77" s="6" t="str">
        <f>CONCATENATE("\hfill ",P77)</f>
        <v>\hfill Heb 12:22-24</v>
      </c>
      <c r="AG77" s="12"/>
      <c r="AH77" s="6"/>
      <c r="AI77" s="6"/>
      <c r="AJ77" s="6" t="str">
        <f>CONCATENATE("\input{readings/",T77,"}")</f>
        <v>\input{readings/lectio_brevis_Heb.12.22-24.tex}</v>
      </c>
      <c r="AK77" s="6"/>
      <c r="AL77" s="6"/>
      <c r="AM77" s="6"/>
    </row>
    <row r="78" spans="1:39" s="7" customFormat="1" ht="15.75" customHeight="1" x14ac:dyDescent="0.15">
      <c r="A78" s="1"/>
      <c r="B78" s="2"/>
      <c r="C78" s="2"/>
      <c r="D78" s="2"/>
      <c r="E78" s="2" t="s">
        <v>46</v>
      </c>
      <c r="F78" s="2"/>
      <c r="G78" s="2" t="s">
        <v>154</v>
      </c>
      <c r="H78" s="2"/>
      <c r="I78" s="2"/>
      <c r="J78" s="6">
        <v>6</v>
      </c>
      <c r="K78" s="6"/>
      <c r="L78" s="2" t="s">
        <v>82</v>
      </c>
      <c r="M78" s="2" t="s">
        <v>78</v>
      </c>
      <c r="N78" s="2" t="s">
        <v>52</v>
      </c>
      <c r="O78" s="2">
        <v>1</v>
      </c>
      <c r="P78" s="2" t="s">
        <v>125</v>
      </c>
      <c r="Q78" s="2" t="s">
        <v>50</v>
      </c>
      <c r="R78" s="2" t="s">
        <v>87</v>
      </c>
      <c r="S78" s="6"/>
      <c r="T78" s="6"/>
      <c r="U78" s="6"/>
      <c r="V78" s="6"/>
      <c r="W78" s="6"/>
      <c r="X78" s="6" t="s">
        <v>127</v>
      </c>
      <c r="Y78" s="21" t="str">
        <f t="shared" si="92"/>
        <v xml:space="preserve"> \subsection{Responsorium brevis}  \greannotation{VI} \index[Responsorium brevis]{Magnus Dominus noster} \label{Magnus Dominus noster (Responsorium brevis)} \grecommentary[0pt]{Ps 146:5} \gresetinitiallines{1} \gresetlyriccentering{vowel}  \gregorioscore{chants/}    </v>
      </c>
      <c r="Z78" s="6"/>
      <c r="AA78" s="13" t="str">
        <f t="shared" si="101"/>
        <v>\subsection{Responsorium brevis}</v>
      </c>
      <c r="AB78" s="6"/>
      <c r="AC78" s="13" t="str">
        <f t="shared" ref="AC78:AC80" si="105">CONCATENATE("\greannotation{",L78,"}")</f>
        <v>\greannotation{VI}</v>
      </c>
      <c r="AD78" s="12" t="str">
        <f>CONCATENATE("\index[",E78,"]{",G78,"}")</f>
        <v>\index[Responsorium brevis]{Magnus Dominus noster}</v>
      </c>
      <c r="AE78" s="12" t="str">
        <f>CONCATENATE("\label{",G78," (",E78,")}")</f>
        <v>\label{Magnus Dominus noster (Responsorium brevis)}</v>
      </c>
      <c r="AF78" s="12" t="str">
        <f t="shared" ref="AF78:AF80" si="106">CONCATENATE("\grecommentary[",N78,"]{",P78,"}")</f>
        <v>\grecommentary[0pt]{Ps 146:5}</v>
      </c>
      <c r="AG78" s="12" t="str">
        <f t="shared" ref="AG78:AG80" si="107">CONCATENATE("\gresetinitiallines{",O78,"}")</f>
        <v>\gresetinitiallines{1}</v>
      </c>
      <c r="AH78" s="28" t="s">
        <v>76</v>
      </c>
      <c r="AI78" s="6"/>
      <c r="AJ78" s="6" t="str">
        <f t="shared" ref="AJ78:AJ80" si="108">CONCATENATE("\gregorioscore{chants/",SUBSTITUTE(T78,".gabc",""),"}")</f>
        <v>\gregorioscore{chants/}</v>
      </c>
      <c r="AK78" s="6"/>
      <c r="AL78" s="6"/>
      <c r="AM78" s="6"/>
    </row>
    <row r="79" spans="1:39" s="7" customFormat="1" ht="15.75" customHeight="1" x14ac:dyDescent="0.15">
      <c r="B79" s="2"/>
      <c r="C79" s="6"/>
      <c r="D79" s="2"/>
      <c r="E79" s="2" t="s">
        <v>85</v>
      </c>
      <c r="F79" s="6"/>
      <c r="G79" s="2"/>
      <c r="H79" s="2"/>
      <c r="I79" s="2"/>
      <c r="J79" s="2"/>
      <c r="K79" s="2"/>
      <c r="L79" s="2"/>
      <c r="M79" s="2" t="s">
        <v>78</v>
      </c>
      <c r="N79" s="2" t="s">
        <v>52</v>
      </c>
      <c r="O79" s="2">
        <v>1</v>
      </c>
      <c r="P79" s="2"/>
      <c r="Q79" s="2" t="s">
        <v>50</v>
      </c>
      <c r="R79" s="2" t="s">
        <v>87</v>
      </c>
      <c r="S79" s="6"/>
      <c r="T79" s="6"/>
      <c r="U79" s="6"/>
      <c r="V79" s="6"/>
      <c r="W79" s="6"/>
      <c r="X79" s="6"/>
      <c r="Y79" s="22" t="str">
        <f t="shared" si="92"/>
        <v xml:space="preserve"> \subsection{Antiphona ad Magnificat}  \greannotation{} \index[Antiphona ad Magnificat]{} \label{ (Antiphona ad Magnificat)} \grecommentary[0pt]{} \gresetinitiallines{1} \gresetlyriccentering{vowel}  \gregorioscore{chants/} \vspace{5pt} \emph{}   </v>
      </c>
      <c r="Z79" s="6"/>
      <c r="AA79" s="13" t="str">
        <f>CONCATENATE("\subsection{",E79,"}")</f>
        <v>\subsection{Antiphona ad Magnificat}</v>
      </c>
      <c r="AB79" s="6"/>
      <c r="AC79" s="13" t="str">
        <f t="shared" si="105"/>
        <v>\greannotation{}</v>
      </c>
      <c r="AD79" s="12" t="str">
        <f>CONCATENATE("\index[",E79,"]{",G79,"}")</f>
        <v>\index[Antiphona ad Magnificat]{}</v>
      </c>
      <c r="AE79" s="12" t="str">
        <f>CONCATENATE("\label{",G79," (",E79,")}")</f>
        <v>\label{ (Antiphona ad Magnificat)}</v>
      </c>
      <c r="AF79" s="12" t="str">
        <f t="shared" si="106"/>
        <v>\grecommentary[0pt]{}</v>
      </c>
      <c r="AG79" s="12" t="str">
        <f t="shared" si="107"/>
        <v>\gresetinitiallines{1}</v>
      </c>
      <c r="AH79" s="28" t="s">
        <v>76</v>
      </c>
      <c r="AI79" s="6"/>
      <c r="AJ79" s="6" t="str">
        <f t="shared" si="108"/>
        <v>\gregorioscore{chants/}</v>
      </c>
      <c r="AK79" s="6" t="str">
        <f>CONCATENATE("\vspace{5pt} \emph{",X79,"}")</f>
        <v>\vspace{5pt} \emph{}</v>
      </c>
      <c r="AL79" s="6"/>
      <c r="AM79" s="6"/>
    </row>
    <row r="80" spans="1:39" s="7" customFormat="1" ht="15.75" customHeight="1" x14ac:dyDescent="0.15">
      <c r="B80" s="2"/>
      <c r="C80" s="2"/>
      <c r="D80" s="2"/>
      <c r="E80" s="2" t="s">
        <v>97</v>
      </c>
      <c r="F80" s="2"/>
      <c r="G80" s="2"/>
      <c r="H80" s="2" t="s">
        <v>98</v>
      </c>
      <c r="I80" s="2"/>
      <c r="J80" s="2"/>
      <c r="K80" s="2"/>
      <c r="L80" s="2"/>
      <c r="M80" s="2"/>
      <c r="N80" s="2" t="s">
        <v>52</v>
      </c>
      <c r="O80" s="2">
        <v>1</v>
      </c>
      <c r="P80" s="2"/>
      <c r="Q80" s="6"/>
      <c r="R80" s="6"/>
      <c r="S80" s="6"/>
      <c r="T80" s="6" t="s">
        <v>131</v>
      </c>
      <c r="U80" s="6"/>
      <c r="V80" s="6"/>
      <c r="W80" s="6"/>
      <c r="X80" s="6"/>
      <c r="Y80" s="23" t="str">
        <f t="shared" si="92"/>
        <v xml:space="preserve"> \subsection{Canticum Evangelicum} \subsubsection{The soul rejoices in the Lord} \greannotation{} \index[Canticum Evangelicum]{} \label{ (Canticum Evangelicum)} \grecommentary[0pt]{} \gresetinitiallines{1} \gresetlyriccentering{vowel}  \gregorioscore{chants/magnificat7d} \input{chants/magnificat-translation}   </v>
      </c>
      <c r="Z80" s="6"/>
      <c r="AA80" s="13" t="str">
        <f t="shared" ref="AA80:AA85" si="109">CONCATENATE("\subsection{",E80,"}")</f>
        <v>\subsection{Canticum Evangelicum}</v>
      </c>
      <c r="AB80" s="13" t="str">
        <f>CONCATENATE("\subsubsection{",H80,"}")</f>
        <v>\subsubsection{The soul rejoices in the Lord}</v>
      </c>
      <c r="AC80" s="13" t="str">
        <f t="shared" si="105"/>
        <v>\greannotation{}</v>
      </c>
      <c r="AD80" s="12" t="str">
        <f t="shared" ref="AD80:AD83" si="110">CONCATENATE("\index[",E80,"]{",G80,"}")</f>
        <v>\index[Canticum Evangelicum]{}</v>
      </c>
      <c r="AE80" s="12" t="str">
        <f t="shared" ref="AE80:AE83" si="111">CONCATENATE("\label{",G80," (",E80,")}")</f>
        <v>\label{ (Canticum Evangelicum)}</v>
      </c>
      <c r="AF80" s="12" t="str">
        <f t="shared" si="106"/>
        <v>\grecommentary[0pt]{}</v>
      </c>
      <c r="AG80" s="12" t="str">
        <f t="shared" si="107"/>
        <v>\gresetinitiallines{1}</v>
      </c>
      <c r="AH80" s="28" t="s">
        <v>76</v>
      </c>
      <c r="AI80" s="6"/>
      <c r="AJ80" s="6" t="str">
        <f t="shared" si="108"/>
        <v>\gregorioscore{chants/magnificat7d}</v>
      </c>
      <c r="AK80" s="6" t="s">
        <v>99</v>
      </c>
      <c r="AL80" s="6"/>
      <c r="AM80" s="6"/>
    </row>
    <row r="81" spans="1:38" s="7" customFormat="1" ht="15" customHeight="1" x14ac:dyDescent="0.15">
      <c r="E81" s="1" t="s">
        <v>103</v>
      </c>
      <c r="G81" s="1" t="s">
        <v>170</v>
      </c>
      <c r="Y81" s="23" t="str">
        <f t="shared" si="92"/>
        <v xml:space="preserve"> \subsection{Preces}   \index[Preces]{Week IV, Sunday, Second Vespers} \label{Week IV, Sunday, Second Vespers (Preces)}     \input{intercessions/}    </v>
      </c>
      <c r="AA81" s="13" t="str">
        <f t="shared" si="109"/>
        <v>\subsection{Preces}</v>
      </c>
      <c r="AD81" s="1" t="str">
        <f t="shared" si="110"/>
        <v>\index[Preces]{Week IV, Sunday, Second Vespers}</v>
      </c>
      <c r="AE81" s="1" t="str">
        <f t="shared" si="111"/>
        <v>\label{Week IV, Sunday, Second Vespers (Preces)}</v>
      </c>
      <c r="AJ81" s="6" t="str">
        <f>CONCATENATE("\input{intercessions/",SUBSTITUTE(T81,".tex",""),"}")</f>
        <v>\input{intercessions/}</v>
      </c>
    </row>
    <row r="82" spans="1:38" s="7" customFormat="1" ht="15.75" customHeight="1" x14ac:dyDescent="0.15">
      <c r="B82" s="2"/>
      <c r="C82" s="6"/>
      <c r="D82" s="2"/>
      <c r="E82" s="2" t="s">
        <v>105</v>
      </c>
      <c r="F82" s="6"/>
      <c r="G82" s="2" t="s">
        <v>105</v>
      </c>
      <c r="H82" s="2"/>
      <c r="I82" s="2"/>
      <c r="J82" s="2"/>
      <c r="K82" s="2"/>
      <c r="L82" s="2"/>
      <c r="M82" s="2"/>
      <c r="N82" s="2"/>
      <c r="O82" s="2">
        <v>1</v>
      </c>
      <c r="P82" s="2"/>
      <c r="Q82" s="2"/>
      <c r="R82" s="6"/>
      <c r="S82" s="6"/>
      <c r="T82" s="6" t="s">
        <v>113</v>
      </c>
      <c r="U82" s="6"/>
      <c r="V82" s="6"/>
      <c r="W82" s="6"/>
      <c r="X82" s="6"/>
      <c r="Y82" s="23" t="str">
        <f t="shared" si="92"/>
        <v xml:space="preserve"> \subsection{Pater noster}   \index[Pater noster]{Pater noster} \label{Pater noster (Pater noster)}     \gregorioscore{chants/or--pater_noster_a--solesmes-T}    </v>
      </c>
      <c r="Z82" s="6"/>
      <c r="AA82" s="13" t="str">
        <f t="shared" si="109"/>
        <v>\subsection{Pater noster}</v>
      </c>
      <c r="AB82" s="6"/>
      <c r="AC82" s="6"/>
      <c r="AD82" s="2" t="str">
        <f t="shared" si="110"/>
        <v>\index[Pater noster]{Pater noster}</v>
      </c>
      <c r="AE82" s="2" t="str">
        <f t="shared" si="111"/>
        <v>\label{Pater noster (Pater noster)}</v>
      </c>
      <c r="AF82" s="6"/>
      <c r="AG82" s="6"/>
      <c r="AH82" s="6"/>
      <c r="AI82" s="6"/>
      <c r="AJ82" s="6" t="str">
        <f t="shared" ref="AJ82" si="112">CONCATENATE("\gregorioscore{chants/",SUBSTITUTE(T82,".gabc",""),"}")</f>
        <v>\gregorioscore{chants/or--pater_noster_a--solesmes-T}</v>
      </c>
      <c r="AK82" s="6"/>
      <c r="AL82" s="6"/>
    </row>
    <row r="83" spans="1:38" s="7" customFormat="1" ht="15.75" customHeight="1" x14ac:dyDescent="0.15">
      <c r="A83" s="1"/>
      <c r="B83" s="2"/>
      <c r="C83" s="2"/>
      <c r="D83" s="2"/>
      <c r="E83" s="2" t="s">
        <v>106</v>
      </c>
      <c r="F83" s="2"/>
      <c r="G83" s="2" t="s">
        <v>172</v>
      </c>
      <c r="H83" s="2"/>
      <c r="I83" s="2"/>
      <c r="J83" s="6"/>
      <c r="K83" s="6"/>
      <c r="L83" s="2"/>
      <c r="M83" s="2"/>
      <c r="N83" s="2"/>
      <c r="O83" s="2"/>
      <c r="P83" s="6"/>
      <c r="Q83" s="6"/>
      <c r="R83" s="6"/>
      <c r="S83" s="6"/>
      <c r="T83" s="6"/>
      <c r="U83" s="6"/>
      <c r="V83" s="6"/>
      <c r="W83" s="6" t="s">
        <v>171</v>
      </c>
      <c r="X83" s="6"/>
      <c r="Y83" s="23" t="str">
        <f t="shared" si="92"/>
        <v xml:space="preserve"> \subsection{Oratio conclusiva}   \index[Oratio conclusiva]{28th Sunday in OT} \label{28th Sunday in OT (Oratio conclusiva)}     \par \lettrine[lines=3]{M}{}ay your grace, O Lord, we pray, at all times go before us and follow after and make us always determined to carry out good works. Through our Lord Jesus Christ, your Son, who lives and reigns with you in the unity of the Holy Spirit, one God, for ever and ever. \par \Rbar. Amen.    </v>
      </c>
      <c r="Z83" s="6"/>
      <c r="AA83" s="13" t="str">
        <f t="shared" si="109"/>
        <v>\subsection{Oratio conclusiva}</v>
      </c>
      <c r="AB83" s="6"/>
      <c r="AC83" s="6"/>
      <c r="AD83" s="2" t="str">
        <f t="shared" si="110"/>
        <v>\index[Oratio conclusiva]{28th Sunday in OT}</v>
      </c>
      <c r="AE83" s="2" t="str">
        <f t="shared" si="111"/>
        <v>\label{28th Sunday in OT (Oratio conclusiva)}</v>
      </c>
      <c r="AF83" s="6"/>
      <c r="AG83" s="6"/>
      <c r="AH83" s="6"/>
      <c r="AI83" s="6"/>
      <c r="AJ83" s="6" t="str">
        <f>CONCATENATE("\par ",W83)</f>
        <v>\par \lettrine[lines=3]{M}{}ay your grace, O Lord, we pray, at all times go before us and follow after and make us always determined to carry out good works. Through our Lord Jesus Christ, your Son, who lives and reigns with you in the unity of the Holy Spirit, one God, for ever and ever. \par \Rbar. Amen.</v>
      </c>
      <c r="AK83" s="6"/>
      <c r="AL83" s="6"/>
    </row>
    <row r="84" spans="1:38" s="7" customFormat="1" ht="15.75" customHeight="1" x14ac:dyDescent="0.15">
      <c r="B84" s="2"/>
      <c r="C84" s="2"/>
      <c r="D84" s="2"/>
      <c r="E84" s="2" t="s">
        <v>107</v>
      </c>
      <c r="F84" s="2"/>
      <c r="G84" s="2"/>
      <c r="H84" s="2"/>
      <c r="I84" s="2"/>
      <c r="J84" s="6"/>
      <c r="K84" s="6"/>
      <c r="L84" s="2"/>
      <c r="M84" s="2"/>
      <c r="N84" s="2"/>
      <c r="O84" s="2"/>
      <c r="P84" s="6"/>
      <c r="Q84" s="6"/>
      <c r="R84" s="6"/>
      <c r="S84" s="6"/>
      <c r="T84" s="6"/>
      <c r="U84" s="6"/>
      <c r="V84" s="6"/>
      <c r="W84" s="6" t="s">
        <v>112</v>
      </c>
      <c r="X84" s="6"/>
      <c r="Y84" s="23" t="str">
        <f t="shared" si="92"/>
        <v xml:space="preserve"> \subsection{Ritus conclusionis}         \par \Vbar. The Lord be with you. \par \Rbar. And with your spirit. \par \Vbar. May almighty God bless you, the Father, and the Son, and the Holy Spirit. \par \Rbar. Amen.    </v>
      </c>
      <c r="Z84" s="6"/>
      <c r="AA84" s="13" t="str">
        <f t="shared" si="109"/>
        <v>\subsection{Ritus conclusionis}</v>
      </c>
      <c r="AB84" s="6"/>
      <c r="AC84" s="6"/>
      <c r="AD84" s="2"/>
      <c r="AE84" s="2"/>
      <c r="AF84" s="6"/>
      <c r="AG84" s="6"/>
      <c r="AH84" s="6"/>
      <c r="AI84" s="6"/>
      <c r="AJ84" s="6" t="str">
        <f>CONCATENATE("\par ",W84)</f>
        <v>\par \Vbar. The Lord be with you. \par \Rbar. And with your spirit. \par \Vbar. May almighty God bless you, the Father, and the Son, and the Holy Spirit. \par \Rbar. Amen.</v>
      </c>
      <c r="AK84" s="6"/>
      <c r="AL84" s="6"/>
    </row>
    <row r="85" spans="1:38" s="7" customFormat="1" ht="15.75" customHeight="1" x14ac:dyDescent="0.15">
      <c r="B85" s="2"/>
      <c r="C85" s="2"/>
      <c r="D85" s="6"/>
      <c r="E85" s="2" t="s">
        <v>108</v>
      </c>
      <c r="F85" s="6"/>
      <c r="G85" s="2" t="s">
        <v>109</v>
      </c>
      <c r="H85" s="5"/>
      <c r="I85" s="5"/>
      <c r="J85" s="6">
        <v>1</v>
      </c>
      <c r="K85" s="6"/>
      <c r="L85" s="2" t="s">
        <v>110</v>
      </c>
      <c r="M85" s="5"/>
      <c r="N85" s="5"/>
      <c r="O85" s="2">
        <v>1</v>
      </c>
      <c r="P85" s="6"/>
      <c r="Q85" s="6"/>
      <c r="R85" s="6"/>
      <c r="S85" s="6"/>
      <c r="T85" s="6" t="s">
        <v>111</v>
      </c>
      <c r="U85" s="6"/>
      <c r="V85" s="6"/>
      <c r="W85" s="6"/>
      <c r="X85" s="6"/>
      <c r="Y85" s="23" t="str">
        <f t="shared" si="92"/>
        <v xml:space="preserve"> \subsection{Benedicamus Domino}   \index[Benedicamus Domino]{Sundays} \label{Sundays (Benedicamus Domino)}     \gregorioscore{chants/misc.benedicamus.dominio.4-T}    </v>
      </c>
      <c r="Z85" s="6"/>
      <c r="AA85" s="13" t="str">
        <f t="shared" si="109"/>
        <v>\subsection{Benedicamus Domino}</v>
      </c>
      <c r="AB85" s="6"/>
      <c r="AC85" s="6"/>
      <c r="AD85" s="2" t="str">
        <f t="shared" ref="AD85" si="113">CONCATENATE("\index[",E85,"]{",G85,"}")</f>
        <v>\index[Benedicamus Domino]{Sundays}</v>
      </c>
      <c r="AE85" s="2" t="str">
        <f t="shared" ref="AE85" si="114">CONCATENATE("\label{",G85," (",E85,")}")</f>
        <v>\label{Sundays (Benedicamus Domino)}</v>
      </c>
      <c r="AF85" s="6"/>
      <c r="AG85" s="6"/>
      <c r="AH85" s="6"/>
      <c r="AI85" s="6"/>
      <c r="AJ85" s="6" t="str">
        <f>CONCATENATE("\gregorioscore{chants/",SUBSTITUTE(T85,".gabc",""),"}")</f>
        <v>\gregorioscore{chants/misc.benedicamus.dominio.4-T}</v>
      </c>
      <c r="AK85" s="6"/>
      <c r="AL85" s="6"/>
    </row>
    <row r="86" spans="1:38" ht="15.75" customHeight="1" x14ac:dyDescent="0.15">
      <c r="A86" s="7"/>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6"/>
      <c r="AJ86" s="4"/>
      <c r="AK86" s="4"/>
      <c r="AL86" s="6"/>
    </row>
    <row r="87" spans="1:38" ht="15.75" customHeight="1" x14ac:dyDescent="0.15">
      <c r="A87" s="7"/>
      <c r="B87" s="2"/>
      <c r="C87" s="6"/>
      <c r="D87" s="2"/>
      <c r="E87" s="2"/>
      <c r="F87" s="6"/>
      <c r="G87" s="2"/>
      <c r="H87" s="2"/>
      <c r="I87" s="2"/>
      <c r="J87" s="2"/>
      <c r="K87" s="2"/>
      <c r="L87" s="2"/>
      <c r="M87" s="2"/>
      <c r="N87" s="2"/>
      <c r="O87" s="2"/>
      <c r="P87" s="2"/>
      <c r="Q87" s="2"/>
      <c r="R87" s="4"/>
      <c r="S87" s="4"/>
      <c r="T87" s="4"/>
      <c r="U87" s="4"/>
      <c r="V87" s="4"/>
      <c r="W87" s="6"/>
      <c r="X87" s="4"/>
      <c r="Y87" s="14"/>
      <c r="Z87" s="4"/>
      <c r="AA87" s="4"/>
      <c r="AB87" s="4"/>
      <c r="AC87" s="4"/>
      <c r="AD87" s="2"/>
      <c r="AE87" s="2"/>
      <c r="AF87" s="4"/>
      <c r="AG87" s="4"/>
      <c r="AH87" s="4"/>
      <c r="AI87" s="6"/>
      <c r="AJ87" s="4"/>
      <c r="AK87" s="4"/>
      <c r="AL87" s="6"/>
    </row>
    <row r="88" spans="1:38" ht="15.75" customHeight="1" x14ac:dyDescent="0.15">
      <c r="A88" s="1"/>
      <c r="B88" s="2"/>
      <c r="C88" s="2"/>
      <c r="D88" s="6"/>
      <c r="E88" s="6"/>
      <c r="F88" s="6"/>
      <c r="G88" s="2"/>
      <c r="H88" s="2"/>
      <c r="I88" s="2"/>
      <c r="J88" s="6"/>
      <c r="K88" s="6"/>
      <c r="L88" s="2"/>
      <c r="M88" s="2"/>
      <c r="N88" s="2"/>
      <c r="O88" s="2"/>
      <c r="P88" s="4"/>
      <c r="Q88" s="6"/>
      <c r="R88" s="4"/>
      <c r="S88" s="4"/>
      <c r="T88" s="4"/>
      <c r="U88" s="4"/>
      <c r="V88" s="4"/>
      <c r="W88" s="6"/>
      <c r="X88" s="4"/>
      <c r="Y88" s="14"/>
      <c r="Z88" s="4"/>
      <c r="AA88" s="4"/>
      <c r="AB88" s="4"/>
      <c r="AC88" s="4"/>
      <c r="AD88" s="2"/>
      <c r="AE88" s="2"/>
      <c r="AF88" s="4"/>
      <c r="AG88" s="4"/>
      <c r="AH88" s="4"/>
      <c r="AI88" s="6"/>
      <c r="AJ88" s="4"/>
      <c r="AK88" s="4"/>
      <c r="AL88" s="6"/>
    </row>
    <row r="89" spans="1:38"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6"/>
      <c r="AJ89" s="4"/>
      <c r="AK89" s="4"/>
      <c r="AL89" s="6"/>
    </row>
    <row r="90" spans="1:38" ht="15.75" customHeight="1" x14ac:dyDescent="0.15">
      <c r="A90" s="7"/>
      <c r="B90" s="2"/>
      <c r="C90" s="6"/>
      <c r="D90" s="2"/>
      <c r="E90" s="2"/>
      <c r="F90" s="6"/>
      <c r="G90" s="2"/>
      <c r="H90" s="2"/>
      <c r="I90" s="2"/>
      <c r="J90" s="2"/>
      <c r="K90" s="2"/>
      <c r="L90" s="2"/>
      <c r="M90" s="2"/>
      <c r="N90" s="2"/>
      <c r="O90" s="2"/>
      <c r="P90" s="2"/>
      <c r="Q90" s="2"/>
      <c r="R90" s="4"/>
      <c r="S90" s="4"/>
      <c r="T90" s="4"/>
      <c r="U90" s="4"/>
      <c r="V90" s="4"/>
      <c r="W90" s="6"/>
      <c r="X90" s="4"/>
      <c r="Y90" s="14"/>
      <c r="Z90" s="4"/>
      <c r="AA90" s="4"/>
      <c r="AB90" s="4"/>
      <c r="AC90" s="4"/>
      <c r="AD90" s="2"/>
      <c r="AE90" s="2"/>
      <c r="AF90" s="4"/>
      <c r="AG90" s="4"/>
      <c r="AH90" s="4"/>
      <c r="AI90" s="6"/>
      <c r="AJ90" s="4"/>
      <c r="AK90" s="4"/>
      <c r="AL90" s="6"/>
    </row>
    <row r="91" spans="1:38" ht="15.75" customHeight="1" x14ac:dyDescent="0.15">
      <c r="A91" s="7"/>
      <c r="B91" s="2"/>
      <c r="C91" s="6"/>
      <c r="D91" s="2"/>
      <c r="E91" s="2"/>
      <c r="F91" s="6"/>
      <c r="G91" s="2"/>
      <c r="H91" s="2"/>
      <c r="I91" s="2"/>
      <c r="J91" s="2"/>
      <c r="K91" s="2"/>
      <c r="L91" s="2"/>
      <c r="M91" s="2"/>
      <c r="N91" s="2"/>
      <c r="O91" s="2"/>
      <c r="P91" s="4"/>
      <c r="Q91" s="6"/>
      <c r="R91" s="4"/>
      <c r="S91" s="4"/>
      <c r="T91" s="3"/>
      <c r="U91" s="4"/>
      <c r="V91" s="4"/>
      <c r="W91" s="6"/>
      <c r="X91" s="4"/>
      <c r="Y91" s="14"/>
      <c r="Z91" s="4"/>
      <c r="AA91" s="4"/>
      <c r="AB91" s="4"/>
      <c r="AC91" s="4"/>
      <c r="AD91" s="2"/>
      <c r="AE91" s="2"/>
      <c r="AF91" s="4"/>
      <c r="AG91" s="4"/>
      <c r="AH91" s="4"/>
      <c r="AI91" s="6"/>
      <c r="AJ91" s="4"/>
      <c r="AK91" s="4"/>
      <c r="AL91" s="6"/>
    </row>
    <row r="92" spans="1:38" ht="15.75" customHeight="1" x14ac:dyDescent="0.15">
      <c r="A92" s="1"/>
      <c r="B92" s="2"/>
      <c r="C92" s="6"/>
      <c r="D92" s="2"/>
      <c r="E92" s="2"/>
      <c r="F92" s="6"/>
      <c r="G92" s="1"/>
      <c r="H92" s="1"/>
      <c r="I92" s="1"/>
      <c r="J92" s="2"/>
      <c r="K92" s="2"/>
      <c r="L92" s="1"/>
      <c r="M92" s="1"/>
      <c r="N92" s="1"/>
      <c r="O92" s="1"/>
      <c r="P92" s="2"/>
      <c r="Q92" s="2"/>
      <c r="R92" s="4"/>
      <c r="S92" s="4"/>
      <c r="T92" s="4"/>
      <c r="U92" s="4"/>
      <c r="V92" s="4"/>
      <c r="W92" s="6"/>
      <c r="X92" s="4"/>
      <c r="Y92" s="14"/>
      <c r="Z92" s="4"/>
      <c r="AA92" s="4"/>
      <c r="AB92" s="4"/>
      <c r="AC92" s="4"/>
      <c r="AD92" s="2"/>
      <c r="AE92" s="2"/>
      <c r="AF92" s="4"/>
      <c r="AG92" s="4"/>
      <c r="AH92" s="4"/>
      <c r="AI92" s="6"/>
      <c r="AJ92" s="4"/>
      <c r="AK92" s="4"/>
      <c r="AL92" s="6"/>
    </row>
    <row r="93" spans="1:38" ht="15.75" customHeight="1" x14ac:dyDescent="0.15">
      <c r="A93" s="7"/>
      <c r="B93" s="2"/>
      <c r="C93" s="6"/>
      <c r="D93" s="2"/>
      <c r="E93" s="2"/>
      <c r="F93" s="6"/>
      <c r="G93" s="2"/>
      <c r="H93" s="2"/>
      <c r="I93" s="2"/>
      <c r="J93" s="2"/>
      <c r="K93" s="2"/>
      <c r="L93" s="2"/>
      <c r="M93" s="2"/>
      <c r="N93" s="2"/>
      <c r="O93" s="2"/>
      <c r="P93" s="2"/>
      <c r="Q93" s="2"/>
      <c r="R93" s="4"/>
      <c r="S93" s="4"/>
      <c r="T93" s="4"/>
      <c r="U93" s="4"/>
      <c r="V93" s="4"/>
      <c r="W93" s="6"/>
      <c r="X93" s="4"/>
      <c r="Y93" s="14"/>
      <c r="Z93" s="4"/>
      <c r="AA93" s="4"/>
      <c r="AB93" s="4"/>
      <c r="AC93" s="4"/>
      <c r="AD93" s="2"/>
      <c r="AE93" s="2"/>
      <c r="AF93" s="4"/>
      <c r="AG93" s="4"/>
      <c r="AH93" s="4"/>
      <c r="AI93" s="6"/>
      <c r="AJ93" s="4"/>
      <c r="AK93" s="4"/>
      <c r="AL93" s="6"/>
    </row>
    <row r="94" spans="1:38" ht="15.75" customHeight="1" x14ac:dyDescent="0.15">
      <c r="A94" s="7"/>
      <c r="B94" s="2"/>
      <c r="C94" s="2"/>
      <c r="D94" s="6"/>
      <c r="E94" s="6"/>
      <c r="F94" s="6"/>
      <c r="G94" s="2"/>
      <c r="H94" s="2"/>
      <c r="I94" s="2"/>
      <c r="J94" s="6"/>
      <c r="K94" s="6"/>
      <c r="L94" s="2"/>
      <c r="M94" s="2"/>
      <c r="N94" s="2"/>
      <c r="O94" s="2"/>
      <c r="P94" s="4"/>
      <c r="Q94" s="6"/>
      <c r="R94" s="4"/>
      <c r="S94" s="4"/>
      <c r="T94" s="4"/>
      <c r="U94" s="4"/>
      <c r="V94" s="4"/>
      <c r="W94" s="6"/>
      <c r="X94" s="4"/>
      <c r="Y94" s="14"/>
      <c r="Z94" s="4"/>
      <c r="AA94" s="4"/>
      <c r="AB94" s="4"/>
      <c r="AC94" s="4"/>
      <c r="AD94" s="2"/>
      <c r="AE94" s="2"/>
      <c r="AF94" s="4"/>
      <c r="AG94" s="4"/>
      <c r="AH94" s="4"/>
      <c r="AI94" s="6"/>
      <c r="AJ94" s="4"/>
      <c r="AK94" s="4"/>
      <c r="AL94" s="6"/>
    </row>
    <row r="95" spans="1:38" ht="15.75" customHeight="1" x14ac:dyDescent="0.15">
      <c r="A95" s="7"/>
      <c r="B95" s="2"/>
      <c r="C95" s="2"/>
      <c r="D95" s="6"/>
      <c r="E95" s="6"/>
      <c r="F95" s="6"/>
      <c r="G95" s="2"/>
      <c r="H95" s="2"/>
      <c r="I95" s="2"/>
      <c r="J95" s="6"/>
      <c r="K95" s="6"/>
      <c r="L95" s="2"/>
      <c r="M95" s="2"/>
      <c r="N95" s="2"/>
      <c r="O95" s="2"/>
      <c r="P95" s="4"/>
      <c r="Q95" s="6"/>
      <c r="R95" s="4"/>
      <c r="S95" s="4"/>
      <c r="T95" s="4"/>
      <c r="U95" s="4"/>
      <c r="V95" s="4"/>
      <c r="W95" s="6"/>
      <c r="X95" s="4"/>
      <c r="Y95" s="14"/>
      <c r="Z95" s="4"/>
      <c r="AA95" s="4"/>
      <c r="AB95" s="4"/>
      <c r="AC95" s="4"/>
      <c r="AD95" s="2"/>
      <c r="AE95" s="2"/>
      <c r="AF95" s="4"/>
      <c r="AG95" s="4"/>
      <c r="AH95" s="4"/>
      <c r="AI95" s="6"/>
      <c r="AJ95" s="4"/>
      <c r="AK95" s="4"/>
      <c r="AL95" s="6"/>
    </row>
    <row r="96" spans="1:38" ht="15.75" customHeight="1" x14ac:dyDescent="0.15">
      <c r="A96" s="1"/>
      <c r="B96" s="2"/>
      <c r="C96" s="2"/>
      <c r="D96" s="2"/>
      <c r="E96" s="2"/>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6"/>
      <c r="AJ96" s="4"/>
      <c r="AK96" s="4"/>
      <c r="AL96" s="6"/>
    </row>
    <row r="97" spans="1:38" ht="15.75" customHeight="1" x14ac:dyDescent="0.15">
      <c r="A97" s="7"/>
      <c r="B97" s="2"/>
      <c r="C97" s="2"/>
      <c r="D97" s="2"/>
      <c r="E97" s="2"/>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6"/>
      <c r="AJ97" s="4"/>
      <c r="AK97" s="4"/>
      <c r="AL97" s="6"/>
    </row>
    <row r="98" spans="1:38" ht="15.75" customHeight="1" x14ac:dyDescent="0.15">
      <c r="A98" s="7"/>
      <c r="B98" s="2"/>
      <c r="C98" s="2"/>
      <c r="D98" s="2"/>
      <c r="E98" s="2"/>
      <c r="F98" s="6"/>
      <c r="G98" s="3"/>
      <c r="J98" s="6"/>
      <c r="K98" s="6"/>
      <c r="P98" s="4"/>
      <c r="Q98" s="6"/>
      <c r="R98" s="4"/>
      <c r="S98" s="4"/>
      <c r="T98" s="4"/>
      <c r="U98" s="4"/>
      <c r="V98" s="4"/>
      <c r="W98" s="6"/>
      <c r="X98" s="4"/>
      <c r="Y98" s="14"/>
      <c r="Z98" s="4"/>
      <c r="AA98" s="4"/>
      <c r="AB98" s="4"/>
      <c r="AC98" s="4"/>
      <c r="AD98" s="2"/>
      <c r="AE98" s="2"/>
      <c r="AF98" s="4"/>
      <c r="AG98" s="4"/>
      <c r="AH98" s="4"/>
      <c r="AI98" s="6"/>
      <c r="AJ98" s="4"/>
      <c r="AK98" s="4"/>
      <c r="AL98" s="6"/>
    </row>
    <row r="99" spans="1:38"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6"/>
      <c r="AJ99" s="4"/>
      <c r="AK99" s="4"/>
      <c r="AL99" s="6"/>
    </row>
    <row r="100" spans="1:38" ht="15.75" customHeight="1" x14ac:dyDescent="0.15">
      <c r="A100" s="1"/>
      <c r="B100" s="2"/>
      <c r="C100" s="6"/>
      <c r="D100" s="2"/>
      <c r="E100" s="2"/>
      <c r="F100" s="6"/>
      <c r="G100" s="2"/>
      <c r="H100" s="2"/>
      <c r="I100" s="2"/>
      <c r="J100" s="2"/>
      <c r="K100" s="2"/>
      <c r="L100" s="2"/>
      <c r="M100" s="2"/>
      <c r="N100" s="2"/>
      <c r="O100" s="2"/>
      <c r="P100" s="2"/>
      <c r="Q100" s="2"/>
      <c r="R100" s="4"/>
      <c r="S100" s="4"/>
      <c r="T100" s="4"/>
      <c r="U100" s="4"/>
      <c r="V100" s="4"/>
      <c r="W100" s="6"/>
      <c r="X100" s="4"/>
      <c r="Y100" s="14"/>
      <c r="Z100" s="4"/>
      <c r="AA100" s="4"/>
      <c r="AB100" s="4"/>
      <c r="AC100" s="4"/>
      <c r="AD100" s="2"/>
      <c r="AE100" s="2"/>
      <c r="AF100" s="4"/>
      <c r="AG100" s="4"/>
      <c r="AH100" s="4"/>
      <c r="AI100" s="6"/>
      <c r="AJ100" s="4"/>
      <c r="AK100" s="4"/>
      <c r="AL100" s="6"/>
    </row>
    <row r="101" spans="1:38" ht="15.75" customHeight="1" x14ac:dyDescent="0.15">
      <c r="A101" s="7"/>
      <c r="B101" s="2"/>
      <c r="C101" s="6"/>
      <c r="D101" s="2"/>
      <c r="E101" s="2"/>
      <c r="F101" s="2"/>
      <c r="G101" s="2"/>
      <c r="H101" s="2"/>
      <c r="I101" s="2"/>
      <c r="J101" s="2"/>
      <c r="K101" s="2"/>
      <c r="L101" s="2"/>
      <c r="M101" s="2"/>
      <c r="N101" s="2"/>
      <c r="O101" s="2"/>
      <c r="P101" s="2"/>
      <c r="Q101" s="2"/>
      <c r="R101" s="4"/>
      <c r="S101" s="4"/>
      <c r="T101" s="4"/>
      <c r="U101" s="4"/>
      <c r="V101" s="4"/>
      <c r="W101" s="6"/>
      <c r="X101" s="4"/>
      <c r="Y101" s="14"/>
      <c r="Z101" s="4"/>
      <c r="AA101" s="4"/>
      <c r="AB101" s="4"/>
      <c r="AC101" s="4"/>
      <c r="AD101" s="2"/>
      <c r="AE101" s="2"/>
      <c r="AF101" s="4"/>
      <c r="AG101" s="4"/>
      <c r="AH101" s="4"/>
      <c r="AI101" s="6"/>
      <c r="AJ101" s="4"/>
      <c r="AK101" s="4"/>
      <c r="AL101" s="6"/>
    </row>
    <row r="102" spans="1:38" ht="15.75" customHeight="1" x14ac:dyDescent="0.15">
      <c r="A102" s="7"/>
      <c r="B102" s="2"/>
      <c r="C102" s="2"/>
      <c r="D102" s="6"/>
      <c r="E102" s="6"/>
      <c r="F102" s="6"/>
      <c r="G102" s="2"/>
      <c r="H102" s="2"/>
      <c r="I102" s="2"/>
      <c r="J102" s="6"/>
      <c r="K102" s="6"/>
      <c r="L102" s="2"/>
      <c r="M102" s="2"/>
      <c r="N102" s="2"/>
      <c r="O102" s="2"/>
      <c r="P102" s="4"/>
      <c r="Q102" s="6"/>
      <c r="R102" s="4"/>
      <c r="S102" s="4"/>
      <c r="T102" s="4"/>
      <c r="U102" s="4"/>
      <c r="V102" s="4"/>
      <c r="W102" s="6"/>
      <c r="X102" s="4"/>
      <c r="Y102" s="14"/>
      <c r="Z102" s="4"/>
      <c r="AA102" s="4"/>
      <c r="AB102" s="4"/>
      <c r="AC102" s="4"/>
      <c r="AD102" s="2"/>
      <c r="AE102" s="2"/>
      <c r="AF102" s="4"/>
      <c r="AG102" s="4"/>
      <c r="AH102" s="4"/>
      <c r="AI102" s="6"/>
      <c r="AJ102" s="4"/>
      <c r="AK102" s="4"/>
      <c r="AL102" s="6"/>
    </row>
    <row r="103" spans="1:38" ht="15.75" customHeight="1" x14ac:dyDescent="0.15">
      <c r="A103" s="7"/>
      <c r="B103" s="2"/>
      <c r="C103" s="2"/>
      <c r="D103" s="6"/>
      <c r="E103" s="6"/>
      <c r="F103" s="6"/>
      <c r="G103" s="2"/>
      <c r="H103" s="2"/>
      <c r="I103" s="2"/>
      <c r="J103" s="6"/>
      <c r="K103" s="6"/>
      <c r="L103" s="2"/>
      <c r="M103" s="2"/>
      <c r="N103" s="2"/>
      <c r="O103" s="2"/>
      <c r="P103" s="4"/>
      <c r="Q103" s="6"/>
      <c r="R103" s="4"/>
      <c r="S103" s="4"/>
      <c r="T103" s="4"/>
      <c r="U103" s="4"/>
      <c r="V103" s="4"/>
      <c r="W103" s="6"/>
      <c r="X103" s="4"/>
      <c r="Y103" s="14"/>
      <c r="Z103" s="4"/>
      <c r="AA103" s="4"/>
      <c r="AB103" s="4"/>
      <c r="AC103" s="4"/>
      <c r="AD103" s="2"/>
      <c r="AE103" s="2"/>
      <c r="AF103" s="4"/>
      <c r="AG103" s="4"/>
      <c r="AH103" s="4"/>
      <c r="AI103" s="6"/>
      <c r="AJ103" s="4"/>
      <c r="AK103" s="4"/>
      <c r="AL103" s="6"/>
    </row>
    <row r="104" spans="1:38" ht="15.75" customHeight="1" x14ac:dyDescent="0.15">
      <c r="A104" s="1"/>
      <c r="B104" s="2"/>
      <c r="C104" s="6"/>
      <c r="D104" s="2"/>
      <c r="E104" s="2"/>
      <c r="F104" s="6"/>
      <c r="G104" s="3"/>
      <c r="J104" s="2"/>
      <c r="K104" s="2"/>
      <c r="P104" s="2"/>
      <c r="Q104" s="2"/>
      <c r="R104" s="4"/>
      <c r="S104" s="4"/>
      <c r="T104" s="3"/>
      <c r="U104" s="4"/>
      <c r="V104" s="4"/>
      <c r="W104" s="6"/>
      <c r="X104" s="4"/>
      <c r="Y104" s="14"/>
      <c r="Z104" s="4"/>
      <c r="AA104" s="4"/>
      <c r="AB104" s="4"/>
      <c r="AC104" s="4"/>
      <c r="AD104" s="2"/>
      <c r="AE104" s="2"/>
      <c r="AF104" s="4"/>
      <c r="AG104" s="4"/>
      <c r="AH104" s="4"/>
      <c r="AI104" s="6"/>
      <c r="AJ104" s="4"/>
      <c r="AK104" s="4"/>
      <c r="AL104" s="6"/>
    </row>
    <row r="105" spans="1:38"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6"/>
      <c r="AJ105" s="4"/>
      <c r="AK105" s="4"/>
      <c r="AL105" s="6"/>
    </row>
    <row r="106" spans="1:38" ht="15.75" customHeight="1" x14ac:dyDescent="0.15">
      <c r="A106" s="7"/>
      <c r="B106" s="2"/>
      <c r="C106" s="2"/>
      <c r="D106" s="6"/>
      <c r="E106" s="6"/>
      <c r="F106" s="6"/>
      <c r="G106" s="2"/>
      <c r="H106" s="2"/>
      <c r="I106" s="2"/>
      <c r="J106" s="6"/>
      <c r="K106" s="6"/>
      <c r="L106" s="2"/>
      <c r="M106" s="2"/>
      <c r="N106" s="2"/>
      <c r="O106" s="2"/>
      <c r="P106" s="4"/>
      <c r="Q106" s="6"/>
      <c r="R106" s="4"/>
      <c r="S106" s="4"/>
      <c r="T106" s="4"/>
      <c r="U106" s="4"/>
      <c r="V106" s="4"/>
      <c r="W106" s="6"/>
      <c r="X106" s="4"/>
      <c r="Y106" s="14"/>
      <c r="Z106" s="4"/>
      <c r="AA106" s="4"/>
      <c r="AB106" s="4"/>
      <c r="AC106" s="4"/>
      <c r="AD106" s="2"/>
      <c r="AE106" s="2"/>
      <c r="AF106" s="4"/>
      <c r="AG106" s="4"/>
      <c r="AH106" s="4"/>
      <c r="AI106" s="6"/>
      <c r="AJ106" s="4"/>
      <c r="AK106" s="4"/>
      <c r="AL106" s="6"/>
    </row>
    <row r="107" spans="1:38"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6"/>
      <c r="AJ107" s="4"/>
      <c r="AK107" s="4"/>
      <c r="AL107" s="6"/>
    </row>
    <row r="108" spans="1:38" ht="15.75" customHeight="1" x14ac:dyDescent="0.15">
      <c r="A108" s="1"/>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6"/>
      <c r="AJ108" s="4"/>
      <c r="AK108" s="4"/>
      <c r="AL108" s="6"/>
    </row>
    <row r="109" spans="1:38" ht="15.75" customHeight="1" x14ac:dyDescent="0.15">
      <c r="A109" s="7"/>
      <c r="B109" s="2"/>
      <c r="C109" s="2"/>
      <c r="D109" s="2"/>
      <c r="E109" s="2"/>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6"/>
      <c r="AJ109" s="4"/>
      <c r="AK109" s="4"/>
      <c r="AL109" s="6"/>
    </row>
    <row r="110" spans="1:38" ht="15.75" customHeight="1" x14ac:dyDescent="0.15">
      <c r="A110" s="7"/>
      <c r="B110" s="2"/>
      <c r="C110" s="2"/>
      <c r="D110" s="2"/>
      <c r="E110" s="2"/>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6"/>
      <c r="AJ110" s="4"/>
      <c r="AK110" s="4"/>
      <c r="AL110" s="6"/>
    </row>
    <row r="111" spans="1:38"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6"/>
      <c r="AJ111" s="4"/>
      <c r="AK111" s="4"/>
      <c r="AL111" s="6"/>
    </row>
    <row r="112" spans="1:38" ht="15.75" customHeight="1" x14ac:dyDescent="0.15">
      <c r="A112" s="1"/>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6"/>
      <c r="AJ112" s="4"/>
      <c r="AK112" s="4"/>
      <c r="AL112" s="6"/>
    </row>
    <row r="113" spans="1:38" ht="15.75" customHeight="1" x14ac:dyDescent="0.15">
      <c r="A113" s="7"/>
      <c r="B113" s="2"/>
      <c r="C113" s="2"/>
      <c r="D113" s="2"/>
      <c r="E113" s="2"/>
      <c r="F113" s="6"/>
      <c r="G113" s="3"/>
      <c r="J113" s="6"/>
      <c r="K113" s="6"/>
      <c r="P113" s="4"/>
      <c r="Q113" s="6"/>
      <c r="R113" s="4"/>
      <c r="S113" s="4"/>
      <c r="T113" s="4"/>
      <c r="U113" s="4"/>
      <c r="V113" s="4"/>
      <c r="W113" s="6"/>
      <c r="X113" s="4"/>
      <c r="Y113" s="14"/>
      <c r="Z113" s="4"/>
      <c r="AA113" s="4"/>
      <c r="AB113" s="4"/>
      <c r="AC113" s="4"/>
      <c r="AD113" s="2"/>
      <c r="AE113" s="2"/>
      <c r="AF113" s="4"/>
      <c r="AG113" s="4"/>
      <c r="AH113" s="4"/>
      <c r="AI113" s="6"/>
      <c r="AJ113" s="4"/>
      <c r="AK113" s="4"/>
      <c r="AL113" s="6"/>
    </row>
    <row r="114" spans="1:38" ht="15.75" customHeight="1" x14ac:dyDescent="0.15">
      <c r="A114" s="7"/>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6"/>
      <c r="AJ114" s="4"/>
      <c r="AK114" s="4"/>
      <c r="AL114" s="6"/>
    </row>
    <row r="115" spans="1:38" ht="15.75" customHeight="1" x14ac:dyDescent="0.15">
      <c r="A115" s="7"/>
      <c r="B115" s="2"/>
      <c r="C115" s="2"/>
      <c r="D115" s="2"/>
      <c r="E115" s="2"/>
      <c r="F115" s="6"/>
      <c r="G115" s="2"/>
      <c r="H115" s="2"/>
      <c r="I115" s="2"/>
      <c r="J115" s="6"/>
      <c r="K115" s="6"/>
      <c r="L115" s="2"/>
      <c r="M115" s="2"/>
      <c r="N115" s="2"/>
      <c r="O115" s="2"/>
      <c r="P115" s="4"/>
      <c r="Q115" s="6"/>
      <c r="R115" s="4"/>
      <c r="S115" s="4"/>
      <c r="T115" s="4"/>
      <c r="U115" s="4"/>
      <c r="V115" s="4"/>
      <c r="W115" s="6"/>
      <c r="X115" s="4"/>
      <c r="Y115" s="14"/>
      <c r="Z115" s="4"/>
      <c r="AA115" s="4"/>
      <c r="AB115" s="4"/>
      <c r="AC115" s="4"/>
      <c r="AD115" s="2"/>
      <c r="AE115" s="2"/>
      <c r="AF115" s="4"/>
      <c r="AG115" s="4"/>
      <c r="AH115" s="4"/>
      <c r="AI115" s="6"/>
      <c r="AJ115" s="4"/>
      <c r="AK115" s="4"/>
      <c r="AL115" s="6"/>
    </row>
    <row r="116" spans="1:38" ht="15.75" customHeight="1" x14ac:dyDescent="0.15">
      <c r="A116" s="1"/>
      <c r="B116" s="2"/>
      <c r="C116" s="2"/>
      <c r="D116" s="6"/>
      <c r="E116" s="6"/>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6"/>
      <c r="AJ116" s="4"/>
      <c r="AK116" s="4"/>
      <c r="AL116" s="6"/>
    </row>
    <row r="117" spans="1:38" ht="15.75" customHeight="1" x14ac:dyDescent="0.15">
      <c r="A117" s="7"/>
      <c r="B117" s="2"/>
      <c r="C117" s="2"/>
      <c r="D117" s="2"/>
      <c r="E117" s="2"/>
      <c r="F117" s="6"/>
      <c r="G117" s="2"/>
      <c r="H117" s="2"/>
      <c r="I117" s="2"/>
      <c r="J117" s="2"/>
      <c r="K117" s="2"/>
      <c r="L117" s="2"/>
      <c r="M117" s="2"/>
      <c r="N117" s="2"/>
      <c r="O117" s="2"/>
      <c r="P117" s="2"/>
      <c r="Q117" s="2"/>
      <c r="R117" s="4"/>
      <c r="S117" s="4"/>
      <c r="T117" s="4"/>
      <c r="U117" s="4"/>
      <c r="V117" s="4"/>
      <c r="W117" s="6"/>
      <c r="X117" s="4"/>
      <c r="Y117" s="14"/>
      <c r="Z117" s="4"/>
      <c r="AA117" s="4"/>
      <c r="AB117" s="4"/>
      <c r="AC117" s="4"/>
      <c r="AD117" s="2"/>
      <c r="AE117" s="2"/>
      <c r="AF117" s="4"/>
      <c r="AG117" s="4"/>
      <c r="AH117" s="4"/>
      <c r="AI117" s="6"/>
      <c r="AJ117" s="4"/>
      <c r="AK117" s="4"/>
      <c r="AL117" s="6"/>
    </row>
    <row r="118" spans="1:38" ht="15.75" customHeight="1" x14ac:dyDescent="0.15">
      <c r="A118" s="7"/>
      <c r="B118" s="2"/>
      <c r="C118" s="6"/>
      <c r="D118" s="2"/>
      <c r="E118" s="2"/>
      <c r="F118" s="6"/>
      <c r="G118" s="2"/>
      <c r="H118" s="2"/>
      <c r="I118" s="2"/>
      <c r="J118" s="2"/>
      <c r="K118" s="2"/>
      <c r="L118" s="2"/>
      <c r="M118" s="2"/>
      <c r="N118" s="2"/>
      <c r="O118" s="2"/>
      <c r="P118" s="2"/>
      <c r="Q118" s="2"/>
      <c r="R118" s="4"/>
      <c r="S118" s="4"/>
      <c r="T118" s="4"/>
      <c r="U118" s="4"/>
      <c r="V118" s="4"/>
      <c r="W118" s="6"/>
      <c r="X118" s="4"/>
      <c r="Y118" s="14"/>
      <c r="Z118" s="4"/>
      <c r="AA118" s="4"/>
      <c r="AB118" s="4"/>
      <c r="AC118" s="4"/>
      <c r="AD118" s="2"/>
      <c r="AE118" s="2"/>
      <c r="AF118" s="4"/>
      <c r="AG118" s="4"/>
      <c r="AH118" s="4"/>
      <c r="AI118" s="6"/>
      <c r="AJ118" s="4"/>
      <c r="AK118" s="4"/>
      <c r="AL118" s="6"/>
    </row>
    <row r="119" spans="1:38" ht="15.75" customHeight="1" x14ac:dyDescent="0.15">
      <c r="A119" s="7"/>
      <c r="B119" s="2"/>
      <c r="C119" s="2"/>
      <c r="D119" s="2"/>
      <c r="E119" s="2"/>
      <c r="F119" s="6"/>
      <c r="G119" s="1"/>
      <c r="H119" s="1"/>
      <c r="I119" s="1"/>
      <c r="J119" s="6"/>
      <c r="K119" s="6"/>
      <c r="L119" s="1"/>
      <c r="M119" s="1"/>
      <c r="N119" s="1"/>
      <c r="O119" s="1"/>
      <c r="P119" s="4"/>
      <c r="Q119" s="6"/>
      <c r="R119" s="4"/>
      <c r="S119" s="4"/>
      <c r="T119" s="4"/>
      <c r="U119" s="4"/>
      <c r="V119" s="4"/>
      <c r="W119" s="6"/>
      <c r="X119" s="4"/>
      <c r="Y119" s="14"/>
      <c r="Z119" s="4"/>
      <c r="AA119" s="4"/>
      <c r="AB119" s="4"/>
      <c r="AC119" s="4"/>
      <c r="AD119" s="2"/>
      <c r="AE119" s="2"/>
      <c r="AF119" s="4"/>
      <c r="AG119" s="4"/>
      <c r="AH119" s="4"/>
      <c r="AI119" s="6"/>
      <c r="AJ119" s="4"/>
      <c r="AK119" s="4"/>
      <c r="AL119" s="6"/>
    </row>
    <row r="120" spans="1:38" ht="15.75" customHeight="1" x14ac:dyDescent="0.15">
      <c r="A120" s="1"/>
      <c r="B120" s="2"/>
      <c r="C120" s="2"/>
      <c r="D120" s="2"/>
      <c r="E120" s="2"/>
      <c r="F120" s="6"/>
      <c r="G120" s="6"/>
      <c r="H120" s="6"/>
      <c r="I120" s="6"/>
      <c r="J120" s="6"/>
      <c r="K120" s="6"/>
      <c r="L120" s="6"/>
      <c r="M120" s="6"/>
      <c r="N120" s="6"/>
      <c r="O120" s="6"/>
      <c r="P120" s="4"/>
      <c r="Q120" s="6"/>
      <c r="R120" s="4"/>
      <c r="S120" s="4"/>
      <c r="T120" s="4"/>
      <c r="U120" s="4"/>
      <c r="V120" s="4"/>
      <c r="W120" s="6"/>
      <c r="X120" s="4"/>
      <c r="Y120" s="14"/>
      <c r="Z120" s="4"/>
      <c r="AA120" s="4"/>
      <c r="AB120" s="4"/>
      <c r="AC120" s="4"/>
      <c r="AD120" s="2"/>
      <c r="AE120" s="2"/>
      <c r="AF120" s="4"/>
      <c r="AG120" s="4"/>
      <c r="AH120" s="4"/>
      <c r="AI120" s="6"/>
      <c r="AJ120" s="4"/>
      <c r="AK120" s="4"/>
      <c r="AL120" s="6"/>
    </row>
    <row r="121" spans="1:38" ht="15.75" customHeight="1" x14ac:dyDescent="0.15">
      <c r="A121" s="7"/>
      <c r="B121" s="2"/>
      <c r="C121" s="2"/>
      <c r="D121" s="2"/>
      <c r="E121" s="2"/>
      <c r="F121" s="6"/>
      <c r="G121" s="2"/>
      <c r="H121" s="2"/>
      <c r="I121" s="2"/>
      <c r="J121" s="6"/>
      <c r="K121" s="6"/>
      <c r="L121" s="2"/>
      <c r="M121" s="2"/>
      <c r="N121" s="2"/>
      <c r="O121" s="2"/>
      <c r="P121" s="4"/>
      <c r="Q121" s="6"/>
      <c r="R121" s="4"/>
      <c r="S121" s="4"/>
      <c r="T121" s="4"/>
      <c r="U121" s="4"/>
      <c r="V121" s="4"/>
      <c r="W121" s="6"/>
      <c r="X121" s="4"/>
      <c r="Y121" s="14"/>
      <c r="Z121" s="4"/>
      <c r="AA121" s="4"/>
      <c r="AB121" s="4"/>
      <c r="AC121" s="4"/>
      <c r="AD121" s="2"/>
      <c r="AE121" s="2"/>
      <c r="AF121" s="4"/>
      <c r="AG121" s="4"/>
      <c r="AH121" s="4"/>
      <c r="AI121" s="6"/>
      <c r="AJ121" s="4"/>
      <c r="AK121" s="4"/>
      <c r="AL121" s="6"/>
    </row>
    <row r="122" spans="1:38" ht="15.75" customHeight="1" x14ac:dyDescent="0.15">
      <c r="A122" s="7"/>
      <c r="B122" s="2"/>
      <c r="C122" s="2"/>
      <c r="D122" s="6"/>
      <c r="E122" s="6"/>
      <c r="F122" s="6"/>
      <c r="G122" s="2"/>
      <c r="H122" s="2"/>
      <c r="I122" s="2"/>
      <c r="J122" s="6"/>
      <c r="K122" s="6"/>
      <c r="L122" s="2"/>
      <c r="M122" s="2"/>
      <c r="N122" s="2"/>
      <c r="O122" s="2"/>
      <c r="P122" s="4"/>
      <c r="Q122" s="6"/>
      <c r="R122" s="4"/>
      <c r="S122" s="4"/>
      <c r="T122" s="4"/>
      <c r="U122" s="4"/>
      <c r="V122" s="4"/>
      <c r="W122" s="6"/>
      <c r="X122" s="4"/>
      <c r="Y122" s="14"/>
      <c r="Z122" s="4"/>
      <c r="AA122" s="4"/>
      <c r="AB122" s="4"/>
      <c r="AC122" s="4"/>
      <c r="AD122" s="2"/>
      <c r="AE122" s="2"/>
      <c r="AF122" s="4"/>
      <c r="AG122" s="4"/>
      <c r="AH122" s="4"/>
      <c r="AI122" s="6"/>
      <c r="AJ122" s="4"/>
      <c r="AK122" s="4"/>
      <c r="AL122" s="6"/>
    </row>
    <row r="123" spans="1:38" ht="15.75" customHeight="1" x14ac:dyDescent="0.15">
      <c r="A123" s="7"/>
      <c r="B123" s="2"/>
      <c r="C123" s="2"/>
      <c r="D123" s="6"/>
      <c r="E123" s="6"/>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6"/>
      <c r="AJ123" s="4"/>
      <c r="AK123" s="4"/>
      <c r="AL123" s="6"/>
    </row>
    <row r="124" spans="1:38" ht="15.75" customHeight="1" x14ac:dyDescent="0.15">
      <c r="A124" s="1"/>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6"/>
      <c r="AJ124" s="4"/>
      <c r="AK124" s="4"/>
      <c r="AL124" s="6"/>
    </row>
    <row r="125" spans="1:38" ht="15.75" customHeight="1" x14ac:dyDescent="0.15">
      <c r="A125" s="7"/>
      <c r="B125" s="2"/>
      <c r="C125" s="2"/>
      <c r="D125" s="2"/>
      <c r="E125" s="2"/>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6"/>
      <c r="AJ125" s="4"/>
      <c r="AK125" s="4"/>
      <c r="AL125" s="6"/>
    </row>
    <row r="126" spans="1:38" ht="15.75" customHeight="1" x14ac:dyDescent="0.15">
      <c r="A126" s="7"/>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6"/>
      <c r="AJ126" s="4"/>
      <c r="AK126" s="4"/>
      <c r="AL126" s="6"/>
    </row>
    <row r="127" spans="1:38" ht="15.75" customHeight="1" x14ac:dyDescent="0.15">
      <c r="A127" s="7"/>
      <c r="B127" s="2"/>
      <c r="C127" s="6"/>
      <c r="D127" s="2"/>
      <c r="E127" s="2"/>
      <c r="F127" s="6"/>
      <c r="G127" s="2"/>
      <c r="H127" s="2"/>
      <c r="I127" s="2"/>
      <c r="J127" s="2"/>
      <c r="K127" s="2"/>
      <c r="L127" s="2"/>
      <c r="M127" s="2"/>
      <c r="N127" s="2"/>
      <c r="O127" s="2"/>
      <c r="P127" s="2"/>
      <c r="Q127" s="2"/>
      <c r="R127" s="4"/>
      <c r="S127" s="4"/>
      <c r="T127" s="4"/>
      <c r="U127" s="4"/>
      <c r="V127" s="4"/>
      <c r="W127" s="6"/>
      <c r="X127" s="4"/>
      <c r="Y127" s="14"/>
      <c r="Z127" s="4"/>
      <c r="AA127" s="4"/>
      <c r="AB127" s="4"/>
      <c r="AC127" s="4"/>
      <c r="AD127" s="2"/>
      <c r="AE127" s="2"/>
      <c r="AF127" s="4"/>
      <c r="AG127" s="4"/>
      <c r="AH127" s="4"/>
      <c r="AI127" s="6"/>
      <c r="AJ127" s="4"/>
      <c r="AK127" s="4"/>
      <c r="AL127" s="6"/>
    </row>
    <row r="128" spans="1:38" ht="15.75" customHeight="1" x14ac:dyDescent="0.15">
      <c r="A128" s="1"/>
      <c r="B128" s="2"/>
      <c r="C128" s="6"/>
      <c r="D128" s="2"/>
      <c r="E128" s="2"/>
      <c r="F128" s="6"/>
      <c r="G128" s="2"/>
      <c r="H128" s="2"/>
      <c r="I128" s="2"/>
      <c r="J128" s="2"/>
      <c r="K128" s="2"/>
      <c r="L128" s="2"/>
      <c r="M128" s="2"/>
      <c r="N128" s="2"/>
      <c r="O128" s="2"/>
      <c r="P128" s="2"/>
      <c r="Q128" s="2"/>
      <c r="R128" s="4"/>
      <c r="S128" s="4"/>
      <c r="T128" s="4"/>
      <c r="U128" s="4"/>
      <c r="V128" s="4"/>
      <c r="W128" s="6"/>
      <c r="X128" s="4"/>
      <c r="Y128" s="14"/>
      <c r="Z128" s="4"/>
      <c r="AA128" s="4"/>
      <c r="AB128" s="4"/>
      <c r="AC128" s="4"/>
      <c r="AD128" s="2"/>
      <c r="AE128" s="2"/>
      <c r="AF128" s="4"/>
      <c r="AG128" s="4"/>
      <c r="AH128" s="4"/>
      <c r="AI128" s="6"/>
      <c r="AJ128" s="4"/>
      <c r="AK128" s="4"/>
      <c r="AL128" s="6"/>
    </row>
    <row r="129" spans="1:38" ht="15.75" customHeight="1" x14ac:dyDescent="0.15">
      <c r="A129" s="7"/>
      <c r="B129" s="2"/>
      <c r="C129" s="6"/>
      <c r="D129" s="2"/>
      <c r="E129" s="2"/>
      <c r="F129" s="6"/>
      <c r="G129" s="2"/>
      <c r="H129" s="2"/>
      <c r="I129" s="2"/>
      <c r="J129" s="2"/>
      <c r="K129" s="2"/>
      <c r="L129" s="2"/>
      <c r="M129" s="2"/>
      <c r="N129" s="2"/>
      <c r="O129" s="2"/>
      <c r="P129" s="2"/>
      <c r="Q129" s="2"/>
      <c r="R129" s="4"/>
      <c r="S129" s="4"/>
      <c r="T129" s="3"/>
      <c r="U129" s="4"/>
      <c r="V129" s="4"/>
      <c r="W129" s="6"/>
      <c r="X129" s="4"/>
      <c r="Y129" s="14"/>
      <c r="Z129" s="4"/>
      <c r="AA129" s="4"/>
      <c r="AB129" s="4"/>
      <c r="AC129" s="4"/>
      <c r="AD129" s="2"/>
      <c r="AE129" s="2"/>
      <c r="AF129" s="4"/>
      <c r="AG129" s="4"/>
      <c r="AH129" s="4"/>
      <c r="AI129" s="6"/>
      <c r="AJ129" s="4"/>
      <c r="AK129" s="4"/>
      <c r="AL129" s="6"/>
    </row>
    <row r="130" spans="1:38" ht="15.75" customHeight="1" x14ac:dyDescent="0.15">
      <c r="A130" s="7"/>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6"/>
      <c r="AJ130" s="4"/>
      <c r="AK130" s="4"/>
      <c r="AL130" s="6"/>
    </row>
    <row r="131" spans="1:38" ht="15.75" customHeight="1" x14ac:dyDescent="0.15">
      <c r="A131" s="7"/>
      <c r="B131" s="2"/>
      <c r="C131" s="6"/>
      <c r="D131" s="2"/>
      <c r="E131" s="2"/>
      <c r="F131" s="6"/>
      <c r="G131" s="2"/>
      <c r="H131" s="2"/>
      <c r="I131" s="2"/>
      <c r="J131" s="2"/>
      <c r="K131" s="2"/>
      <c r="L131" s="2"/>
      <c r="M131" s="2"/>
      <c r="N131" s="2"/>
      <c r="O131" s="2"/>
      <c r="P131" s="2"/>
      <c r="Q131" s="2"/>
      <c r="R131" s="4"/>
      <c r="S131" s="4"/>
      <c r="T131" s="4"/>
      <c r="U131" s="4"/>
      <c r="V131" s="4"/>
      <c r="W131" s="6"/>
      <c r="X131" s="4"/>
      <c r="Y131" s="14"/>
      <c r="Z131" s="4"/>
      <c r="AA131" s="4"/>
      <c r="AB131" s="4"/>
      <c r="AC131" s="4"/>
      <c r="AD131" s="2"/>
      <c r="AE131" s="2"/>
      <c r="AF131" s="4"/>
      <c r="AG131" s="4"/>
      <c r="AH131" s="4"/>
      <c r="AI131" s="6"/>
      <c r="AJ131" s="4"/>
      <c r="AK131" s="4"/>
      <c r="AL131" s="6"/>
    </row>
    <row r="132" spans="1:38" ht="15.75" customHeight="1" x14ac:dyDescent="0.15">
      <c r="A132" s="1"/>
      <c r="B132" s="2"/>
      <c r="C132" s="2"/>
      <c r="D132" s="6"/>
      <c r="E132" s="6"/>
      <c r="F132" s="6"/>
      <c r="G132" s="2"/>
      <c r="H132" s="2"/>
      <c r="I132" s="2"/>
      <c r="J132" s="6"/>
      <c r="K132" s="6"/>
      <c r="L132" s="2"/>
      <c r="M132" s="2"/>
      <c r="N132" s="2"/>
      <c r="O132" s="2"/>
      <c r="P132" s="4"/>
      <c r="Q132" s="6"/>
      <c r="R132" s="4"/>
      <c r="S132" s="4"/>
      <c r="T132" s="4"/>
      <c r="U132" s="4"/>
      <c r="V132" s="4"/>
      <c r="W132" s="6"/>
      <c r="X132" s="4"/>
      <c r="Y132" s="14"/>
      <c r="Z132" s="4"/>
      <c r="AA132" s="4"/>
      <c r="AB132" s="4"/>
      <c r="AC132" s="4"/>
      <c r="AD132" s="2"/>
      <c r="AE132" s="2"/>
      <c r="AF132" s="4"/>
      <c r="AG132" s="4"/>
      <c r="AH132" s="4"/>
      <c r="AI132" s="6"/>
      <c r="AJ132" s="4"/>
      <c r="AK132" s="4"/>
      <c r="AL132" s="6"/>
    </row>
    <row r="133" spans="1:38" ht="15.75" customHeight="1" x14ac:dyDescent="0.15">
      <c r="A133" s="7"/>
      <c r="B133" s="2"/>
      <c r="C133" s="2"/>
      <c r="D133" s="6"/>
      <c r="E133" s="6"/>
      <c r="F133" s="6"/>
      <c r="G133" s="2"/>
      <c r="H133" s="2"/>
      <c r="I133" s="2"/>
      <c r="J133" s="6"/>
      <c r="K133" s="6"/>
      <c r="L133" s="2"/>
      <c r="M133" s="2"/>
      <c r="N133" s="2"/>
      <c r="O133" s="2"/>
      <c r="P133" s="4"/>
      <c r="Q133" s="6"/>
      <c r="R133" s="4"/>
      <c r="S133" s="4"/>
      <c r="T133" s="4"/>
      <c r="U133" s="4"/>
      <c r="V133" s="4"/>
      <c r="W133" s="6"/>
      <c r="X133" s="4"/>
      <c r="Y133" s="14"/>
      <c r="Z133" s="4"/>
      <c r="AA133" s="4"/>
      <c r="AB133" s="4"/>
      <c r="AC133" s="4"/>
      <c r="AD133" s="2"/>
      <c r="AE133" s="2"/>
      <c r="AF133" s="4"/>
      <c r="AG133" s="4"/>
      <c r="AH133" s="4"/>
      <c r="AI133" s="6"/>
      <c r="AJ133" s="4"/>
      <c r="AK133" s="4"/>
      <c r="AL133" s="6"/>
    </row>
    <row r="134" spans="1:38" ht="15.75" customHeight="1" x14ac:dyDescent="0.15">
      <c r="A134" s="7"/>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6"/>
      <c r="AJ134" s="4"/>
      <c r="AK134" s="4"/>
      <c r="AL134" s="6"/>
    </row>
    <row r="135" spans="1:38"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6"/>
      <c r="AJ135" s="4"/>
      <c r="AK135" s="4"/>
      <c r="AL135" s="6"/>
    </row>
    <row r="136" spans="1:38" ht="15.75" customHeight="1" x14ac:dyDescent="0.15">
      <c r="A136" s="1"/>
      <c r="B136" s="2"/>
      <c r="C136" s="2"/>
      <c r="D136" s="2"/>
      <c r="E136" s="2"/>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6"/>
      <c r="AJ136" s="4"/>
      <c r="AK136" s="4"/>
      <c r="AL136" s="6"/>
    </row>
    <row r="137" spans="1:38"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6"/>
      <c r="AJ137" s="4"/>
      <c r="AK137" s="4"/>
      <c r="AL137" s="6"/>
    </row>
    <row r="138" spans="1:38" ht="15.75" customHeight="1" x14ac:dyDescent="0.15">
      <c r="A138" s="7"/>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6"/>
      <c r="AJ138" s="4"/>
      <c r="AK138" s="4"/>
      <c r="AL138" s="6"/>
    </row>
    <row r="139" spans="1:38"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6"/>
      <c r="AJ139" s="4"/>
      <c r="AK139" s="4"/>
      <c r="AL139" s="6"/>
    </row>
    <row r="140" spans="1:38" ht="15.75" customHeight="1" x14ac:dyDescent="0.15">
      <c r="A140" s="1"/>
      <c r="B140" s="2"/>
      <c r="C140" s="2"/>
      <c r="D140" s="6"/>
      <c r="E140" s="6"/>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6"/>
      <c r="AJ140" s="4"/>
      <c r="AK140" s="4"/>
      <c r="AL140" s="6"/>
    </row>
    <row r="141" spans="1:38" ht="15.75" customHeight="1" x14ac:dyDescent="0.15">
      <c r="A141" s="7"/>
      <c r="B141" s="2"/>
      <c r="C141" s="2"/>
      <c r="D141" s="2"/>
      <c r="E141" s="2"/>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6"/>
      <c r="AJ141" s="4"/>
      <c r="AK141" s="4"/>
      <c r="AL141" s="6"/>
    </row>
    <row r="142" spans="1:38" ht="15.75" customHeight="1" x14ac:dyDescent="0.15">
      <c r="A142" s="7"/>
      <c r="B142" s="2"/>
      <c r="C142" s="2"/>
      <c r="D142" s="2"/>
      <c r="E142" s="2"/>
      <c r="F142" s="6"/>
      <c r="G142" s="3"/>
      <c r="J142" s="6"/>
      <c r="K142" s="6"/>
      <c r="P142" s="4"/>
      <c r="Q142" s="6"/>
      <c r="R142" s="4"/>
      <c r="S142" s="4"/>
      <c r="T142" s="4"/>
      <c r="U142" s="4"/>
      <c r="V142" s="4"/>
      <c r="W142" s="6"/>
      <c r="X142" s="4"/>
      <c r="Y142" s="14"/>
      <c r="Z142" s="4"/>
      <c r="AA142" s="4"/>
      <c r="AB142" s="4"/>
      <c r="AC142" s="4"/>
      <c r="AD142" s="2"/>
      <c r="AE142" s="2"/>
      <c r="AF142" s="4"/>
      <c r="AG142" s="4"/>
      <c r="AH142" s="4"/>
      <c r="AI142" s="6"/>
      <c r="AJ142" s="4"/>
      <c r="AK142" s="4"/>
      <c r="AL142" s="6"/>
    </row>
    <row r="143" spans="1:38"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6"/>
      <c r="AJ143" s="4"/>
      <c r="AK143" s="4"/>
      <c r="AL143" s="6"/>
    </row>
    <row r="144" spans="1:38" ht="15.75" customHeight="1" x14ac:dyDescent="0.15">
      <c r="A144" s="1"/>
      <c r="B144" s="2"/>
      <c r="C144" s="6"/>
      <c r="D144" s="2"/>
      <c r="E144" s="2"/>
      <c r="F144" s="6"/>
      <c r="G144" s="2"/>
      <c r="H144" s="2"/>
      <c r="I144" s="2"/>
      <c r="J144" s="2"/>
      <c r="K144" s="2"/>
      <c r="L144" s="2"/>
      <c r="M144" s="2"/>
      <c r="N144" s="2"/>
      <c r="O144" s="2"/>
      <c r="P144" s="2"/>
      <c r="Q144" s="2"/>
      <c r="R144" s="4"/>
      <c r="S144" s="4"/>
      <c r="T144" s="4"/>
      <c r="U144" s="3"/>
      <c r="V144" s="4"/>
      <c r="W144" s="6"/>
      <c r="X144" s="4"/>
      <c r="Y144" s="14"/>
      <c r="Z144" s="4"/>
      <c r="AA144" s="4"/>
      <c r="AB144" s="4"/>
      <c r="AC144" s="4"/>
      <c r="AD144" s="2"/>
      <c r="AE144" s="2"/>
      <c r="AF144" s="4"/>
      <c r="AG144" s="4"/>
      <c r="AH144" s="4"/>
      <c r="AI144" s="6"/>
      <c r="AJ144" s="4"/>
      <c r="AK144" s="4"/>
      <c r="AL144" s="6"/>
    </row>
    <row r="145" spans="1:38" ht="15.75" customHeight="1" x14ac:dyDescent="0.15">
      <c r="A145" s="7"/>
      <c r="B145" s="2"/>
      <c r="C145" s="2"/>
      <c r="D145" s="2"/>
      <c r="E145" s="2"/>
      <c r="F145" s="6"/>
      <c r="G145" s="3"/>
      <c r="J145" s="6"/>
      <c r="K145" s="6"/>
      <c r="P145" s="4"/>
      <c r="Q145" s="6"/>
      <c r="R145" s="2"/>
      <c r="S145" s="4"/>
      <c r="T145" s="4"/>
      <c r="U145" s="4"/>
      <c r="V145" s="4"/>
      <c r="W145" s="6"/>
      <c r="X145" s="4"/>
      <c r="Y145" s="14"/>
      <c r="Z145" s="4"/>
      <c r="AA145" s="4"/>
      <c r="AB145" s="4"/>
      <c r="AC145" s="4"/>
      <c r="AD145" s="2"/>
      <c r="AE145" s="2"/>
      <c r="AF145" s="4"/>
      <c r="AG145" s="4"/>
      <c r="AH145" s="4"/>
      <c r="AI145" s="6"/>
      <c r="AJ145" s="4"/>
      <c r="AK145" s="4"/>
      <c r="AL145" s="6"/>
    </row>
    <row r="146" spans="1:38" ht="15.75" customHeight="1" x14ac:dyDescent="0.15">
      <c r="A146" s="7"/>
      <c r="B146" s="2"/>
      <c r="C146" s="2"/>
      <c r="D146" s="2"/>
      <c r="E146" s="2"/>
      <c r="F146" s="6"/>
      <c r="G146" s="2"/>
      <c r="H146" s="2"/>
      <c r="I146" s="2"/>
      <c r="J146" s="2"/>
      <c r="K146" s="2"/>
      <c r="L146" s="2"/>
      <c r="M146" s="2"/>
      <c r="N146" s="2"/>
      <c r="O146" s="2"/>
      <c r="P146" s="2"/>
      <c r="Q146" s="2"/>
      <c r="R146" s="4"/>
      <c r="S146" s="4"/>
      <c r="T146" s="4"/>
      <c r="U146" s="4"/>
      <c r="V146" s="4"/>
      <c r="W146" s="6"/>
      <c r="X146" s="4"/>
      <c r="Y146" s="14"/>
      <c r="Z146" s="4"/>
      <c r="AA146" s="4"/>
      <c r="AB146" s="4"/>
      <c r="AC146" s="4"/>
      <c r="AD146" s="2"/>
      <c r="AE146" s="2"/>
      <c r="AF146" s="4"/>
      <c r="AG146" s="4"/>
      <c r="AH146" s="4"/>
      <c r="AI146" s="6"/>
      <c r="AJ146" s="4"/>
      <c r="AK146" s="4"/>
      <c r="AL146" s="6"/>
    </row>
    <row r="147" spans="1:38" ht="15.75" customHeight="1" x14ac:dyDescent="0.15">
      <c r="A147" s="7"/>
      <c r="B147" s="2"/>
      <c r="C147" s="6"/>
      <c r="D147" s="2"/>
      <c r="E147" s="2"/>
      <c r="F147" s="6"/>
      <c r="G147" s="2"/>
      <c r="H147" s="2"/>
      <c r="I147" s="2"/>
      <c r="J147" s="2"/>
      <c r="K147" s="2"/>
      <c r="L147" s="2"/>
      <c r="M147" s="2"/>
      <c r="N147" s="2"/>
      <c r="O147" s="2"/>
      <c r="P147" s="2"/>
      <c r="Q147" s="2"/>
      <c r="R147" s="4"/>
      <c r="S147" s="4"/>
      <c r="T147" s="4"/>
      <c r="U147" s="4"/>
      <c r="V147" s="4"/>
      <c r="W147" s="6"/>
      <c r="X147" s="4"/>
      <c r="Y147" s="14"/>
      <c r="Z147" s="4"/>
      <c r="AA147" s="4"/>
      <c r="AB147" s="4"/>
      <c r="AC147" s="4"/>
      <c r="AD147" s="2"/>
      <c r="AE147" s="2"/>
      <c r="AF147" s="4"/>
      <c r="AG147" s="4"/>
      <c r="AH147" s="4"/>
      <c r="AI147" s="6"/>
      <c r="AJ147" s="4"/>
      <c r="AK147" s="4"/>
      <c r="AL147" s="6"/>
    </row>
    <row r="148" spans="1:38" ht="15.75" customHeight="1" x14ac:dyDescent="0.15">
      <c r="A148" s="1"/>
      <c r="B148" s="2"/>
      <c r="C148" s="2"/>
      <c r="D148" s="2"/>
      <c r="E148" s="2"/>
      <c r="F148" s="6"/>
      <c r="G148" s="2"/>
      <c r="H148" s="2"/>
      <c r="I148" s="2"/>
      <c r="J148" s="6"/>
      <c r="K148" s="6"/>
      <c r="L148" s="2"/>
      <c r="M148" s="2"/>
      <c r="N148" s="2"/>
      <c r="O148" s="2"/>
      <c r="P148" s="4"/>
      <c r="Q148" s="6"/>
      <c r="R148" s="4"/>
      <c r="S148" s="4"/>
      <c r="T148" s="4"/>
      <c r="U148" s="4"/>
      <c r="V148" s="4"/>
      <c r="W148" s="6"/>
      <c r="X148" s="4"/>
      <c r="Y148" s="14"/>
      <c r="Z148" s="4"/>
      <c r="AA148" s="4"/>
      <c r="AB148" s="4"/>
      <c r="AC148" s="4"/>
      <c r="AD148" s="2"/>
      <c r="AE148" s="2"/>
      <c r="AF148" s="4"/>
      <c r="AG148" s="4"/>
      <c r="AH148" s="4"/>
      <c r="AI148" s="6"/>
      <c r="AJ148" s="4"/>
      <c r="AK148" s="4"/>
      <c r="AL148" s="6"/>
    </row>
    <row r="149" spans="1:38" ht="15.75" customHeight="1" x14ac:dyDescent="0.15">
      <c r="A149" s="7"/>
      <c r="B149" s="2"/>
      <c r="C149" s="2"/>
      <c r="D149" s="6"/>
      <c r="E149" s="6"/>
      <c r="F149" s="6"/>
      <c r="G149" s="2"/>
      <c r="H149" s="2"/>
      <c r="I149" s="2"/>
      <c r="J149" s="6"/>
      <c r="K149" s="6"/>
      <c r="L149" s="2"/>
      <c r="M149" s="2"/>
      <c r="N149" s="2"/>
      <c r="O149" s="2"/>
      <c r="P149" s="4"/>
      <c r="Q149" s="6"/>
      <c r="R149" s="4"/>
      <c r="S149" s="4"/>
      <c r="T149" s="4"/>
      <c r="U149" s="4"/>
      <c r="V149" s="4"/>
      <c r="W149" s="6"/>
      <c r="X149" s="4"/>
      <c r="Y149" s="14"/>
      <c r="Z149" s="4"/>
      <c r="AA149" s="4"/>
      <c r="AB149" s="4"/>
      <c r="AC149" s="4"/>
      <c r="AD149" s="2"/>
      <c r="AE149" s="2"/>
      <c r="AF149" s="4"/>
      <c r="AG149" s="4"/>
      <c r="AH149" s="4"/>
      <c r="AI149" s="6"/>
      <c r="AJ149" s="4"/>
      <c r="AK149" s="4"/>
      <c r="AL149" s="6"/>
    </row>
    <row r="150" spans="1:38" ht="15.75" customHeight="1" x14ac:dyDescent="0.15">
      <c r="A150" s="7"/>
      <c r="B150" s="2"/>
      <c r="C150" s="2"/>
      <c r="D150" s="6"/>
      <c r="E150" s="6"/>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6"/>
      <c r="AJ150" s="4"/>
      <c r="AK150" s="4"/>
      <c r="AL150" s="6"/>
    </row>
    <row r="151" spans="1:38"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6"/>
      <c r="AJ151" s="4"/>
      <c r="AK151" s="4"/>
      <c r="AL151" s="6"/>
    </row>
    <row r="152" spans="1:38" ht="15.75" customHeight="1" x14ac:dyDescent="0.15">
      <c r="A152" s="1"/>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6"/>
      <c r="AJ152" s="4"/>
      <c r="AK152" s="4"/>
      <c r="AL152" s="6"/>
    </row>
    <row r="153" spans="1:38" ht="15.75" customHeight="1" x14ac:dyDescent="0.15">
      <c r="A153" s="7"/>
      <c r="B153" s="2"/>
      <c r="C153" s="6"/>
      <c r="D153" s="2"/>
      <c r="E153" s="2"/>
      <c r="F153" s="6"/>
      <c r="G153" s="2"/>
      <c r="H153" s="2"/>
      <c r="I153" s="2"/>
      <c r="J153" s="2"/>
      <c r="K153" s="2"/>
      <c r="L153" s="2"/>
      <c r="M153" s="2"/>
      <c r="N153" s="2"/>
      <c r="O153" s="2"/>
      <c r="P153" s="2"/>
      <c r="Q153" s="2"/>
      <c r="R153" s="4"/>
      <c r="S153" s="4"/>
      <c r="T153" s="4"/>
      <c r="U153" s="4"/>
      <c r="V153" s="4"/>
      <c r="W153" s="6"/>
      <c r="X153" s="4"/>
      <c r="Y153" s="14"/>
      <c r="Z153" s="4"/>
      <c r="AA153" s="4"/>
      <c r="AB153" s="4"/>
      <c r="AC153" s="4"/>
      <c r="AD153" s="2"/>
      <c r="AE153" s="2"/>
      <c r="AF153" s="4"/>
      <c r="AG153" s="4"/>
      <c r="AH153" s="4"/>
      <c r="AI153" s="6"/>
      <c r="AJ153" s="4"/>
      <c r="AK153" s="4"/>
      <c r="AL153" s="6"/>
    </row>
    <row r="154" spans="1:38" ht="15.75" customHeight="1" x14ac:dyDescent="0.15">
      <c r="A154" s="7"/>
      <c r="B154" s="2"/>
      <c r="C154" s="6"/>
      <c r="D154" s="2"/>
      <c r="E154" s="2"/>
      <c r="F154" s="6"/>
      <c r="G154" s="2"/>
      <c r="H154" s="2"/>
      <c r="I154" s="2"/>
      <c r="J154" s="2"/>
      <c r="K154" s="2"/>
      <c r="L154" s="2"/>
      <c r="M154" s="2"/>
      <c r="N154" s="2"/>
      <c r="O154" s="2"/>
      <c r="P154" s="2"/>
      <c r="Q154" s="2"/>
      <c r="R154" s="4"/>
      <c r="S154" s="4"/>
      <c r="T154" s="4"/>
      <c r="U154" s="4"/>
      <c r="V154" s="4"/>
      <c r="W154" s="6"/>
      <c r="X154" s="4"/>
      <c r="Y154" s="14"/>
      <c r="Z154" s="4"/>
      <c r="AA154" s="4"/>
      <c r="AB154" s="4"/>
      <c r="AC154" s="4"/>
      <c r="AD154" s="2"/>
      <c r="AE154" s="2"/>
      <c r="AF154" s="4"/>
      <c r="AG154" s="4"/>
      <c r="AH154" s="4"/>
      <c r="AI154" s="6"/>
      <c r="AJ154" s="4"/>
      <c r="AK154" s="4"/>
      <c r="AL154" s="6"/>
    </row>
    <row r="155" spans="1:38"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6"/>
      <c r="AJ155" s="4"/>
      <c r="AK155" s="4"/>
      <c r="AL155" s="6"/>
    </row>
    <row r="156" spans="1:38" ht="15.75" customHeight="1" x14ac:dyDescent="0.15">
      <c r="A156" s="1"/>
      <c r="B156" s="2"/>
      <c r="C156" s="2"/>
      <c r="D156" s="6"/>
      <c r="E156" s="6"/>
      <c r="F156" s="6"/>
      <c r="G156" s="2"/>
      <c r="H156" s="2"/>
      <c r="I156" s="2"/>
      <c r="J156" s="6"/>
      <c r="K156" s="6"/>
      <c r="L156" s="2"/>
      <c r="M156" s="2"/>
      <c r="N156" s="2"/>
      <c r="O156" s="2"/>
      <c r="P156" s="4"/>
      <c r="Q156" s="6"/>
      <c r="R156" s="4"/>
      <c r="S156" s="4"/>
      <c r="T156" s="4"/>
      <c r="U156" s="4"/>
      <c r="V156" s="4"/>
      <c r="W156" s="6"/>
      <c r="X156" s="4"/>
      <c r="Y156" s="14"/>
      <c r="Z156" s="4"/>
      <c r="AA156" s="4"/>
      <c r="AB156" s="4"/>
      <c r="AC156" s="4"/>
      <c r="AD156" s="2"/>
      <c r="AE156" s="2"/>
      <c r="AF156" s="4"/>
      <c r="AG156" s="4"/>
      <c r="AH156" s="4"/>
      <c r="AI156" s="6"/>
      <c r="AJ156" s="4"/>
      <c r="AK156" s="4"/>
      <c r="AL156" s="6"/>
    </row>
    <row r="157" spans="1:38" ht="15.75" customHeight="1" x14ac:dyDescent="0.15">
      <c r="A157" s="7"/>
      <c r="B157" s="2"/>
      <c r="C157" s="2"/>
      <c r="D157" s="6"/>
      <c r="E157" s="6"/>
      <c r="F157" s="6"/>
      <c r="G157" s="2"/>
      <c r="H157" s="2"/>
      <c r="I157" s="2"/>
      <c r="J157" s="6"/>
      <c r="K157" s="6"/>
      <c r="L157" s="2"/>
      <c r="M157" s="2"/>
      <c r="N157" s="2"/>
      <c r="O157" s="2"/>
      <c r="P157" s="4"/>
      <c r="Q157" s="6"/>
      <c r="R157" s="4"/>
      <c r="S157" s="4"/>
      <c r="T157" s="4"/>
      <c r="U157" s="4"/>
      <c r="V157" s="4"/>
      <c r="W157" s="6"/>
      <c r="X157" s="4"/>
      <c r="Y157" s="14"/>
      <c r="Z157" s="4"/>
      <c r="AA157" s="4"/>
      <c r="AB157" s="4"/>
      <c r="AC157" s="4"/>
      <c r="AD157" s="2"/>
      <c r="AE157" s="2"/>
      <c r="AF157" s="4"/>
      <c r="AG157" s="4"/>
      <c r="AH157" s="4"/>
      <c r="AI157" s="6"/>
      <c r="AJ157" s="4"/>
      <c r="AK157" s="4"/>
      <c r="AL157" s="6"/>
    </row>
    <row r="158" spans="1:38" ht="15.75" customHeight="1" x14ac:dyDescent="0.15">
      <c r="A158" s="7"/>
      <c r="B158" s="2"/>
      <c r="C158" s="6"/>
      <c r="D158" s="2"/>
      <c r="E158" s="2"/>
      <c r="F158" s="6"/>
      <c r="G158" s="2"/>
      <c r="H158" s="2"/>
      <c r="I158" s="2"/>
      <c r="J158" s="2"/>
      <c r="K158" s="2"/>
      <c r="L158" s="2"/>
      <c r="M158" s="2"/>
      <c r="N158" s="2"/>
      <c r="O158" s="2"/>
      <c r="P158" s="2"/>
      <c r="Q158" s="2"/>
      <c r="R158" s="4"/>
      <c r="S158" s="4"/>
      <c r="T158" s="4"/>
      <c r="U158" s="4"/>
      <c r="V158" s="4"/>
      <c r="W158" s="6"/>
      <c r="X158" s="4"/>
      <c r="Y158" s="14"/>
      <c r="Z158" s="4"/>
      <c r="AA158" s="4"/>
      <c r="AB158" s="4"/>
      <c r="AC158" s="4"/>
      <c r="AD158" s="2"/>
      <c r="AE158" s="2"/>
      <c r="AF158" s="4"/>
      <c r="AG158" s="4"/>
      <c r="AH158" s="4"/>
      <c r="AI158" s="6"/>
      <c r="AJ158" s="4"/>
      <c r="AK158" s="4"/>
      <c r="AL158" s="6"/>
    </row>
    <row r="159" spans="1:38" ht="15.75" customHeight="1" x14ac:dyDescent="0.15">
      <c r="A159" s="7"/>
      <c r="B159" s="2"/>
      <c r="C159" s="6"/>
      <c r="D159" s="2"/>
      <c r="E159" s="2"/>
      <c r="F159" s="6"/>
      <c r="G159" s="2"/>
      <c r="H159" s="2"/>
      <c r="I159" s="2"/>
      <c r="J159" s="2"/>
      <c r="K159" s="2"/>
      <c r="L159" s="2"/>
      <c r="M159" s="2"/>
      <c r="N159" s="2"/>
      <c r="O159" s="2"/>
      <c r="P159" s="2"/>
      <c r="Q159" s="2"/>
      <c r="R159" s="4"/>
      <c r="S159" s="4"/>
      <c r="T159" s="4"/>
      <c r="U159" s="4"/>
      <c r="V159" s="4"/>
      <c r="W159" s="6"/>
      <c r="X159" s="4"/>
      <c r="Y159" s="14"/>
      <c r="Z159" s="4"/>
      <c r="AA159" s="4"/>
      <c r="AB159" s="4"/>
      <c r="AC159" s="4"/>
      <c r="AD159" s="2"/>
      <c r="AE159" s="2"/>
      <c r="AF159" s="4"/>
      <c r="AG159" s="4"/>
      <c r="AH159" s="4"/>
      <c r="AI159" s="6"/>
      <c r="AJ159" s="4"/>
      <c r="AK159" s="4"/>
      <c r="AL159" s="6"/>
    </row>
    <row r="160" spans="1:38" ht="15.75" customHeight="1" x14ac:dyDescent="0.15">
      <c r="A160" s="1"/>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6"/>
      <c r="AJ160" s="4"/>
      <c r="AK160" s="4"/>
      <c r="AL160" s="6"/>
    </row>
    <row r="161" spans="1:38" ht="15.75" customHeight="1" x14ac:dyDescent="0.15">
      <c r="A161" s="7"/>
      <c r="B161" s="2"/>
      <c r="C161" s="2"/>
      <c r="D161" s="6"/>
      <c r="E161" s="6"/>
      <c r="F161" s="6"/>
      <c r="G161" s="2"/>
      <c r="H161" s="2"/>
      <c r="I161" s="2"/>
      <c r="J161" s="6"/>
      <c r="K161" s="6"/>
      <c r="L161" s="2"/>
      <c r="M161" s="2"/>
      <c r="N161" s="2"/>
      <c r="O161" s="2"/>
      <c r="P161" s="4"/>
      <c r="Q161" s="6"/>
      <c r="R161" s="4"/>
      <c r="S161" s="4"/>
      <c r="T161" s="4"/>
      <c r="U161" s="4"/>
      <c r="V161" s="4"/>
      <c r="W161" s="6"/>
      <c r="X161" s="4"/>
      <c r="Y161" s="14"/>
      <c r="Z161" s="4"/>
      <c r="AA161" s="4"/>
      <c r="AB161" s="4"/>
      <c r="AC161" s="4"/>
      <c r="AD161" s="2"/>
      <c r="AE161" s="2"/>
      <c r="AF161" s="4"/>
      <c r="AG161" s="4"/>
      <c r="AH161" s="4"/>
      <c r="AI161" s="6"/>
      <c r="AJ161" s="4"/>
      <c r="AK161" s="4"/>
      <c r="AL161" s="6"/>
    </row>
    <row r="162" spans="1:38" ht="15.75" customHeight="1" x14ac:dyDescent="0.15">
      <c r="A162" s="7"/>
      <c r="B162" s="2"/>
      <c r="C162" s="2"/>
      <c r="D162" s="2"/>
      <c r="E162" s="2"/>
      <c r="F162" s="6"/>
      <c r="G162" s="2"/>
      <c r="H162" s="2"/>
      <c r="I162" s="2"/>
      <c r="J162" s="6"/>
      <c r="K162" s="6"/>
      <c r="L162" s="2"/>
      <c r="M162" s="2"/>
      <c r="N162" s="2"/>
      <c r="O162" s="2"/>
      <c r="P162" s="4"/>
      <c r="Q162" s="6"/>
      <c r="R162" s="4"/>
      <c r="S162" s="4"/>
      <c r="T162" s="4"/>
      <c r="U162" s="4"/>
      <c r="V162" s="4"/>
      <c r="W162" s="6"/>
      <c r="X162" s="4"/>
      <c r="Y162" s="14"/>
      <c r="Z162" s="4"/>
      <c r="AA162" s="4"/>
      <c r="AB162" s="4"/>
      <c r="AC162" s="4"/>
      <c r="AD162" s="2"/>
      <c r="AE162" s="2"/>
      <c r="AF162" s="4"/>
      <c r="AG162" s="4"/>
      <c r="AH162" s="4"/>
      <c r="AI162" s="6"/>
      <c r="AJ162" s="4"/>
      <c r="AK162" s="4"/>
      <c r="AL162" s="6"/>
    </row>
    <row r="163" spans="1:38" ht="15.75" customHeight="1" x14ac:dyDescent="0.15">
      <c r="A163" s="7"/>
      <c r="B163" s="2"/>
      <c r="C163" s="6"/>
      <c r="D163" s="2"/>
      <c r="E163" s="2"/>
      <c r="F163" s="6"/>
      <c r="G163" s="2"/>
      <c r="H163" s="2"/>
      <c r="I163" s="2"/>
      <c r="J163" s="2"/>
      <c r="K163" s="2"/>
      <c r="L163" s="2"/>
      <c r="M163" s="2"/>
      <c r="N163" s="2"/>
      <c r="O163" s="2"/>
      <c r="P163" s="2"/>
      <c r="Q163" s="2"/>
      <c r="R163" s="4"/>
      <c r="S163" s="4"/>
      <c r="T163" s="4"/>
      <c r="U163" s="4"/>
      <c r="V163" s="4"/>
      <c r="W163" s="6"/>
      <c r="X163" s="4"/>
      <c r="Y163" s="14"/>
      <c r="Z163" s="4"/>
      <c r="AA163" s="4"/>
      <c r="AB163" s="4"/>
      <c r="AC163" s="4"/>
      <c r="AD163" s="2"/>
      <c r="AE163" s="2"/>
      <c r="AF163" s="4"/>
      <c r="AG163" s="4"/>
      <c r="AH163" s="4"/>
      <c r="AI163" s="6"/>
      <c r="AJ163" s="4"/>
      <c r="AK163" s="4"/>
      <c r="AL163" s="6"/>
    </row>
    <row r="164" spans="1:38" ht="15.75" customHeight="1" x14ac:dyDescent="0.15">
      <c r="A164" s="1"/>
      <c r="B164" s="2"/>
      <c r="C164" s="2"/>
      <c r="D164" s="6"/>
      <c r="E164" s="6"/>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6"/>
      <c r="AJ164" s="4"/>
      <c r="AK164" s="4"/>
      <c r="AL164" s="6"/>
    </row>
    <row r="165" spans="1:38" ht="15.75" customHeight="1" x14ac:dyDescent="0.15">
      <c r="A165" s="7"/>
      <c r="B165" s="2"/>
      <c r="C165" s="2"/>
      <c r="D165" s="2"/>
      <c r="E165" s="2"/>
      <c r="F165" s="6"/>
      <c r="G165" s="2"/>
      <c r="H165" s="2"/>
      <c r="I165" s="2"/>
      <c r="J165" s="6"/>
      <c r="K165" s="6"/>
      <c r="L165" s="2"/>
      <c r="M165" s="2"/>
      <c r="N165" s="2"/>
      <c r="O165" s="2"/>
      <c r="P165" s="4"/>
      <c r="Q165" s="6"/>
      <c r="R165" s="4"/>
      <c r="S165" s="4"/>
      <c r="T165" s="4"/>
      <c r="U165" s="4"/>
      <c r="V165" s="4"/>
      <c r="W165" s="6"/>
      <c r="X165" s="4"/>
      <c r="Y165" s="14"/>
      <c r="Z165" s="4"/>
      <c r="AA165" s="4"/>
      <c r="AB165" s="4"/>
      <c r="AC165" s="4"/>
      <c r="AD165" s="2"/>
      <c r="AE165" s="2"/>
      <c r="AF165" s="4"/>
      <c r="AG165" s="4"/>
      <c r="AH165" s="4"/>
      <c r="AI165" s="6"/>
      <c r="AJ165" s="4"/>
      <c r="AK165" s="4"/>
      <c r="AL165" s="6"/>
    </row>
    <row r="166" spans="1:38" ht="15.75" customHeight="1" x14ac:dyDescent="0.15">
      <c r="A166" s="7"/>
      <c r="B166" s="2"/>
      <c r="C166" s="2"/>
      <c r="D166" s="2"/>
      <c r="E166" s="2"/>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6"/>
      <c r="AJ166" s="4"/>
      <c r="AK166" s="4"/>
      <c r="AL166" s="6"/>
    </row>
    <row r="167" spans="1:38" ht="15.75" customHeight="1" x14ac:dyDescent="0.15">
      <c r="A167" s="7"/>
      <c r="B167" s="2"/>
      <c r="C167" s="2"/>
      <c r="D167" s="2"/>
      <c r="E167" s="2"/>
      <c r="F167" s="6"/>
      <c r="G167" s="1"/>
      <c r="H167" s="1"/>
      <c r="I167" s="1"/>
      <c r="J167" s="6"/>
      <c r="K167" s="6"/>
      <c r="L167" s="1"/>
      <c r="M167" s="1"/>
      <c r="N167" s="1"/>
      <c r="O167" s="1"/>
      <c r="P167" s="4"/>
      <c r="Q167" s="6"/>
      <c r="R167" s="4"/>
      <c r="S167" s="4"/>
      <c r="T167" s="4"/>
      <c r="U167" s="4"/>
      <c r="V167" s="4"/>
      <c r="W167" s="6"/>
      <c r="X167" s="4"/>
      <c r="Y167" s="14"/>
      <c r="Z167" s="4"/>
      <c r="AA167" s="4"/>
      <c r="AB167" s="4"/>
      <c r="AC167" s="4"/>
      <c r="AD167" s="2"/>
      <c r="AE167" s="2"/>
      <c r="AF167" s="4"/>
      <c r="AG167" s="4"/>
      <c r="AH167" s="4"/>
      <c r="AI167" s="6"/>
      <c r="AJ167" s="4"/>
      <c r="AK167" s="4"/>
      <c r="AL167" s="6"/>
    </row>
    <row r="168" spans="1:38" ht="15.75" customHeight="1" x14ac:dyDescent="0.15">
      <c r="A168" s="1"/>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6"/>
      <c r="AJ168" s="4"/>
      <c r="AK168" s="4"/>
      <c r="AL168" s="6"/>
    </row>
    <row r="169" spans="1:38" ht="15.75" customHeight="1" x14ac:dyDescent="0.15">
      <c r="A169" s="7"/>
      <c r="B169" s="2"/>
      <c r="C169" s="2"/>
      <c r="D169" s="6"/>
      <c r="E169" s="6"/>
      <c r="F169" s="6"/>
      <c r="G169" s="2"/>
      <c r="H169" s="2"/>
      <c r="I169" s="2"/>
      <c r="J169" s="6"/>
      <c r="K169" s="6"/>
      <c r="L169" s="2"/>
      <c r="M169" s="2"/>
      <c r="N169" s="2"/>
      <c r="O169" s="2"/>
      <c r="P169" s="4"/>
      <c r="Q169" s="6"/>
      <c r="R169" s="4"/>
      <c r="S169" s="4"/>
      <c r="T169" s="4"/>
      <c r="U169" s="4"/>
      <c r="V169" s="4"/>
      <c r="W169" s="6"/>
      <c r="X169" s="4"/>
      <c r="Y169" s="14"/>
      <c r="Z169" s="4"/>
      <c r="AA169" s="4"/>
      <c r="AB169" s="4"/>
      <c r="AC169" s="4"/>
      <c r="AD169" s="2"/>
      <c r="AE169" s="2"/>
      <c r="AF169" s="4"/>
      <c r="AG169" s="4"/>
      <c r="AH169" s="4"/>
      <c r="AI169" s="6"/>
      <c r="AJ169" s="4"/>
      <c r="AK169" s="4"/>
      <c r="AL169" s="6"/>
    </row>
    <row r="170" spans="1:38" ht="15.75" customHeight="1" x14ac:dyDescent="0.15">
      <c r="A170" s="7"/>
      <c r="B170" s="2"/>
      <c r="C170" s="6"/>
      <c r="D170" s="2"/>
      <c r="E170" s="2"/>
      <c r="F170" s="6"/>
      <c r="G170" s="2"/>
      <c r="H170" s="2"/>
      <c r="I170" s="2"/>
      <c r="J170" s="2"/>
      <c r="K170" s="2"/>
      <c r="L170" s="2"/>
      <c r="M170" s="2"/>
      <c r="N170" s="2"/>
      <c r="O170" s="2"/>
      <c r="P170" s="2"/>
      <c r="Q170" s="2"/>
      <c r="R170" s="4"/>
      <c r="S170" s="4"/>
      <c r="T170" s="4"/>
      <c r="U170" s="4"/>
      <c r="V170" s="4"/>
      <c r="W170" s="6"/>
      <c r="X170" s="4"/>
      <c r="Y170" s="14"/>
      <c r="Z170" s="4"/>
      <c r="AA170" s="4"/>
      <c r="AB170" s="4"/>
      <c r="AC170" s="4"/>
      <c r="AD170" s="2"/>
      <c r="AE170" s="2"/>
      <c r="AF170" s="4"/>
      <c r="AG170" s="4"/>
      <c r="AH170" s="4"/>
      <c r="AI170" s="6"/>
      <c r="AJ170" s="4"/>
      <c r="AK170" s="4"/>
      <c r="AL170" s="6"/>
    </row>
    <row r="171" spans="1:38" ht="15.75" customHeight="1" x14ac:dyDescent="0.15">
      <c r="A171" s="7"/>
      <c r="B171" s="2"/>
      <c r="C171" s="2"/>
      <c r="D171" s="2"/>
      <c r="E171" s="2"/>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6"/>
      <c r="AJ171" s="4"/>
      <c r="AK171" s="4"/>
      <c r="AL171" s="6"/>
    </row>
    <row r="172" spans="1:38" ht="15.75" customHeight="1" x14ac:dyDescent="0.15">
      <c r="A172" s="1"/>
      <c r="B172" s="2"/>
      <c r="C172" s="2"/>
      <c r="D172" s="2"/>
      <c r="E172" s="2"/>
      <c r="F172" s="6"/>
      <c r="G172" s="2"/>
      <c r="H172" s="2"/>
      <c r="I172" s="2"/>
      <c r="J172" s="6"/>
      <c r="K172" s="6"/>
      <c r="L172" s="2"/>
      <c r="M172" s="2"/>
      <c r="N172" s="2"/>
      <c r="O172" s="2"/>
      <c r="P172" s="4"/>
      <c r="Q172" s="6"/>
      <c r="R172" s="4"/>
      <c r="S172" s="4"/>
      <c r="T172" s="4"/>
      <c r="U172" s="4"/>
      <c r="V172" s="4"/>
      <c r="W172" s="6"/>
      <c r="X172" s="4"/>
      <c r="Y172" s="14"/>
      <c r="Z172" s="4"/>
      <c r="AA172" s="4"/>
      <c r="AB172" s="4"/>
      <c r="AC172" s="4"/>
      <c r="AD172" s="2"/>
      <c r="AE172" s="2"/>
      <c r="AF172" s="4"/>
      <c r="AG172" s="4"/>
      <c r="AH172" s="4"/>
      <c r="AI172" s="6"/>
      <c r="AJ172" s="4"/>
      <c r="AK172" s="4"/>
      <c r="AL172" s="6"/>
    </row>
    <row r="173" spans="1:38" ht="15.75" customHeight="1" x14ac:dyDescent="0.15">
      <c r="A173" s="7"/>
      <c r="B173" s="2"/>
      <c r="C173" s="6"/>
      <c r="D173" s="2"/>
      <c r="E173" s="2"/>
      <c r="F173" s="6"/>
      <c r="G173" s="2"/>
      <c r="H173" s="2"/>
      <c r="I173" s="2"/>
      <c r="J173" s="2"/>
      <c r="K173" s="2"/>
      <c r="L173" s="2"/>
      <c r="M173" s="2"/>
      <c r="N173" s="2"/>
      <c r="O173" s="2"/>
      <c r="P173" s="2"/>
      <c r="Q173" s="2"/>
      <c r="R173" s="4"/>
      <c r="S173" s="4"/>
      <c r="T173" s="4"/>
      <c r="U173" s="4"/>
      <c r="V173" s="4"/>
      <c r="W173" s="6"/>
      <c r="X173" s="4"/>
      <c r="Y173" s="14"/>
      <c r="Z173" s="4"/>
      <c r="AA173" s="4"/>
      <c r="AB173" s="4"/>
      <c r="AC173" s="4"/>
      <c r="AD173" s="2"/>
      <c r="AE173" s="2"/>
      <c r="AF173" s="4"/>
      <c r="AG173" s="4"/>
      <c r="AH173" s="4"/>
      <c r="AI173" s="6"/>
      <c r="AJ173" s="4"/>
      <c r="AK173" s="4"/>
      <c r="AL173" s="6"/>
    </row>
    <row r="174" spans="1:38" ht="15.75" customHeight="1" x14ac:dyDescent="0.15">
      <c r="A174" s="7"/>
      <c r="B174" s="2"/>
      <c r="C174" s="2"/>
      <c r="D174" s="6"/>
      <c r="E174" s="6"/>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6"/>
      <c r="AJ174" s="4"/>
      <c r="AK174" s="4"/>
      <c r="AL174" s="6"/>
    </row>
    <row r="175" spans="1:38"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6"/>
      <c r="AJ175" s="4"/>
      <c r="AK175" s="4"/>
      <c r="AL175" s="6"/>
    </row>
    <row r="176" spans="1:38" ht="15.75" customHeight="1" x14ac:dyDescent="0.15">
      <c r="A176" s="1"/>
      <c r="B176" s="2"/>
      <c r="C176" s="6"/>
      <c r="D176" s="2"/>
      <c r="E176" s="2"/>
      <c r="F176" s="6"/>
      <c r="G176" s="2"/>
      <c r="H176" s="2"/>
      <c r="I176" s="2"/>
      <c r="J176" s="2"/>
      <c r="K176" s="2"/>
      <c r="L176" s="2"/>
      <c r="M176" s="2"/>
      <c r="N176" s="2"/>
      <c r="O176" s="2"/>
      <c r="P176" s="2"/>
      <c r="Q176" s="2"/>
      <c r="R176" s="4"/>
      <c r="S176" s="4"/>
      <c r="T176" s="4"/>
      <c r="U176" s="4"/>
      <c r="V176" s="4"/>
      <c r="W176" s="6"/>
      <c r="X176" s="4"/>
      <c r="Y176" s="14"/>
      <c r="Z176" s="4"/>
      <c r="AA176" s="4"/>
      <c r="AB176" s="4"/>
      <c r="AC176" s="4"/>
      <c r="AD176" s="2"/>
      <c r="AE176" s="2"/>
      <c r="AF176" s="4"/>
      <c r="AG176" s="4"/>
      <c r="AH176" s="4"/>
      <c r="AI176" s="6"/>
      <c r="AJ176" s="4"/>
      <c r="AK176" s="4"/>
      <c r="AL176" s="6"/>
    </row>
    <row r="177" spans="1:38" ht="15.75" customHeight="1" x14ac:dyDescent="0.15">
      <c r="A177" s="7"/>
      <c r="B177" s="2"/>
      <c r="C177" s="2"/>
      <c r="D177" s="2"/>
      <c r="E177" s="2"/>
      <c r="F177" s="6"/>
      <c r="G177" s="2"/>
      <c r="H177" s="2"/>
      <c r="I177" s="2"/>
      <c r="J177" s="6"/>
      <c r="K177" s="6"/>
      <c r="L177" s="2"/>
      <c r="M177" s="2"/>
      <c r="N177" s="2"/>
      <c r="O177" s="2"/>
      <c r="P177" s="4"/>
      <c r="Q177" s="6"/>
      <c r="R177" s="4"/>
      <c r="S177" s="4"/>
      <c r="T177" s="4"/>
      <c r="U177" s="4"/>
      <c r="V177" s="4"/>
      <c r="W177" s="6"/>
      <c r="X177" s="4"/>
      <c r="Y177" s="14"/>
      <c r="Z177" s="4"/>
      <c r="AA177" s="4"/>
      <c r="AB177" s="4"/>
      <c r="AC177" s="4"/>
      <c r="AD177" s="2"/>
      <c r="AE177" s="2"/>
      <c r="AF177" s="4"/>
      <c r="AG177" s="4"/>
      <c r="AH177" s="4"/>
      <c r="AI177" s="6"/>
      <c r="AJ177" s="4"/>
      <c r="AK177" s="4"/>
      <c r="AL177" s="6"/>
    </row>
    <row r="178" spans="1:38" ht="15.75" customHeight="1" x14ac:dyDescent="0.15">
      <c r="A178" s="7"/>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6"/>
      <c r="AJ178" s="4"/>
      <c r="AK178" s="4"/>
      <c r="AL178" s="6"/>
    </row>
    <row r="179" spans="1:38" ht="15.75" customHeight="1" x14ac:dyDescent="0.15">
      <c r="A179" s="7"/>
      <c r="B179" s="2"/>
      <c r="C179" s="2"/>
      <c r="D179" s="6"/>
      <c r="E179" s="6"/>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6"/>
      <c r="AJ179" s="4"/>
      <c r="AK179" s="4"/>
      <c r="AL179" s="6"/>
    </row>
    <row r="180" spans="1:38" ht="15.75" customHeight="1" x14ac:dyDescent="0.15">
      <c r="A180" s="1"/>
      <c r="B180" s="2"/>
      <c r="C180" s="2"/>
      <c r="D180" s="6"/>
      <c r="E180" s="6"/>
      <c r="F180" s="6"/>
      <c r="G180" s="2"/>
      <c r="H180" s="2"/>
      <c r="I180" s="2"/>
      <c r="J180" s="6"/>
      <c r="K180" s="6"/>
      <c r="L180" s="2"/>
      <c r="M180" s="2"/>
      <c r="N180" s="2"/>
      <c r="O180" s="2"/>
      <c r="P180" s="4"/>
      <c r="Q180" s="6"/>
      <c r="R180" s="4"/>
      <c r="S180" s="4"/>
      <c r="T180" s="4"/>
      <c r="U180" s="4"/>
      <c r="V180" s="4"/>
      <c r="W180" s="6"/>
      <c r="X180" s="4"/>
      <c r="Y180" s="14"/>
      <c r="Z180" s="4"/>
      <c r="AA180" s="4"/>
      <c r="AB180" s="4"/>
      <c r="AC180" s="4"/>
      <c r="AD180" s="2"/>
      <c r="AE180" s="2"/>
      <c r="AF180" s="4"/>
      <c r="AG180" s="4"/>
      <c r="AH180" s="4"/>
      <c r="AI180" s="6"/>
      <c r="AJ180" s="4"/>
      <c r="AK180" s="4"/>
      <c r="AL180" s="6"/>
    </row>
    <row r="181" spans="1:38" ht="15.75" customHeight="1" x14ac:dyDescent="0.15">
      <c r="A181" s="7"/>
      <c r="B181" s="2"/>
      <c r="C181" s="6"/>
      <c r="D181" s="2"/>
      <c r="E181" s="2"/>
      <c r="F181" s="6"/>
      <c r="G181" s="2"/>
      <c r="H181" s="2"/>
      <c r="I181" s="2"/>
      <c r="J181" s="2"/>
      <c r="K181" s="2"/>
      <c r="L181" s="2"/>
      <c r="M181" s="2"/>
      <c r="N181" s="2"/>
      <c r="O181" s="2"/>
      <c r="P181" s="2"/>
      <c r="Q181" s="2"/>
      <c r="R181" s="4"/>
      <c r="S181" s="4"/>
      <c r="T181" s="4"/>
      <c r="U181" s="4"/>
      <c r="V181" s="4"/>
      <c r="W181" s="6"/>
      <c r="X181" s="4"/>
      <c r="Y181" s="14"/>
      <c r="Z181" s="4"/>
      <c r="AA181" s="4"/>
      <c r="AB181" s="4"/>
      <c r="AC181" s="4"/>
      <c r="AD181" s="2"/>
      <c r="AE181" s="2"/>
      <c r="AF181" s="4"/>
      <c r="AG181" s="4"/>
      <c r="AH181" s="4"/>
      <c r="AI181" s="6"/>
      <c r="AJ181" s="4"/>
      <c r="AK181" s="4"/>
      <c r="AL181" s="6"/>
    </row>
    <row r="182" spans="1:38" ht="15.75" customHeight="1" x14ac:dyDescent="0.15">
      <c r="A182" s="7"/>
      <c r="B182" s="2"/>
      <c r="C182" s="6"/>
      <c r="D182" s="2"/>
      <c r="E182" s="2"/>
      <c r="F182" s="6"/>
      <c r="G182" s="2"/>
      <c r="H182" s="2"/>
      <c r="I182" s="2"/>
      <c r="J182" s="2"/>
      <c r="K182" s="2"/>
      <c r="L182" s="2"/>
      <c r="M182" s="2"/>
      <c r="N182" s="2"/>
      <c r="O182" s="2"/>
      <c r="P182" s="2"/>
      <c r="Q182" s="2"/>
      <c r="R182" s="4"/>
      <c r="S182" s="4"/>
      <c r="T182" s="4"/>
      <c r="U182" s="4"/>
      <c r="V182" s="4"/>
      <c r="W182" s="6"/>
      <c r="X182" s="4"/>
      <c r="Y182" s="14"/>
      <c r="Z182" s="4"/>
      <c r="AA182" s="4"/>
      <c r="AB182" s="4"/>
      <c r="AC182" s="4"/>
      <c r="AD182" s="2"/>
      <c r="AE182" s="2"/>
      <c r="AF182" s="4"/>
      <c r="AG182" s="4"/>
      <c r="AH182" s="4"/>
      <c r="AI182" s="6"/>
      <c r="AJ182" s="4"/>
      <c r="AK182" s="4"/>
      <c r="AL182" s="6"/>
    </row>
    <row r="183" spans="1:38"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6"/>
      <c r="AJ183" s="4"/>
      <c r="AK183" s="4"/>
      <c r="AL183" s="6"/>
    </row>
    <row r="184" spans="1:38" ht="15.75" customHeight="1" x14ac:dyDescent="0.15">
      <c r="A184" s="1"/>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6"/>
      <c r="AJ184" s="4"/>
      <c r="AK184" s="4"/>
      <c r="AL184" s="6"/>
    </row>
    <row r="185" spans="1:38"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6"/>
      <c r="AJ185" s="4"/>
      <c r="AK185" s="4"/>
      <c r="AL185" s="6"/>
    </row>
    <row r="186" spans="1:38" ht="15.75" customHeight="1" x14ac:dyDescent="0.15">
      <c r="A186" s="7"/>
      <c r="B186" s="2"/>
      <c r="C186" s="2"/>
      <c r="D186" s="6"/>
      <c r="E186" s="6"/>
      <c r="F186" s="6"/>
      <c r="G186" s="2"/>
      <c r="H186" s="2"/>
      <c r="I186" s="2"/>
      <c r="J186" s="6"/>
      <c r="K186" s="6"/>
      <c r="L186" s="2"/>
      <c r="M186" s="2"/>
      <c r="N186" s="2"/>
      <c r="O186" s="2"/>
      <c r="P186" s="4"/>
      <c r="Q186" s="6"/>
      <c r="R186" s="4"/>
      <c r="S186" s="4"/>
      <c r="T186" s="4"/>
      <c r="U186" s="4"/>
      <c r="V186" s="4"/>
      <c r="W186" s="6"/>
      <c r="X186" s="4"/>
      <c r="Y186" s="14"/>
      <c r="Z186" s="4"/>
      <c r="AA186" s="4"/>
      <c r="AB186" s="4"/>
      <c r="AC186" s="4"/>
      <c r="AD186" s="2"/>
      <c r="AE186" s="2"/>
      <c r="AF186" s="4"/>
      <c r="AG186" s="4"/>
      <c r="AH186" s="4"/>
      <c r="AI186" s="6"/>
      <c r="AJ186" s="4"/>
      <c r="AK186" s="4"/>
      <c r="AL186" s="6"/>
    </row>
    <row r="187" spans="1:38"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6"/>
      <c r="AJ187" s="4"/>
      <c r="AK187" s="4"/>
      <c r="AL187" s="6"/>
    </row>
    <row r="188" spans="1:38" ht="15.75" customHeight="1" x14ac:dyDescent="0.15">
      <c r="A188" s="1"/>
      <c r="B188" s="2"/>
      <c r="C188" s="2"/>
      <c r="D188" s="2"/>
      <c r="E188" s="2"/>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6"/>
      <c r="AJ188" s="4"/>
      <c r="AK188" s="4"/>
      <c r="AL188" s="6"/>
    </row>
    <row r="189" spans="1:38" ht="15.75" customHeight="1" x14ac:dyDescent="0.15">
      <c r="A189" s="7"/>
      <c r="B189" s="2"/>
      <c r="C189" s="6"/>
      <c r="D189" s="2"/>
      <c r="E189" s="2"/>
      <c r="F189" s="6"/>
      <c r="G189" s="2"/>
      <c r="H189" s="2"/>
      <c r="I189" s="2"/>
      <c r="J189" s="2"/>
      <c r="K189" s="2"/>
      <c r="L189" s="2"/>
      <c r="M189" s="2"/>
      <c r="N189" s="2"/>
      <c r="O189" s="2"/>
      <c r="P189" s="2"/>
      <c r="Q189" s="2"/>
      <c r="R189" s="2"/>
      <c r="S189" s="4"/>
      <c r="T189" s="4"/>
      <c r="U189" s="4"/>
      <c r="V189" s="4"/>
      <c r="W189" s="6"/>
      <c r="X189" s="4"/>
      <c r="Y189" s="14"/>
      <c r="Z189" s="4"/>
      <c r="AA189" s="4"/>
      <c r="AB189" s="4"/>
      <c r="AC189" s="4"/>
      <c r="AD189" s="2"/>
      <c r="AE189" s="2"/>
      <c r="AF189" s="4"/>
      <c r="AG189" s="4"/>
      <c r="AH189" s="4"/>
      <c r="AI189" s="6"/>
      <c r="AJ189" s="4"/>
      <c r="AK189" s="4"/>
      <c r="AL189" s="6"/>
    </row>
    <row r="190" spans="1:38" ht="15.75" customHeight="1" x14ac:dyDescent="0.15">
      <c r="A190" s="7"/>
      <c r="B190" s="2"/>
      <c r="C190" s="6"/>
      <c r="D190" s="2"/>
      <c r="E190" s="2"/>
      <c r="F190" s="6"/>
      <c r="G190" s="1"/>
      <c r="H190" s="1"/>
      <c r="I190" s="1"/>
      <c r="J190" s="2"/>
      <c r="K190" s="2"/>
      <c r="L190" s="1"/>
      <c r="M190" s="1"/>
      <c r="N190" s="1"/>
      <c r="O190" s="1"/>
      <c r="P190" s="2"/>
      <c r="Q190" s="2"/>
      <c r="R190" s="4"/>
      <c r="S190" s="4"/>
      <c r="T190" s="4"/>
      <c r="U190" s="4"/>
      <c r="V190" s="4"/>
      <c r="W190" s="6"/>
      <c r="X190" s="4"/>
      <c r="Y190" s="14"/>
      <c r="Z190" s="4"/>
      <c r="AA190" s="4"/>
      <c r="AB190" s="4"/>
      <c r="AC190" s="4"/>
      <c r="AD190" s="2"/>
      <c r="AE190" s="2"/>
      <c r="AF190" s="4"/>
      <c r="AG190" s="4"/>
      <c r="AH190" s="4"/>
      <c r="AI190" s="6"/>
      <c r="AJ190" s="4"/>
      <c r="AK190" s="4"/>
      <c r="AL190" s="6"/>
    </row>
    <row r="191" spans="1:38" ht="15.75" customHeight="1" x14ac:dyDescent="0.15">
      <c r="A191" s="7"/>
      <c r="B191" s="2"/>
      <c r="C191" s="2"/>
      <c r="D191" s="6"/>
      <c r="E191" s="6"/>
      <c r="F191" s="6"/>
      <c r="G191" s="2"/>
      <c r="H191" s="2"/>
      <c r="I191" s="2"/>
      <c r="J191" s="6"/>
      <c r="K191" s="6"/>
      <c r="L191" s="2"/>
      <c r="M191" s="2"/>
      <c r="N191" s="2"/>
      <c r="O191" s="2"/>
      <c r="P191" s="4"/>
      <c r="Q191" s="6"/>
      <c r="R191" s="4"/>
      <c r="S191" s="4"/>
      <c r="T191" s="4"/>
      <c r="U191" s="4"/>
      <c r="V191" s="4"/>
      <c r="W191" s="6"/>
      <c r="X191" s="4"/>
      <c r="Y191" s="14"/>
      <c r="Z191" s="4"/>
      <c r="AA191" s="4"/>
      <c r="AB191" s="4"/>
      <c r="AC191" s="4"/>
      <c r="AD191" s="2"/>
      <c r="AE191" s="2"/>
      <c r="AF191" s="4"/>
      <c r="AG191" s="4"/>
      <c r="AH191" s="4"/>
      <c r="AI191" s="6"/>
      <c r="AJ191" s="4"/>
      <c r="AK191" s="4"/>
      <c r="AL191" s="6"/>
    </row>
    <row r="192" spans="1:38" ht="15.75" customHeight="1" x14ac:dyDescent="0.15">
      <c r="A192" s="1"/>
      <c r="B192" s="2"/>
      <c r="C192" s="6"/>
      <c r="D192" s="2"/>
      <c r="E192" s="2"/>
      <c r="F192" s="6"/>
      <c r="G192" s="2"/>
      <c r="H192" s="2"/>
      <c r="I192" s="2"/>
      <c r="J192" s="2"/>
      <c r="K192" s="2"/>
      <c r="L192" s="2"/>
      <c r="M192" s="2"/>
      <c r="N192" s="2"/>
      <c r="O192" s="2"/>
      <c r="P192" s="2"/>
      <c r="Q192" s="2"/>
      <c r="R192" s="4"/>
      <c r="S192" s="4"/>
      <c r="T192" s="4"/>
      <c r="U192" s="4"/>
      <c r="V192" s="4"/>
      <c r="W192" s="6"/>
      <c r="X192" s="4"/>
      <c r="Y192" s="14"/>
      <c r="Z192" s="4"/>
      <c r="AA192" s="4"/>
      <c r="AB192" s="4"/>
      <c r="AC192" s="4"/>
      <c r="AD192" s="2"/>
      <c r="AE192" s="2"/>
      <c r="AF192" s="4"/>
      <c r="AG192" s="4"/>
      <c r="AH192" s="4"/>
      <c r="AI192" s="6"/>
      <c r="AJ192" s="4"/>
      <c r="AK192" s="4"/>
      <c r="AL192" s="6"/>
    </row>
    <row r="193" spans="1:38" ht="15.75" customHeight="1" x14ac:dyDescent="0.15">
      <c r="A193" s="7"/>
      <c r="B193" s="2"/>
      <c r="C193" s="2"/>
      <c r="D193" s="2"/>
      <c r="E193" s="2"/>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6"/>
      <c r="AJ193" s="4"/>
      <c r="AK193" s="4"/>
      <c r="AL193" s="6"/>
    </row>
    <row r="194" spans="1:38" ht="15.75" customHeight="1" x14ac:dyDescent="0.15">
      <c r="A194" s="7"/>
      <c r="B194" s="2"/>
      <c r="C194" s="2"/>
      <c r="D194" s="2"/>
      <c r="E194" s="2"/>
      <c r="F194" s="6"/>
      <c r="G194" s="2"/>
      <c r="H194" s="2"/>
      <c r="I194" s="2"/>
      <c r="J194" s="6"/>
      <c r="K194" s="6"/>
      <c r="L194" s="2"/>
      <c r="M194" s="2"/>
      <c r="N194" s="2"/>
      <c r="O194" s="2"/>
      <c r="P194" s="4"/>
      <c r="Q194" s="6"/>
      <c r="R194" s="4"/>
      <c r="S194" s="4"/>
      <c r="T194" s="4"/>
      <c r="U194" s="4"/>
      <c r="V194" s="4"/>
      <c r="W194" s="6"/>
      <c r="X194" s="4"/>
      <c r="Y194" s="14"/>
      <c r="Z194" s="4"/>
      <c r="AA194" s="4"/>
      <c r="AB194" s="4"/>
      <c r="AC194" s="4"/>
      <c r="AD194" s="2"/>
      <c r="AE194" s="2"/>
      <c r="AF194" s="4"/>
      <c r="AG194" s="4"/>
      <c r="AH194" s="4"/>
      <c r="AI194" s="6"/>
      <c r="AJ194" s="4"/>
      <c r="AK194" s="4"/>
      <c r="AL194" s="6"/>
    </row>
    <row r="195" spans="1:38" ht="15.75" customHeight="1" x14ac:dyDescent="0.15">
      <c r="A195" s="7"/>
      <c r="B195" s="2"/>
      <c r="C195" s="6"/>
      <c r="D195" s="6"/>
      <c r="E195" s="6"/>
      <c r="F195" s="6"/>
      <c r="G195" s="6"/>
      <c r="H195" s="6"/>
      <c r="I195" s="6"/>
      <c r="J195" s="6"/>
      <c r="K195" s="6"/>
      <c r="L195" s="6"/>
      <c r="M195" s="6"/>
      <c r="N195" s="6"/>
      <c r="O195" s="6"/>
      <c r="P195" s="2"/>
      <c r="Q195" s="2"/>
      <c r="R195" s="4"/>
      <c r="S195" s="4"/>
      <c r="T195" s="4"/>
      <c r="U195" s="4"/>
      <c r="V195" s="4"/>
      <c r="W195" s="6"/>
      <c r="X195" s="4"/>
      <c r="Y195" s="14"/>
      <c r="Z195" s="4"/>
      <c r="AA195" s="4"/>
      <c r="AB195" s="4"/>
      <c r="AC195" s="4"/>
      <c r="AD195" s="2"/>
      <c r="AE195" s="2"/>
      <c r="AF195" s="4"/>
      <c r="AG195" s="4"/>
      <c r="AH195" s="4"/>
      <c r="AI195" s="6"/>
      <c r="AJ195" s="4"/>
      <c r="AK195" s="4"/>
      <c r="AL195" s="6"/>
    </row>
    <row r="196" spans="1:38" ht="15.75" customHeight="1" x14ac:dyDescent="0.15">
      <c r="A196" s="1"/>
      <c r="B196" s="2"/>
      <c r="C196" s="6"/>
      <c r="D196" s="6"/>
      <c r="E196" s="6"/>
      <c r="F196" s="6"/>
      <c r="G196" s="6"/>
      <c r="H196" s="6"/>
      <c r="I196" s="6"/>
      <c r="J196" s="6"/>
      <c r="K196" s="6"/>
      <c r="L196" s="6"/>
      <c r="M196" s="6"/>
      <c r="N196" s="6"/>
      <c r="O196" s="6"/>
      <c r="P196" s="4"/>
      <c r="Q196" s="6"/>
      <c r="R196" s="4"/>
      <c r="S196" s="4"/>
      <c r="T196" s="4"/>
      <c r="U196" s="4"/>
      <c r="V196" s="4"/>
      <c r="W196" s="6"/>
      <c r="X196" s="4"/>
      <c r="Y196" s="14"/>
      <c r="Z196" s="4"/>
      <c r="AA196" s="4"/>
      <c r="AB196" s="4"/>
      <c r="AC196" s="4"/>
      <c r="AD196" s="2"/>
      <c r="AE196" s="2"/>
      <c r="AF196" s="4"/>
      <c r="AG196" s="4"/>
      <c r="AH196" s="4"/>
      <c r="AI196" s="6"/>
      <c r="AJ196" s="4"/>
      <c r="AK196" s="4"/>
      <c r="AL196" s="6"/>
    </row>
    <row r="197" spans="1:38"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6"/>
      <c r="AJ197" s="4"/>
      <c r="AK197" s="4"/>
      <c r="AL197" s="6"/>
    </row>
    <row r="198" spans="1:38" ht="15.75" customHeight="1" x14ac:dyDescent="0.15">
      <c r="A198" s="7"/>
      <c r="B198" s="2"/>
      <c r="C198" s="6"/>
      <c r="D198" s="6"/>
      <c r="E198" s="6"/>
      <c r="F198" s="6"/>
      <c r="G198" s="6"/>
      <c r="H198" s="6"/>
      <c r="I198" s="6"/>
      <c r="J198" s="6"/>
      <c r="K198" s="6"/>
      <c r="L198" s="6"/>
      <c r="M198" s="6"/>
      <c r="N198" s="6"/>
      <c r="O198" s="6"/>
      <c r="P198" s="2"/>
      <c r="Q198" s="2"/>
      <c r="R198" s="4"/>
      <c r="S198" s="4"/>
      <c r="T198" s="4"/>
      <c r="U198" s="4"/>
      <c r="V198" s="4"/>
      <c r="W198" s="6"/>
      <c r="X198" s="4"/>
      <c r="Y198" s="14"/>
      <c r="Z198" s="4"/>
      <c r="AA198" s="4"/>
      <c r="AB198" s="4"/>
      <c r="AC198" s="4"/>
      <c r="AD198" s="2"/>
      <c r="AE198" s="2"/>
      <c r="AF198" s="4"/>
      <c r="AG198" s="4"/>
      <c r="AH198" s="4"/>
      <c r="AI198" s="6"/>
      <c r="AJ198" s="4"/>
      <c r="AK198" s="4"/>
      <c r="AL198" s="6"/>
    </row>
    <row r="199" spans="1:38" ht="15.75" customHeight="1" x14ac:dyDescent="0.15">
      <c r="A199" s="7"/>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6"/>
      <c r="AJ199" s="4"/>
      <c r="AK199" s="4"/>
      <c r="AL199" s="6"/>
    </row>
    <row r="200" spans="1:38" ht="15.75" customHeight="1" x14ac:dyDescent="0.15">
      <c r="A200" s="1"/>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6"/>
      <c r="AJ200" s="4"/>
      <c r="AK200" s="4"/>
      <c r="AL200" s="6"/>
    </row>
    <row r="201" spans="1:38"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6"/>
      <c r="AJ201" s="4"/>
      <c r="AK201" s="4"/>
      <c r="AL201" s="6"/>
    </row>
    <row r="202" spans="1:38" ht="15.75" customHeight="1" x14ac:dyDescent="0.15">
      <c r="A202" s="7"/>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6"/>
      <c r="AJ202" s="4"/>
      <c r="AK202" s="4"/>
      <c r="AL202" s="6"/>
    </row>
    <row r="203" spans="1:38"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6"/>
      <c r="AJ203" s="4"/>
      <c r="AK203" s="4"/>
      <c r="AL203" s="6"/>
    </row>
    <row r="204" spans="1:38" ht="15.75" customHeight="1" x14ac:dyDescent="0.15">
      <c r="A204" s="1"/>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6"/>
      <c r="AJ204" s="4"/>
      <c r="AK204" s="4"/>
      <c r="AL204" s="6"/>
    </row>
    <row r="205" spans="1:38" ht="15.75" customHeight="1" x14ac:dyDescent="0.15">
      <c r="A205" s="7"/>
      <c r="B205" s="2"/>
      <c r="C205" s="6"/>
      <c r="D205" s="6"/>
      <c r="E205" s="6"/>
      <c r="F205" s="6"/>
      <c r="G205" s="6"/>
      <c r="H205" s="6"/>
      <c r="I205" s="6"/>
      <c r="J205" s="6"/>
      <c r="K205" s="6"/>
      <c r="L205" s="6"/>
      <c r="M205" s="6"/>
      <c r="N205" s="6"/>
      <c r="O205" s="6"/>
      <c r="P205" s="2"/>
      <c r="Q205" s="2"/>
      <c r="R205" s="4"/>
      <c r="S205" s="4"/>
      <c r="T205" s="4"/>
      <c r="U205" s="4"/>
      <c r="V205" s="4"/>
      <c r="W205" s="6"/>
      <c r="X205" s="4"/>
      <c r="Y205" s="14"/>
      <c r="Z205" s="4"/>
      <c r="AA205" s="4"/>
      <c r="AB205" s="4"/>
      <c r="AC205" s="4"/>
      <c r="AD205" s="2"/>
      <c r="AE205" s="2"/>
      <c r="AF205" s="4"/>
      <c r="AG205" s="4"/>
      <c r="AH205" s="4"/>
      <c r="AI205" s="6"/>
      <c r="AJ205" s="4"/>
      <c r="AK205" s="4"/>
      <c r="AL205" s="6"/>
    </row>
    <row r="206" spans="1:38"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6"/>
      <c r="AJ206" s="4"/>
      <c r="AK206" s="4"/>
      <c r="AL206" s="6"/>
    </row>
    <row r="207" spans="1:38"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6"/>
      <c r="AJ207" s="4"/>
      <c r="AK207" s="4"/>
      <c r="AL207" s="6"/>
    </row>
    <row r="208" spans="1:38" ht="15.75" customHeight="1" x14ac:dyDescent="0.15">
      <c r="A208" s="1"/>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6"/>
      <c r="AJ208" s="4"/>
      <c r="AK208" s="4"/>
      <c r="AL208" s="6"/>
    </row>
    <row r="209" spans="1:38"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6"/>
      <c r="AJ209" s="4"/>
      <c r="AK209" s="4"/>
      <c r="AL209" s="6"/>
    </row>
    <row r="210" spans="1:38" ht="15.75" customHeight="1" x14ac:dyDescent="0.15">
      <c r="A210" s="7"/>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6"/>
      <c r="AJ210" s="4"/>
      <c r="AK210" s="4"/>
      <c r="AL210" s="6"/>
    </row>
    <row r="211" spans="1:38"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6"/>
      <c r="AJ211" s="4"/>
      <c r="AK211" s="4"/>
      <c r="AL211" s="6"/>
    </row>
    <row r="212" spans="1:38" ht="15.75" customHeight="1" x14ac:dyDescent="0.15">
      <c r="A212" s="1"/>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1"/>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4"/>
      <c r="Q217" s="6"/>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2"/>
      <c r="Q218" s="2"/>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7"/>
      <c r="B219" s="2"/>
      <c r="C219" s="6"/>
      <c r="D219" s="6"/>
      <c r="E219" s="6"/>
      <c r="F219" s="6"/>
      <c r="G219" s="6"/>
      <c r="H219" s="6"/>
      <c r="I219" s="6"/>
      <c r="J219" s="6"/>
      <c r="K219" s="6"/>
      <c r="L219" s="6"/>
      <c r="M219" s="6"/>
      <c r="N219" s="6"/>
      <c r="O219" s="6"/>
      <c r="P219" s="4"/>
      <c r="Q219" s="6"/>
      <c r="R219" s="2"/>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1"/>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2"/>
      <c r="Q221" s="2"/>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1"/>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7"/>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1"/>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1"/>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4"/>
      <c r="Q234" s="6"/>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1"/>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1"/>
      <c r="H237" s="1"/>
      <c r="I237" s="1"/>
      <c r="J237" s="6"/>
      <c r="K237" s="6"/>
      <c r="L237" s="1"/>
      <c r="M237" s="1"/>
      <c r="N237" s="1"/>
      <c r="O237" s="1"/>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2"/>
      <c r="Q238" s="2"/>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7"/>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1"/>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3"/>
      <c r="J241" s="6"/>
      <c r="K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7"/>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1"/>
      <c r="B244" s="2"/>
      <c r="C244" s="6"/>
      <c r="D244" s="6"/>
      <c r="E244" s="6"/>
      <c r="F244" s="6"/>
      <c r="G244" s="6"/>
      <c r="H244" s="6"/>
      <c r="I244" s="6"/>
      <c r="J244" s="6"/>
      <c r="K244" s="6"/>
      <c r="L244" s="6"/>
      <c r="M244" s="6"/>
      <c r="N244" s="6"/>
      <c r="O244" s="6"/>
      <c r="P244" s="4"/>
      <c r="Q244" s="6"/>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7"/>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1"/>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4"/>
      <c r="Q250" s="6"/>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1"/>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7"/>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1"/>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6"/>
      <c r="G257" s="6"/>
      <c r="H257" s="6"/>
      <c r="I257" s="6"/>
      <c r="J257" s="6"/>
      <c r="K257" s="6"/>
      <c r="L257" s="6"/>
      <c r="M257" s="6"/>
      <c r="N257" s="6"/>
      <c r="O257" s="6"/>
      <c r="P257" s="4"/>
      <c r="Q257" s="6"/>
      <c r="R257" s="2"/>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7"/>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1"/>
      <c r="B260" s="2"/>
      <c r="C260" s="6"/>
      <c r="D260" s="6"/>
      <c r="E260" s="6"/>
      <c r="F260" s="6"/>
      <c r="G260" s="7"/>
      <c r="J260" s="6"/>
      <c r="K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1"/>
      <c r="B264" s="2"/>
      <c r="C264" s="6"/>
      <c r="D264" s="6"/>
      <c r="E264" s="6"/>
      <c r="F264" s="6"/>
      <c r="G264" s="6"/>
      <c r="H264" s="6"/>
      <c r="I264" s="6"/>
      <c r="J264" s="6"/>
      <c r="K264" s="6"/>
      <c r="L264" s="6"/>
      <c r="M264" s="6"/>
      <c r="N264" s="6"/>
      <c r="O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7"/>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1"/>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7"/>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1"/>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6"/>
      <c r="H273" s="6"/>
      <c r="I273" s="6"/>
      <c r="J273" s="6"/>
      <c r="K273" s="6"/>
      <c r="L273" s="6"/>
      <c r="M273" s="6"/>
      <c r="N273" s="6"/>
      <c r="O273" s="6"/>
      <c r="P273" s="2"/>
      <c r="Q273" s="2"/>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1"/>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2"/>
      <c r="Q278" s="2"/>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1"/>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4"/>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7"/>
      <c r="B283" s="2"/>
      <c r="C283" s="6"/>
      <c r="D283" s="6"/>
      <c r="E283" s="6"/>
      <c r="F283" s="4"/>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1"/>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7"/>
      <c r="B287" s="2"/>
      <c r="C287" s="4"/>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1"/>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7"/>
      <c r="J289" s="6"/>
      <c r="K289" s="6"/>
      <c r="P289" s="4"/>
      <c r="Q289" s="6"/>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7"/>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1"/>
      <c r="B292" s="2"/>
      <c r="C292" s="6"/>
      <c r="D292" s="6"/>
      <c r="E292" s="6"/>
      <c r="F292" s="6"/>
      <c r="G292" s="6"/>
      <c r="H292" s="6"/>
      <c r="I292" s="6"/>
      <c r="J292" s="6"/>
      <c r="K292" s="6"/>
      <c r="L292" s="6"/>
      <c r="M292" s="6"/>
      <c r="N292" s="6"/>
      <c r="O292" s="6"/>
      <c r="P292" s="2"/>
      <c r="Q292" s="2"/>
      <c r="R292" s="2"/>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2"/>
      <c r="Q293" s="2"/>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1"/>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6"/>
      <c r="H297" s="6"/>
      <c r="I297" s="6"/>
      <c r="J297" s="6"/>
      <c r="K297" s="6"/>
      <c r="L297" s="6"/>
      <c r="M297" s="6"/>
      <c r="N297" s="6"/>
      <c r="O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7"/>
      <c r="J298" s="6"/>
      <c r="K298" s="6"/>
      <c r="P298" s="2"/>
      <c r="Q298" s="2"/>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7"/>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1"/>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2"/>
      <c r="Q301" s="2"/>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7"/>
      <c r="J302" s="6"/>
      <c r="K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1"/>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1"/>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7"/>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1"/>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7"/>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1"/>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6"/>
      <c r="H317" s="6"/>
      <c r="I317" s="6"/>
      <c r="J317" s="6"/>
      <c r="K317" s="6"/>
      <c r="L317" s="6"/>
      <c r="M317" s="6"/>
      <c r="N317" s="6"/>
      <c r="O317" s="6"/>
      <c r="P317" s="4"/>
      <c r="Q317" s="6"/>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7"/>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1"/>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7"/>
      <c r="J321" s="6"/>
      <c r="K321" s="6"/>
      <c r="P321" s="4"/>
      <c r="Q321" s="6"/>
      <c r="R321" s="1"/>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7"/>
      <c r="J322" s="6"/>
      <c r="K322" s="6"/>
      <c r="P322" s="4"/>
      <c r="Q322" s="6"/>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7"/>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1"/>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1"/>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7"/>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1"/>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7"/>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1"/>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4"/>
      <c r="Q337" s="6"/>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1"/>
      <c r="B340" s="2"/>
      <c r="C340" s="6"/>
      <c r="D340" s="6"/>
      <c r="E340" s="6"/>
      <c r="F340" s="6"/>
      <c r="G340" s="6"/>
      <c r="H340" s="6"/>
      <c r="I340" s="6"/>
      <c r="J340" s="6"/>
      <c r="K340" s="6"/>
      <c r="L340" s="6"/>
      <c r="M340" s="6"/>
      <c r="N340" s="6"/>
      <c r="O340" s="6"/>
      <c r="P340" s="2"/>
      <c r="Q340" s="2"/>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7"/>
      <c r="J342" s="6"/>
      <c r="K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1"/>
      <c r="B344" s="2"/>
      <c r="C344" s="6"/>
      <c r="D344" s="6"/>
      <c r="E344" s="6"/>
      <c r="F344" s="6"/>
      <c r="G344" s="6"/>
      <c r="H344" s="6"/>
      <c r="I344" s="6"/>
      <c r="J344" s="6"/>
      <c r="K344" s="6"/>
      <c r="L344" s="6"/>
      <c r="M344" s="6"/>
      <c r="N344" s="6"/>
      <c r="O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1"/>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1"/>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4"/>
      <c r="Q354" s="6"/>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7"/>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1"/>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7"/>
      <c r="B359" s="2"/>
      <c r="C359" s="6"/>
      <c r="D359" s="6"/>
      <c r="E359" s="6"/>
      <c r="F359" s="6"/>
      <c r="G359" s="6"/>
      <c r="H359" s="6"/>
      <c r="I359" s="6"/>
      <c r="J359" s="6"/>
      <c r="K359" s="6"/>
      <c r="L359" s="6"/>
      <c r="M359" s="6"/>
      <c r="N359" s="6"/>
      <c r="O359" s="6"/>
      <c r="P359" s="2"/>
      <c r="Q359" s="2"/>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1"/>
      <c r="B360" s="2"/>
      <c r="C360" s="6"/>
      <c r="D360" s="6"/>
      <c r="E360" s="6"/>
      <c r="F360" s="6"/>
      <c r="G360" s="6"/>
      <c r="H360" s="6"/>
      <c r="I360" s="6"/>
      <c r="J360" s="6"/>
      <c r="K360" s="6"/>
      <c r="L360" s="6"/>
      <c r="M360" s="6"/>
      <c r="N360" s="6"/>
      <c r="O360" s="6"/>
      <c r="P360" s="2"/>
      <c r="Q360" s="2"/>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6"/>
      <c r="D361" s="6"/>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1"/>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3"/>
      <c r="J365" s="6"/>
      <c r="K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7"/>
      <c r="B367" s="2"/>
      <c r="C367" s="6"/>
      <c r="D367" s="6"/>
      <c r="E367" s="6"/>
      <c r="F367" s="6"/>
      <c r="G367" s="6"/>
      <c r="H367" s="6"/>
      <c r="I367" s="6"/>
      <c r="J367" s="6"/>
      <c r="K367" s="6"/>
      <c r="L367" s="6"/>
      <c r="M367" s="6"/>
      <c r="N367" s="6"/>
      <c r="O367" s="6"/>
      <c r="P367" s="2"/>
      <c r="Q367" s="2"/>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1"/>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7"/>
      <c r="J369" s="6"/>
      <c r="K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1"/>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6"/>
      <c r="H374" s="6"/>
      <c r="I374" s="6"/>
      <c r="J374" s="6"/>
      <c r="K374" s="6"/>
      <c r="L374" s="6"/>
      <c r="M374" s="6"/>
      <c r="N374" s="6"/>
      <c r="O374" s="6"/>
      <c r="P374" s="2"/>
      <c r="Q374" s="2"/>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7"/>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1"/>
      <c r="B376" s="2"/>
      <c r="C376" s="6"/>
      <c r="D376" s="6"/>
      <c r="E376" s="6"/>
      <c r="F376" s="6"/>
      <c r="G376" s="8"/>
      <c r="H376" s="8"/>
      <c r="I376" s="8"/>
      <c r="J376" s="6"/>
      <c r="K376" s="6"/>
      <c r="L376" s="8"/>
      <c r="M376" s="8"/>
      <c r="N376" s="8"/>
      <c r="O376" s="8"/>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1"/>
      <c r="B380" s="2"/>
      <c r="C380" s="6"/>
      <c r="D380" s="6"/>
      <c r="E380" s="6"/>
      <c r="F380" s="6"/>
      <c r="G380" s="6"/>
      <c r="H380" s="6"/>
      <c r="I380" s="6"/>
      <c r="J380" s="6"/>
      <c r="K380" s="6"/>
      <c r="L380" s="6"/>
      <c r="M380" s="6"/>
      <c r="N380" s="6"/>
      <c r="O380" s="6"/>
      <c r="P380" s="2"/>
      <c r="Q380" s="2"/>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1"/>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2"/>
      <c r="D385" s="2"/>
      <c r="E385" s="2"/>
      <c r="F385" s="2"/>
      <c r="G385" s="2"/>
      <c r="H385" s="2"/>
      <c r="I385" s="2"/>
      <c r="J385" s="6"/>
      <c r="K385" s="6"/>
      <c r="L385" s="2"/>
      <c r="M385" s="2"/>
      <c r="N385" s="2"/>
      <c r="O385" s="2"/>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2"/>
      <c r="D386" s="2"/>
      <c r="E386" s="2"/>
      <c r="F386" s="2"/>
      <c r="G386" s="2"/>
      <c r="H386" s="2"/>
      <c r="I386" s="2"/>
      <c r="J386" s="6"/>
      <c r="K386" s="6"/>
      <c r="L386" s="2"/>
      <c r="M386" s="2"/>
      <c r="N386" s="2"/>
      <c r="O386" s="2"/>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7"/>
      <c r="B387" s="2"/>
      <c r="C387" s="2"/>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1"/>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2"/>
      <c r="Q389" s="2"/>
      <c r="R389" s="3"/>
      <c r="S389" s="4"/>
      <c r="T389" s="4"/>
      <c r="U389" s="3"/>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7"/>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1"/>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1"/>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7"/>
      <c r="B399" s="2"/>
      <c r="C399" s="6"/>
      <c r="D399" s="6"/>
      <c r="E399" s="6"/>
      <c r="F399" s="6"/>
      <c r="G399" s="7"/>
      <c r="J399" s="6"/>
      <c r="K399" s="6"/>
      <c r="P399" s="2"/>
      <c r="Q399" s="2"/>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1"/>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4"/>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7"/>
      <c r="B403" s="2"/>
      <c r="C403" s="6"/>
      <c r="D403" s="6"/>
      <c r="E403" s="6"/>
      <c r="F403" s="6"/>
      <c r="G403" s="7"/>
      <c r="J403" s="6"/>
      <c r="K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1"/>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4"/>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1"/>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4"/>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7"/>
      <c r="B411" s="2"/>
      <c r="C411" s="6"/>
      <c r="D411" s="6"/>
      <c r="E411" s="6"/>
      <c r="F411" s="6"/>
      <c r="G411" s="7"/>
      <c r="J411" s="6"/>
      <c r="K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1"/>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2"/>
      <c r="Q414" s="2"/>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1"/>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7"/>
      <c r="B419" s="2"/>
      <c r="C419" s="6"/>
      <c r="D419" s="4"/>
      <c r="E419" s="6"/>
      <c r="F419" s="4"/>
      <c r="G419" s="2"/>
      <c r="H419" s="2"/>
      <c r="I419" s="2"/>
      <c r="J419" s="4"/>
      <c r="K419" s="6"/>
      <c r="L419" s="2"/>
      <c r="M419" s="2"/>
      <c r="N419" s="2"/>
      <c r="O419" s="2"/>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1"/>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1"/>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2"/>
      <c r="Q426" s="2"/>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7"/>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1"/>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7"/>
      <c r="B431" s="2"/>
      <c r="C431" s="6"/>
      <c r="D431" s="6"/>
      <c r="E431" s="6"/>
      <c r="F431" s="6"/>
      <c r="G431" s="6"/>
      <c r="H431" s="6"/>
      <c r="I431" s="6"/>
      <c r="J431" s="6"/>
      <c r="K431" s="6"/>
      <c r="L431" s="6"/>
      <c r="M431" s="6"/>
      <c r="N431" s="6"/>
      <c r="O431" s="6"/>
      <c r="P431" s="2"/>
      <c r="Q431" s="2"/>
      <c r="R431" s="4"/>
      <c r="S431" s="4"/>
      <c r="T431" s="4"/>
      <c r="U431" s="4"/>
      <c r="V431" s="4"/>
      <c r="W431" s="6"/>
      <c r="X431" s="4"/>
      <c r="Y431" s="14"/>
      <c r="Z431" s="4"/>
      <c r="AA431" s="4"/>
      <c r="AB431" s="4"/>
      <c r="AC431" s="4"/>
      <c r="AD431" s="2"/>
      <c r="AE431" s="2"/>
      <c r="AF431" s="4"/>
      <c r="AG431" s="4"/>
      <c r="AH431" s="4"/>
      <c r="AI431" s="6"/>
      <c r="AJ431" s="4"/>
      <c r="AK431" s="4"/>
      <c r="AL431" s="6"/>
    </row>
    <row r="432" spans="1:38" ht="15.75" customHeight="1" x14ac:dyDescent="0.15">
      <c r="A432" s="1"/>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7"/>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1"/>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2"/>
      <c r="Q438" s="2"/>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1"/>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1"/>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1"/>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2"/>
      <c r="Q449" s="2"/>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1"/>
      <c r="B452" s="2"/>
      <c r="C452" s="6"/>
      <c r="D452" s="6"/>
      <c r="E452" s="6"/>
      <c r="F452" s="6"/>
      <c r="G452" s="6"/>
      <c r="H452" s="6"/>
      <c r="I452" s="6"/>
      <c r="J452" s="6"/>
      <c r="K452" s="6"/>
      <c r="L452" s="6"/>
      <c r="M452" s="6"/>
      <c r="N452" s="6"/>
      <c r="O452" s="6"/>
      <c r="P452" s="2"/>
      <c r="Q452" s="2"/>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2"/>
      <c r="Q454" s="2"/>
      <c r="R454" s="4"/>
      <c r="S454" s="4"/>
      <c r="T454" s="4"/>
      <c r="U454" s="3"/>
      <c r="V454" s="4"/>
      <c r="W454" s="6"/>
      <c r="X454" s="4"/>
      <c r="Y454" s="14"/>
      <c r="Z454" s="4"/>
      <c r="AA454" s="4"/>
      <c r="AB454" s="4"/>
      <c r="AC454" s="4"/>
      <c r="AD454" s="2"/>
      <c r="AE454" s="2"/>
      <c r="AF454" s="4"/>
      <c r="AG454" s="4"/>
      <c r="AH454" s="4"/>
      <c r="AI454" s="6"/>
      <c r="AJ454" s="4"/>
      <c r="AK454" s="4"/>
      <c r="AL454" s="6"/>
    </row>
    <row r="455" spans="1:38"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1"/>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2"/>
      <c r="Q458" s="2"/>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1"/>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1"/>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9"/>
      <c r="H465" s="9"/>
      <c r="I465" s="9"/>
      <c r="J465" s="6"/>
      <c r="K465" s="6"/>
      <c r="L465" s="9"/>
      <c r="M465" s="9"/>
      <c r="N465" s="9"/>
      <c r="O465" s="9"/>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1"/>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2"/>
      <c r="Q469" s="2"/>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2"/>
      <c r="Q470" s="2"/>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1"/>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2"/>
      <c r="Q473" s="2"/>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1"/>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1"/>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1"/>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1"/>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3"/>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1"/>
      <c r="B492" s="4"/>
      <c r="C492" s="6"/>
      <c r="D492" s="4"/>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4"/>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1"/>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1"/>
      <c r="B500" s="2"/>
      <c r="C500" s="6"/>
      <c r="D500" s="6"/>
      <c r="E500" s="6"/>
      <c r="F500" s="6"/>
      <c r="G500" s="6"/>
      <c r="H500" s="6"/>
      <c r="I500" s="6"/>
      <c r="J500" s="6"/>
      <c r="K500" s="6"/>
      <c r="L500" s="6"/>
      <c r="M500" s="6"/>
      <c r="N500" s="6"/>
      <c r="O500" s="6"/>
      <c r="P500" s="6"/>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7"/>
      <c r="J501" s="6"/>
      <c r="K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7"/>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1"/>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1"/>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1"/>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1"/>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1"/>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1"/>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7"/>
      <c r="B527" s="2"/>
      <c r="C527" s="6"/>
      <c r="D527" s="6"/>
      <c r="E527" s="6"/>
      <c r="F527" s="6"/>
      <c r="G527" s="6"/>
      <c r="H527" s="6"/>
      <c r="I527" s="6"/>
      <c r="J527" s="6"/>
      <c r="K527" s="6"/>
      <c r="L527" s="6"/>
      <c r="M527" s="6"/>
      <c r="N527" s="6"/>
      <c r="O527" s="6"/>
      <c r="P527" s="4"/>
      <c r="Q527" s="6"/>
      <c r="R527" s="4"/>
      <c r="S527" s="4"/>
      <c r="T527" s="3"/>
      <c r="U527" s="4"/>
      <c r="V527" s="3"/>
      <c r="X527" s="4"/>
      <c r="Y527" s="14"/>
      <c r="Z527" s="4"/>
      <c r="AA527" s="4"/>
      <c r="AB527" s="4"/>
      <c r="AC527" s="4"/>
      <c r="AD527" s="2"/>
      <c r="AE527" s="2"/>
      <c r="AF527" s="4"/>
      <c r="AG527" s="4"/>
      <c r="AH527" s="4"/>
      <c r="AI527" s="6"/>
      <c r="AJ527" s="4"/>
      <c r="AK527" s="4"/>
      <c r="AL527" s="6"/>
    </row>
    <row r="528" spans="1:38" ht="15.75" customHeight="1" x14ac:dyDescent="0.15">
      <c r="A528" s="1"/>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1"/>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1"/>
      <c r="B536" s="2"/>
      <c r="C536" s="7"/>
      <c r="D536" s="6"/>
      <c r="E536" s="6"/>
      <c r="F536" s="6"/>
      <c r="G536" s="7"/>
      <c r="J536" s="6"/>
      <c r="K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1"/>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4"/>
      <c r="U541" s="3"/>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7"/>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1"/>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1"/>
      <c r="B548" s="2"/>
      <c r="C548" s="6"/>
      <c r="D548" s="6"/>
      <c r="E548" s="6"/>
      <c r="F548" s="6"/>
      <c r="G548" s="6"/>
      <c r="H548" s="6"/>
      <c r="I548" s="6"/>
      <c r="J548" s="6"/>
      <c r="K548" s="6"/>
      <c r="L548" s="6"/>
      <c r="M548" s="6"/>
      <c r="N548" s="6"/>
      <c r="O548" s="6"/>
      <c r="P548" s="4"/>
      <c r="Q548" s="6"/>
      <c r="R548" s="2"/>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7"/>
      <c r="J550" s="6"/>
      <c r="K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7"/>
      <c r="B551" s="2"/>
      <c r="C551" s="6"/>
      <c r="D551" s="6"/>
      <c r="E551" s="6"/>
      <c r="F551" s="6"/>
      <c r="G551" s="6"/>
      <c r="H551" s="6"/>
      <c r="I551" s="6"/>
      <c r="J551" s="6"/>
      <c r="K551" s="6"/>
      <c r="L551" s="6"/>
      <c r="M551" s="6"/>
      <c r="N551" s="6"/>
      <c r="O551" s="6"/>
      <c r="P551" s="4"/>
      <c r="Q551" s="6"/>
      <c r="R551" s="4"/>
      <c r="S551" s="4"/>
      <c r="T551" s="3"/>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1"/>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1"/>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7"/>
      <c r="B559" s="2"/>
      <c r="C559" s="6"/>
      <c r="D559" s="6"/>
      <c r="E559" s="6"/>
      <c r="F559" s="6"/>
      <c r="G559" s="6"/>
      <c r="H559" s="6"/>
      <c r="I559" s="6"/>
      <c r="J559" s="6"/>
      <c r="K559" s="6"/>
      <c r="L559" s="6"/>
      <c r="M559" s="6"/>
      <c r="N559" s="6"/>
      <c r="O559" s="6"/>
      <c r="P559" s="4"/>
      <c r="Q559" s="6"/>
      <c r="R559" s="4"/>
      <c r="S559" s="4"/>
      <c r="T559" s="3"/>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1"/>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1"/>
      <c r="B564" s="2"/>
      <c r="C564" s="6"/>
      <c r="D564" s="6"/>
      <c r="E564" s="6"/>
      <c r="F564" s="6"/>
      <c r="G564" s="7"/>
      <c r="J564" s="6"/>
      <c r="K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7"/>
      <c r="J565" s="6"/>
      <c r="K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1"/>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7"/>
      <c r="B571" s="2"/>
      <c r="C571" s="6"/>
      <c r="D571" s="6"/>
      <c r="E571" s="6"/>
      <c r="F571" s="6"/>
      <c r="G571" s="7"/>
      <c r="J571" s="6"/>
      <c r="K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1"/>
      <c r="B572" s="2"/>
      <c r="C572" s="6"/>
      <c r="D572" s="6"/>
      <c r="E572" s="6"/>
      <c r="F572" s="6"/>
      <c r="G572" s="6"/>
      <c r="H572" s="6"/>
      <c r="I572" s="6"/>
      <c r="J572" s="6"/>
      <c r="K572" s="6"/>
      <c r="L572" s="6"/>
      <c r="M572" s="6"/>
      <c r="N572" s="6"/>
      <c r="O572" s="6"/>
      <c r="P572" s="4"/>
      <c r="Q572" s="6"/>
      <c r="R572" s="4"/>
      <c r="S572" s="4"/>
      <c r="T572" s="4"/>
      <c r="U572" s="3"/>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7"/>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1"/>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U578" s="3"/>
      <c r="V578" s="4"/>
      <c r="W578" s="6"/>
      <c r="X578" s="4"/>
      <c r="Y578" s="14"/>
      <c r="Z578" s="4"/>
      <c r="AA578" s="4"/>
      <c r="AB578" s="4"/>
      <c r="AC578" s="4"/>
      <c r="AD578" s="2"/>
      <c r="AE578" s="2"/>
      <c r="AF578" s="4"/>
      <c r="AG578" s="4"/>
      <c r="AH578" s="4"/>
      <c r="AI578" s="6"/>
      <c r="AJ578" s="4"/>
      <c r="AK578" s="4"/>
      <c r="AL578" s="6"/>
    </row>
    <row r="579" spans="1:38" ht="15.75" customHeight="1" x14ac:dyDescent="0.15">
      <c r="A579" s="7"/>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1"/>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7"/>
      <c r="B583" s="2"/>
      <c r="C583" s="6"/>
      <c r="D583" s="6"/>
      <c r="E583" s="6"/>
      <c r="F583" s="6"/>
      <c r="G583" s="7"/>
      <c r="J583" s="6"/>
      <c r="K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1"/>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1"/>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7"/>
      <c r="J589" s="6"/>
      <c r="K589" s="6"/>
      <c r="P589" s="4"/>
      <c r="Q589" s="6"/>
      <c r="R589" s="4"/>
      <c r="S589" s="4"/>
      <c r="T589" s="3"/>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7"/>
      <c r="B591" s="2"/>
      <c r="C591" s="6"/>
      <c r="D591" s="6"/>
      <c r="E591" s="6"/>
      <c r="F591" s="6"/>
      <c r="G591" s="6"/>
      <c r="H591" s="6"/>
      <c r="I591" s="6"/>
      <c r="J591" s="6"/>
      <c r="K591" s="6"/>
      <c r="L591" s="6"/>
      <c r="M591" s="6"/>
      <c r="N591" s="6"/>
      <c r="O591" s="6"/>
      <c r="P591" s="4"/>
      <c r="Q591" s="6"/>
      <c r="R591" s="4"/>
      <c r="S591" s="4"/>
      <c r="T591" s="3"/>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1"/>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1"/>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7"/>
      <c r="B599" s="2"/>
      <c r="C599" s="6"/>
      <c r="D599" s="6"/>
      <c r="E599" s="6"/>
      <c r="F599" s="6"/>
      <c r="G599" s="6"/>
      <c r="H599" s="6"/>
      <c r="I599" s="6"/>
      <c r="J599" s="6"/>
      <c r="K599" s="6"/>
      <c r="L599" s="6"/>
      <c r="M599" s="6"/>
      <c r="N599" s="6"/>
      <c r="O599" s="6"/>
      <c r="P599" s="4"/>
      <c r="Q599" s="6"/>
      <c r="R599" s="4"/>
      <c r="S599" s="4"/>
      <c r="T599" s="3"/>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1"/>
      <c r="B600" s="2"/>
      <c r="C600" s="6"/>
      <c r="D600" s="6"/>
      <c r="E600" s="6"/>
      <c r="F600" s="6"/>
      <c r="G600" s="6"/>
      <c r="H600" s="6"/>
      <c r="I600" s="6"/>
      <c r="J600" s="6"/>
      <c r="K600" s="6"/>
      <c r="L600" s="6"/>
      <c r="M600" s="6"/>
      <c r="N600" s="6"/>
      <c r="O600" s="6"/>
      <c r="P600" s="4"/>
      <c r="Q600" s="6"/>
      <c r="R600" s="4"/>
      <c r="S600" s="4"/>
      <c r="T600" s="3"/>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1"/>
      <c r="H602" s="1"/>
      <c r="I602" s="1"/>
      <c r="J602" s="6"/>
      <c r="K602" s="6"/>
      <c r="L602" s="1"/>
      <c r="M602" s="1"/>
      <c r="N602" s="1"/>
      <c r="O602" s="1"/>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1"/>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1"/>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1"/>
      <c r="B612" s="2"/>
      <c r="C612" s="6"/>
      <c r="D612" s="6"/>
      <c r="E612" s="6"/>
      <c r="F612" s="6"/>
      <c r="G612" s="6"/>
      <c r="H612" s="6"/>
      <c r="I612" s="6"/>
      <c r="J612" s="6"/>
      <c r="K612" s="6"/>
      <c r="L612" s="6"/>
      <c r="M612" s="6"/>
      <c r="N612" s="6"/>
      <c r="O612" s="6"/>
      <c r="P612" s="4"/>
      <c r="Q612" s="6"/>
      <c r="R612" s="4"/>
      <c r="S612" s="4"/>
      <c r="T612" s="4"/>
      <c r="U612" s="3"/>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4"/>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3"/>
      <c r="J614" s="6"/>
      <c r="K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7"/>
      <c r="B615" s="2"/>
      <c r="C615" s="6"/>
      <c r="D615" s="6"/>
      <c r="E615" s="6"/>
      <c r="F615" s="6"/>
      <c r="G615" s="3"/>
      <c r="J615" s="6"/>
      <c r="K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1"/>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7"/>
      <c r="B619" s="2"/>
      <c r="C619" s="6"/>
      <c r="D619" s="6"/>
      <c r="E619" s="6"/>
      <c r="F619" s="6"/>
      <c r="G619" s="7"/>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1"/>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7"/>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1"/>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1"/>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7"/>
      <c r="B629" s="2"/>
      <c r="C629" s="6"/>
      <c r="D629" s="6"/>
      <c r="E629" s="6"/>
      <c r="F629" s="6"/>
      <c r="G629" s="6"/>
      <c r="H629" s="6"/>
      <c r="I629" s="6"/>
      <c r="J629" s="6"/>
      <c r="K629" s="6"/>
      <c r="L629" s="6"/>
      <c r="M629" s="6"/>
      <c r="N629" s="6"/>
      <c r="O629" s="6"/>
      <c r="P629" s="4"/>
      <c r="Q629" s="6"/>
      <c r="R629" s="4"/>
      <c r="S629" s="4"/>
      <c r="T629" s="4"/>
      <c r="U629" s="3"/>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7"/>
      <c r="B631" s="2"/>
      <c r="C631" s="6"/>
      <c r="D631" s="6"/>
      <c r="E631" s="6"/>
      <c r="F631" s="6"/>
      <c r="G631" s="6"/>
      <c r="H631" s="6"/>
      <c r="I631" s="6"/>
      <c r="J631" s="6"/>
      <c r="K631" s="6"/>
      <c r="L631" s="6"/>
      <c r="M631" s="6"/>
      <c r="N631" s="6"/>
      <c r="O631" s="6"/>
      <c r="P631" s="4"/>
      <c r="Q631" s="6"/>
      <c r="R631" s="4"/>
      <c r="S631" s="4"/>
      <c r="T631" s="3"/>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1"/>
      <c r="B632" s="2"/>
      <c r="C632" s="6"/>
      <c r="D632" s="6"/>
      <c r="E632" s="6"/>
      <c r="F632" s="6"/>
      <c r="G632" s="6"/>
      <c r="H632" s="6"/>
      <c r="I632" s="6"/>
      <c r="J632" s="6"/>
      <c r="K632" s="6"/>
      <c r="L632" s="6"/>
      <c r="M632" s="6"/>
      <c r="N632" s="6"/>
      <c r="O632" s="6"/>
      <c r="P632" s="4"/>
      <c r="Q632" s="6"/>
      <c r="R632" s="4"/>
      <c r="S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1"/>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7"/>
      <c r="B639" s="2"/>
      <c r="C639" s="6"/>
      <c r="D639" s="6"/>
      <c r="E639" s="6"/>
      <c r="F639" s="6"/>
      <c r="G639" s="7"/>
      <c r="J639" s="6"/>
      <c r="K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1"/>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3"/>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3"/>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7"/>
      <c r="B643" s="2"/>
      <c r="C643" s="6"/>
      <c r="D643" s="6"/>
      <c r="E643" s="6"/>
      <c r="F643" s="6"/>
      <c r="G643" s="3"/>
      <c r="J643" s="6"/>
      <c r="K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1"/>
      <c r="B644" s="2"/>
      <c r="C644" s="6"/>
      <c r="D644" s="6"/>
      <c r="E644" s="6"/>
      <c r="F644" s="6"/>
      <c r="G644" s="3"/>
      <c r="J644" s="6"/>
      <c r="K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7"/>
      <c r="J645" s="6"/>
      <c r="K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3"/>
      <c r="J646" s="6"/>
      <c r="K646" s="6"/>
      <c r="P646" s="4"/>
      <c r="Q646" s="6"/>
      <c r="R646" s="4"/>
      <c r="S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7"/>
      <c r="B647" s="2"/>
      <c r="C647" s="6"/>
      <c r="D647" s="6"/>
      <c r="E647" s="6"/>
      <c r="F647" s="6"/>
      <c r="G647" s="3"/>
      <c r="J647" s="6"/>
      <c r="K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1"/>
      <c r="B648" s="2"/>
      <c r="C648" s="6"/>
      <c r="D648" s="6"/>
      <c r="E648" s="6"/>
      <c r="F648" s="6"/>
      <c r="G648" s="3"/>
      <c r="J648" s="6"/>
      <c r="K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1"/>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6"/>
      <c r="Q653" s="6"/>
      <c r="R653" s="6"/>
      <c r="S653" s="6"/>
      <c r="T653" s="6"/>
      <c r="U653" s="6"/>
      <c r="V653" s="6"/>
      <c r="W653" s="6"/>
      <c r="X653" s="6"/>
      <c r="Y653" s="14"/>
      <c r="Z653" s="6"/>
      <c r="AA653" s="6"/>
      <c r="AB653" s="6"/>
      <c r="AC653" s="6"/>
      <c r="AD653" s="2"/>
      <c r="AE653" s="2"/>
      <c r="AF653" s="6"/>
      <c r="AG653" s="6"/>
      <c r="AH653" s="6"/>
      <c r="AI653" s="6"/>
      <c r="AJ653" s="6"/>
      <c r="AK653" s="6"/>
      <c r="AL653" s="6"/>
    </row>
    <row r="654" spans="1:38" ht="15.75" customHeight="1" x14ac:dyDescent="0.15">
      <c r="A654" s="7"/>
      <c r="B654" s="2"/>
      <c r="C654" s="6"/>
      <c r="D654" s="6"/>
      <c r="E654" s="6"/>
      <c r="F654" s="6"/>
      <c r="G654" s="6"/>
      <c r="H654" s="6"/>
      <c r="I654" s="6"/>
      <c r="J654" s="6"/>
      <c r="K654" s="6"/>
      <c r="L654" s="6"/>
      <c r="M654" s="6"/>
      <c r="N654" s="6"/>
      <c r="O654" s="6"/>
      <c r="P654" s="6"/>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1"/>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3"/>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7"/>
      <c r="B659" s="2"/>
      <c r="C659" s="6"/>
      <c r="D659" s="6"/>
      <c r="E659" s="6"/>
      <c r="F659" s="6"/>
      <c r="G659" s="6"/>
      <c r="H659" s="6"/>
      <c r="I659" s="6"/>
      <c r="J659" s="6"/>
      <c r="K659" s="6"/>
      <c r="L659" s="6"/>
      <c r="M659" s="6"/>
      <c r="N659" s="6"/>
      <c r="O659" s="6"/>
      <c r="P659" s="4"/>
      <c r="Q659" s="6"/>
      <c r="R659" s="4"/>
      <c r="S659" s="4"/>
      <c r="T659" s="3"/>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1"/>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1"/>
      <c r="B664" s="2"/>
      <c r="C664" s="6"/>
      <c r="D664" s="6"/>
      <c r="E664" s="6"/>
      <c r="F664" s="6"/>
      <c r="G664" s="6"/>
      <c r="H664" s="6"/>
      <c r="I664" s="6"/>
      <c r="J664" s="6"/>
      <c r="K664" s="6"/>
      <c r="L664" s="6"/>
      <c r="M664" s="6"/>
      <c r="N664" s="6"/>
      <c r="O664" s="6"/>
      <c r="P664" s="4"/>
      <c r="Q664" s="6"/>
      <c r="R664" s="4"/>
      <c r="S664" s="4"/>
      <c r="T664" s="4"/>
      <c r="U664" s="4"/>
      <c r="V664" s="3"/>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3"/>
      <c r="J665" s="6"/>
      <c r="K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7"/>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1"/>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1"/>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1"/>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1"/>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1"/>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7"/>
      <c r="B687" s="2"/>
      <c r="C687" s="6"/>
      <c r="D687" s="6"/>
      <c r="E687" s="6"/>
      <c r="F687" s="6"/>
      <c r="G687" s="6"/>
      <c r="H687" s="6"/>
      <c r="I687" s="6"/>
      <c r="J687" s="6"/>
      <c r="K687" s="6"/>
      <c r="L687" s="6"/>
      <c r="M687" s="6"/>
      <c r="N687" s="6"/>
      <c r="O687" s="6"/>
      <c r="P687" s="4"/>
      <c r="Q687" s="6"/>
      <c r="R687" s="2"/>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1"/>
      <c r="B688" s="2"/>
      <c r="C688" s="6"/>
      <c r="D688" s="6"/>
      <c r="E688" s="6"/>
      <c r="F688" s="6"/>
      <c r="G688" s="7"/>
      <c r="J688" s="6"/>
      <c r="K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3"/>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6"/>
      <c r="H690" s="6"/>
      <c r="I690" s="6"/>
      <c r="J690" s="6"/>
      <c r="K690" s="6"/>
      <c r="L690" s="6"/>
      <c r="M690" s="6"/>
      <c r="N690" s="6"/>
      <c r="O690" s="6"/>
      <c r="P690" s="4"/>
      <c r="Q690" s="6"/>
      <c r="R690" s="4"/>
      <c r="S690" s="4"/>
      <c r="T690" s="3"/>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7"/>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1"/>
      <c r="B692" s="2"/>
      <c r="C692" s="6"/>
      <c r="D692" s="6"/>
      <c r="E692" s="6"/>
      <c r="F692" s="6"/>
      <c r="G692" s="6"/>
      <c r="H692" s="6"/>
      <c r="I692" s="6"/>
      <c r="J692" s="6"/>
      <c r="K692" s="6"/>
      <c r="L692" s="6"/>
      <c r="M692" s="6"/>
      <c r="N692" s="6"/>
      <c r="O692" s="6"/>
      <c r="P692" s="6"/>
      <c r="Q692" s="6"/>
      <c r="R692" s="6"/>
      <c r="S692" s="6"/>
      <c r="T692" s="6"/>
      <c r="U692" s="6"/>
      <c r="V692" s="6"/>
      <c r="W692" s="6"/>
      <c r="X692" s="6"/>
      <c r="Y692" s="14"/>
      <c r="Z692" s="6"/>
      <c r="AA692" s="6"/>
      <c r="AB692" s="6"/>
      <c r="AC692" s="6"/>
      <c r="AD692" s="2"/>
      <c r="AE692" s="2"/>
      <c r="AF692" s="6"/>
      <c r="AG692" s="6"/>
      <c r="AH692" s="6"/>
      <c r="AI692" s="6"/>
      <c r="AJ692" s="6"/>
      <c r="AK692" s="6"/>
      <c r="AL692" s="6"/>
    </row>
    <row r="693" spans="1:38" ht="15.75" customHeight="1" x14ac:dyDescent="0.15">
      <c r="A693" s="7"/>
      <c r="B693" s="2"/>
      <c r="C693" s="6"/>
      <c r="D693" s="6"/>
      <c r="E693" s="6"/>
      <c r="F693" s="6"/>
      <c r="G693" s="7"/>
      <c r="J693" s="6"/>
      <c r="K693" s="6"/>
      <c r="P693" s="6"/>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5.75" customHeight="1" x14ac:dyDescent="0.15">
      <c r="A696" s="1"/>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6"/>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1"/>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3"/>
      <c r="U701" s="4"/>
      <c r="V701" s="3"/>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7"/>
      <c r="B703" s="2"/>
      <c r="C703" s="6"/>
      <c r="D703" s="6"/>
      <c r="E703" s="6"/>
      <c r="F703" s="6"/>
      <c r="G703" s="7"/>
      <c r="J703" s="6"/>
      <c r="K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1"/>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1"/>
      <c r="B708" s="2"/>
      <c r="C708" s="6"/>
      <c r="D708" s="6"/>
      <c r="E708" s="6"/>
      <c r="F708" s="6"/>
      <c r="G708" s="6"/>
      <c r="H708" s="6"/>
      <c r="I708" s="6"/>
      <c r="J708" s="6"/>
      <c r="K708" s="6"/>
      <c r="L708" s="6"/>
      <c r="M708" s="6"/>
      <c r="N708" s="6"/>
      <c r="O708" s="6"/>
      <c r="P708" s="4"/>
      <c r="Q708" s="6"/>
      <c r="R708" s="4"/>
      <c r="S708" s="4"/>
      <c r="T708" s="4"/>
      <c r="U708" s="3"/>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2"/>
      <c r="C709" s="6"/>
      <c r="D709" s="6"/>
      <c r="E709" s="6"/>
      <c r="F709" s="6"/>
      <c r="G709" s="6"/>
      <c r="H709" s="6"/>
      <c r="I709" s="6"/>
      <c r="J709" s="6"/>
      <c r="K709" s="6"/>
      <c r="L709" s="6"/>
      <c r="M709" s="6"/>
      <c r="N709" s="6"/>
      <c r="O709" s="6"/>
      <c r="P709" s="4"/>
      <c r="Q709" s="6"/>
      <c r="R709" s="4"/>
      <c r="S709" s="4"/>
      <c r="T709" s="3"/>
      <c r="U709" s="4"/>
      <c r="V709" s="4"/>
      <c r="W709" s="6"/>
      <c r="X709" s="4"/>
      <c r="Y709" s="14"/>
      <c r="Z709" s="4"/>
      <c r="AA709" s="4"/>
      <c r="AB709" s="4"/>
      <c r="AC709" s="4"/>
      <c r="AD709" s="2"/>
      <c r="AE709" s="2"/>
      <c r="AF709" s="4"/>
      <c r="AG709" s="4"/>
      <c r="AH709" s="4"/>
      <c r="AI709" s="6"/>
      <c r="AJ709" s="4"/>
      <c r="AK709" s="4"/>
      <c r="AL709" s="6"/>
    </row>
    <row r="710" spans="1:38" ht="15.75" customHeight="1" x14ac:dyDescent="0.15">
      <c r="A710" s="7"/>
      <c r="B710" s="2"/>
      <c r="C710" s="6"/>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5.75" customHeight="1" x14ac:dyDescent="0.15">
      <c r="A711" s="7"/>
      <c r="B711" s="2"/>
      <c r="C711" s="6"/>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5.75" customHeight="1" x14ac:dyDescent="0.15">
      <c r="A712" s="1"/>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5.75" customHeight="1" x14ac:dyDescent="0.15">
      <c r="A713" s="7"/>
      <c r="B713" s="2"/>
      <c r="C713" s="6"/>
      <c r="D713" s="6"/>
      <c r="E713" s="6"/>
      <c r="F713" s="6"/>
      <c r="G713" s="6"/>
      <c r="H713" s="6"/>
      <c r="I713" s="6"/>
      <c r="J713" s="6"/>
      <c r="K713" s="6"/>
      <c r="L713" s="6"/>
      <c r="M713" s="6"/>
      <c r="N713" s="6"/>
      <c r="O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5.75" customHeight="1" x14ac:dyDescent="0.15">
      <c r="A714" s="7"/>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5.75" customHeight="1" x14ac:dyDescent="0.15">
      <c r="A715" s="7"/>
      <c r="B715" s="2"/>
      <c r="C715" s="6"/>
      <c r="D715" s="6"/>
      <c r="E715" s="6"/>
      <c r="F715" s="6"/>
      <c r="G715" s="3"/>
      <c r="J715" s="6"/>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5.75" customHeight="1" x14ac:dyDescent="0.15">
      <c r="A716" s="1"/>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5.75" customHeight="1" x14ac:dyDescent="0.15">
      <c r="A717" s="7"/>
      <c r="B717" s="2"/>
      <c r="C717" s="6"/>
      <c r="D717" s="6"/>
      <c r="E717" s="6"/>
      <c r="F717" s="6"/>
      <c r="G717" s="6"/>
      <c r="H717" s="6"/>
      <c r="I717" s="6"/>
      <c r="J717" s="6"/>
      <c r="K717" s="6"/>
      <c r="L717" s="6"/>
      <c r="M717" s="6"/>
      <c r="N717" s="6"/>
      <c r="O717" s="6"/>
      <c r="P717" s="4"/>
      <c r="Q717" s="6"/>
      <c r="R717" s="4"/>
      <c r="S717" s="4"/>
      <c r="T717" s="4"/>
      <c r="U717" s="4"/>
      <c r="V717" s="4"/>
      <c r="W717" s="6"/>
      <c r="X717" s="4"/>
      <c r="Y717" s="14"/>
      <c r="Z717" s="4"/>
      <c r="AA717" s="4"/>
      <c r="AB717" s="4"/>
      <c r="AC717" s="4"/>
      <c r="AD717" s="2"/>
      <c r="AE717" s="2"/>
      <c r="AF717" s="4"/>
      <c r="AG717" s="4"/>
      <c r="AH717" s="4"/>
      <c r="AI717" s="6"/>
      <c r="AJ717" s="4"/>
      <c r="AK717" s="4"/>
      <c r="AL717" s="6"/>
    </row>
    <row r="718" spans="1:38" ht="15.75" customHeight="1" x14ac:dyDescent="0.15">
      <c r="A718" s="7"/>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6"/>
      <c r="AJ719" s="4"/>
      <c r="AK719" s="4"/>
      <c r="AL719" s="6"/>
    </row>
    <row r="720" spans="1:38" ht="15.75" customHeight="1" x14ac:dyDescent="0.15">
      <c r="A720" s="1"/>
      <c r="B720" s="2"/>
      <c r="C720" s="6"/>
      <c r="D720" s="6"/>
      <c r="E720" s="6"/>
      <c r="F720" s="6"/>
      <c r="G720" s="6"/>
      <c r="H720" s="6"/>
      <c r="I720" s="6"/>
      <c r="J720" s="6"/>
      <c r="K720" s="6"/>
      <c r="L720" s="6"/>
      <c r="M720" s="6"/>
      <c r="N720" s="6"/>
      <c r="O720" s="6"/>
      <c r="P720" s="4"/>
      <c r="Q720" s="6"/>
      <c r="R720" s="4"/>
      <c r="S720" s="4"/>
      <c r="T720" s="4"/>
      <c r="U720" s="3"/>
      <c r="V720" s="4"/>
      <c r="W720" s="6"/>
      <c r="X720" s="4"/>
      <c r="Y720" s="14"/>
      <c r="Z720" s="4"/>
      <c r="AA720" s="4"/>
      <c r="AB720" s="4"/>
      <c r="AC720" s="4"/>
      <c r="AD720" s="2"/>
      <c r="AE720" s="2"/>
      <c r="AF720" s="4"/>
      <c r="AG720" s="4"/>
      <c r="AH720" s="4"/>
      <c r="AI720" s="6"/>
      <c r="AJ720" s="4"/>
      <c r="AK720" s="4"/>
      <c r="AL720" s="6"/>
    </row>
    <row r="721" spans="1:38"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6"/>
      <c r="AJ721" s="4"/>
      <c r="AK721" s="4"/>
      <c r="AL721" s="6"/>
    </row>
    <row r="722" spans="1:38" ht="15.75" customHeight="1" x14ac:dyDescent="0.15">
      <c r="A722" s="7"/>
      <c r="B722" s="2"/>
      <c r="C722" s="6"/>
      <c r="D722" s="6"/>
      <c r="E722" s="6"/>
      <c r="F722" s="6"/>
      <c r="G722" s="6"/>
      <c r="H722" s="6"/>
      <c r="I722" s="6"/>
      <c r="J722" s="6"/>
      <c r="K722" s="6"/>
      <c r="L722" s="6"/>
      <c r="M722" s="6"/>
      <c r="N722" s="6"/>
      <c r="O722" s="6"/>
      <c r="P722" s="4"/>
      <c r="Q722" s="6"/>
      <c r="R722" s="4"/>
      <c r="S722" s="4"/>
      <c r="T722" s="4"/>
      <c r="U722" s="4"/>
      <c r="V722" s="4"/>
      <c r="W722" s="6"/>
      <c r="X722" s="4"/>
      <c r="Y722" s="14"/>
      <c r="Z722" s="4"/>
      <c r="AA722" s="4"/>
      <c r="AB722" s="4"/>
      <c r="AC722" s="4"/>
      <c r="AD722" s="2"/>
      <c r="AE722" s="2"/>
      <c r="AF722" s="4"/>
      <c r="AG722" s="4"/>
      <c r="AH722" s="4"/>
      <c r="AI722" s="6"/>
      <c r="AJ722" s="4"/>
      <c r="AK722" s="4"/>
      <c r="AL722" s="6"/>
    </row>
    <row r="723" spans="1:38"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6"/>
      <c r="AJ723" s="4"/>
      <c r="AK723" s="4"/>
      <c r="AL723" s="6"/>
    </row>
    <row r="724" spans="1:38" ht="15.75" customHeight="1" x14ac:dyDescent="0.15">
      <c r="A724" s="1"/>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6"/>
      <c r="AJ724" s="4"/>
      <c r="AK724" s="4"/>
      <c r="AL724" s="6"/>
    </row>
    <row r="725" spans="1:38"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6"/>
      <c r="AJ725" s="4"/>
      <c r="AK725" s="4"/>
      <c r="AL725" s="6"/>
    </row>
    <row r="726" spans="1:38" ht="15.75" customHeight="1" x14ac:dyDescent="0.15">
      <c r="A726" s="7"/>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6"/>
      <c r="AJ727" s="4"/>
      <c r="AK727" s="4"/>
      <c r="AL727" s="6"/>
    </row>
    <row r="728" spans="1:38" ht="15.75" customHeight="1" x14ac:dyDescent="0.15">
      <c r="A728" s="1"/>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6"/>
      <c r="AJ728" s="4"/>
      <c r="AK728" s="4"/>
      <c r="AL728" s="6"/>
    </row>
    <row r="729" spans="1:38"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6"/>
      <c r="AJ729" s="4"/>
      <c r="AK729" s="4"/>
      <c r="AL729" s="6"/>
    </row>
    <row r="730" spans="1:38" ht="15.75" customHeight="1" x14ac:dyDescent="0.15">
      <c r="A730" s="7"/>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6"/>
      <c r="AJ730" s="4"/>
      <c r="AK730" s="4"/>
      <c r="AL730" s="6"/>
    </row>
    <row r="731" spans="1:38"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5.75" customHeight="1" x14ac:dyDescent="0.15">
      <c r="A732" s="1"/>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5.75" customHeight="1" x14ac:dyDescent="0.15">
      <c r="A733" s="7"/>
      <c r="B733" s="3"/>
      <c r="C733" s="7"/>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5.75" customHeight="1" x14ac:dyDescent="0.15">
      <c r="A734" s="7"/>
      <c r="B734" s="3"/>
      <c r="C734" s="7"/>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1"/>
      <c r="B736" s="3"/>
      <c r="C736" s="7"/>
      <c r="D736" s="6"/>
      <c r="E736" s="6"/>
      <c r="F736" s="6"/>
      <c r="G736" s="7"/>
      <c r="J736" s="6"/>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4"/>
      <c r="E738" s="6"/>
      <c r="F738" s="4"/>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1"/>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3"/>
      <c r="D741" s="4"/>
      <c r="E741" s="6"/>
      <c r="F741" s="4"/>
      <c r="G741" s="2"/>
      <c r="H741" s="2"/>
      <c r="I741" s="2"/>
      <c r="J741" s="4"/>
      <c r="K741" s="6"/>
      <c r="L741" s="2"/>
      <c r="M741" s="2"/>
      <c r="N741" s="2"/>
      <c r="O741" s="2"/>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4"/>
      <c r="D742" s="3"/>
      <c r="F742" s="4"/>
      <c r="G742" s="3"/>
      <c r="J742" s="3"/>
      <c r="P742" s="3"/>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7"/>
      <c r="B743" s="3"/>
      <c r="C743" s="3"/>
      <c r="D743" s="4"/>
      <c r="E743" s="6"/>
      <c r="F743" s="4"/>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1"/>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3"/>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4"/>
      <c r="D746" s="3"/>
      <c r="F746" s="4"/>
      <c r="G746" s="3"/>
      <c r="J746" s="3"/>
      <c r="P746" s="3"/>
      <c r="R746" s="4"/>
      <c r="S746" s="4"/>
      <c r="T746" s="3"/>
      <c r="U746" s="4"/>
      <c r="V746" s="4"/>
      <c r="W746" s="6"/>
      <c r="X746" s="4"/>
      <c r="Y746" s="14"/>
      <c r="Z746" s="4"/>
      <c r="AA746" s="4"/>
      <c r="AB746" s="4"/>
      <c r="AC746" s="4"/>
      <c r="AD746" s="2"/>
      <c r="AE746" s="2"/>
      <c r="AF746" s="4"/>
      <c r="AG746" s="4"/>
      <c r="AH746" s="4"/>
      <c r="AI746" s="6"/>
      <c r="AJ746" s="4"/>
      <c r="AK746" s="4"/>
      <c r="AL746" s="6"/>
    </row>
    <row r="747" spans="1:38" ht="13" x14ac:dyDescent="0.15">
      <c r="A747" s="7"/>
      <c r="B747" s="3"/>
      <c r="C747" s="4"/>
      <c r="D747" s="3"/>
      <c r="F747" s="4"/>
      <c r="G747" s="3"/>
      <c r="J747" s="3"/>
      <c r="P747" s="3"/>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1"/>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3"/>
      <c r="D749" s="4"/>
      <c r="E749" s="6"/>
      <c r="F749" s="4"/>
      <c r="G749" s="2"/>
      <c r="H749" s="2"/>
      <c r="I749" s="2"/>
      <c r="J749" s="4"/>
      <c r="K749" s="6"/>
      <c r="L749" s="2"/>
      <c r="M749" s="2"/>
      <c r="N749" s="2"/>
      <c r="O749" s="2"/>
      <c r="P749" s="4"/>
      <c r="Q749" s="6"/>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3"/>
      <c r="D750" s="4"/>
      <c r="E750" s="6"/>
      <c r="F750" s="4"/>
      <c r="G750" s="3"/>
      <c r="J750" s="4"/>
      <c r="K750" s="6"/>
      <c r="P750" s="4"/>
      <c r="Q750" s="6"/>
      <c r="R750" s="2"/>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7"/>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1"/>
      <c r="B752" s="3"/>
      <c r="C752" s="4"/>
      <c r="D752" s="3"/>
      <c r="F752" s="4"/>
      <c r="G752" s="3"/>
      <c r="J752" s="3"/>
      <c r="P752" s="3"/>
      <c r="R752" s="4"/>
      <c r="S752" s="4"/>
      <c r="T752" s="3"/>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4"/>
      <c r="D753" s="3"/>
      <c r="F753" s="4"/>
      <c r="G753" s="3"/>
      <c r="J753" s="3"/>
      <c r="P753" s="4"/>
      <c r="Q753" s="6"/>
      <c r="R753" s="4"/>
      <c r="S753" s="4"/>
      <c r="T753" s="3"/>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4"/>
      <c r="D754" s="3"/>
      <c r="F754" s="4"/>
      <c r="G754" s="3"/>
      <c r="J754" s="3"/>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7"/>
      <c r="B755" s="3"/>
      <c r="C755" s="4"/>
      <c r="D755" s="3"/>
      <c r="F755" s="4"/>
      <c r="G755" s="3"/>
      <c r="J755" s="3"/>
      <c r="P755" s="3"/>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1"/>
      <c r="B756" s="3"/>
      <c r="C756" s="4"/>
      <c r="D756" s="3"/>
      <c r="F756" s="4"/>
      <c r="G756" s="3"/>
      <c r="J756" s="3"/>
      <c r="P756" s="3"/>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4"/>
      <c r="E757" s="6"/>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4"/>
      <c r="E758" s="6"/>
      <c r="F758" s="4"/>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7"/>
      <c r="B759" s="3"/>
      <c r="C759" s="3"/>
      <c r="D759" s="4"/>
      <c r="E759" s="6"/>
      <c r="F759" s="4"/>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1"/>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4"/>
      <c r="D762" s="3"/>
      <c r="F762" s="4"/>
      <c r="G762" s="3"/>
      <c r="J762" s="3"/>
      <c r="P762" s="3"/>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7"/>
      <c r="B763" s="3"/>
      <c r="C763" s="4"/>
      <c r="D763" s="3"/>
      <c r="F763" s="4"/>
      <c r="G763" s="3"/>
      <c r="J763" s="3"/>
      <c r="P763" s="3"/>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1"/>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3"/>
      <c r="D765" s="3"/>
      <c r="F765" s="3"/>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4"/>
      <c r="G766" s="3"/>
      <c r="J766" s="3"/>
      <c r="P766" s="3"/>
      <c r="R766" s="4"/>
      <c r="S766" s="4"/>
      <c r="T766" s="3"/>
      <c r="U766" s="4"/>
      <c r="V766" s="4"/>
      <c r="W766" s="6"/>
      <c r="X766" s="4"/>
      <c r="Y766" s="14"/>
      <c r="Z766" s="4"/>
      <c r="AA766" s="4"/>
      <c r="AB766" s="4"/>
      <c r="AC766" s="4"/>
      <c r="AD766" s="2"/>
      <c r="AE766" s="2"/>
      <c r="AF766" s="4"/>
      <c r="AG766" s="4"/>
      <c r="AH766" s="4"/>
      <c r="AI766" s="6"/>
      <c r="AJ766" s="4"/>
      <c r="AK766" s="4"/>
      <c r="AL766" s="6"/>
    </row>
    <row r="767" spans="1:38" ht="13" x14ac:dyDescent="0.15">
      <c r="A767" s="7"/>
      <c r="B767" s="3"/>
      <c r="C767" s="3"/>
      <c r="D767" s="3"/>
      <c r="F767" s="4"/>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1"/>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4"/>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7"/>
      <c r="B771" s="3"/>
      <c r="C771" s="3"/>
      <c r="D771" s="3"/>
      <c r="F771" s="3"/>
      <c r="G771" s="3"/>
      <c r="J771" s="4"/>
      <c r="K771" s="6"/>
      <c r="P771" s="4"/>
      <c r="Q771" s="6"/>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1"/>
      <c r="B772" s="3"/>
      <c r="C772" s="3"/>
      <c r="D772" s="4"/>
      <c r="E772" s="6"/>
      <c r="F772" s="4"/>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4"/>
      <c r="D773" s="3"/>
      <c r="F773" s="4"/>
      <c r="G773" s="3"/>
      <c r="J773" s="3"/>
      <c r="P773" s="3"/>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1"/>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7"/>
      <c r="B779" s="3"/>
      <c r="C779" s="4"/>
      <c r="D779" s="3"/>
      <c r="F779" s="4"/>
      <c r="G779" s="3"/>
      <c r="J779" s="3"/>
      <c r="P779" s="3"/>
      <c r="R779" s="4"/>
      <c r="S779" s="4"/>
      <c r="T779" s="3"/>
      <c r="U779" s="4"/>
      <c r="V779" s="4"/>
      <c r="W779" s="6"/>
      <c r="X779" s="4"/>
      <c r="Y779" s="14"/>
      <c r="Z779" s="4"/>
      <c r="AA779" s="4"/>
      <c r="AB779" s="4"/>
      <c r="AC779" s="4"/>
      <c r="AD779" s="2"/>
      <c r="AE779" s="2"/>
      <c r="AF779" s="4"/>
      <c r="AG779" s="4"/>
      <c r="AH779" s="4"/>
      <c r="AI779" s="6"/>
      <c r="AJ779" s="4"/>
      <c r="AK779" s="4"/>
      <c r="AL779" s="6"/>
    </row>
    <row r="780" spans="1:38" ht="13" x14ac:dyDescent="0.15">
      <c r="A780" s="1"/>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1"/>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7"/>
      <c r="B787" s="3"/>
      <c r="C787" s="3"/>
      <c r="D787" s="3"/>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1"/>
      <c r="B788" s="3"/>
      <c r="C788" s="3"/>
      <c r="D788" s="3"/>
      <c r="F788" s="4"/>
      <c r="G788" s="3"/>
      <c r="J788" s="4"/>
      <c r="K788" s="6"/>
      <c r="P788" s="4"/>
      <c r="Q788" s="6"/>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3"/>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3"/>
      <c r="G790" s="3"/>
      <c r="J790" s="3"/>
      <c r="P790" s="3"/>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7"/>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1"/>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7"/>
      <c r="B795" s="3"/>
      <c r="C795" s="4"/>
      <c r="D795" s="3"/>
      <c r="F795" s="3"/>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1"/>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1"/>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4"/>
      <c r="D801" s="3"/>
      <c r="F801" s="4"/>
      <c r="G801" s="3"/>
      <c r="J801" s="3"/>
      <c r="P801" s="3"/>
      <c r="R801" s="4"/>
      <c r="S801" s="4"/>
      <c r="T801" s="3"/>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7"/>
      <c r="B803" s="3"/>
      <c r="C803" s="3"/>
      <c r="D803" s="3"/>
      <c r="F803" s="3"/>
      <c r="G803" s="3"/>
      <c r="J803" s="4"/>
      <c r="K803" s="6"/>
      <c r="P803" s="4"/>
      <c r="Q803" s="6"/>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1"/>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4"/>
      <c r="D806" s="3"/>
      <c r="F806" s="4"/>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7"/>
      <c r="B807" s="3"/>
      <c r="C807" s="4"/>
      <c r="D807" s="3"/>
      <c r="F807" s="3"/>
      <c r="G807" s="3"/>
      <c r="J807" s="3"/>
      <c r="P807" s="3"/>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1"/>
      <c r="B808" s="3"/>
      <c r="C808" s="4"/>
      <c r="D808" s="3"/>
      <c r="F808" s="3"/>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3"/>
      <c r="D809" s="3"/>
      <c r="F809" s="3"/>
      <c r="G809" s="3"/>
      <c r="J809" s="4"/>
      <c r="K809" s="6"/>
      <c r="P809" s="4"/>
      <c r="Q809" s="6"/>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4"/>
      <c r="E810" s="6"/>
      <c r="F810" s="4"/>
      <c r="G810" s="3"/>
      <c r="J810" s="4"/>
      <c r="K810" s="6"/>
      <c r="P810" s="4"/>
      <c r="Q810" s="6"/>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7"/>
      <c r="B811" s="3"/>
      <c r="C811" s="4"/>
      <c r="D811" s="3"/>
      <c r="F811" s="4"/>
      <c r="G811" s="3"/>
      <c r="J811" s="3"/>
      <c r="P811" s="3"/>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1"/>
      <c r="B812" s="3"/>
      <c r="C812" s="4"/>
      <c r="D812" s="3"/>
      <c r="F812" s="4"/>
      <c r="G812" s="3"/>
      <c r="J812" s="3"/>
      <c r="P812" s="3"/>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4"/>
      <c r="S814" s="4"/>
      <c r="T814" s="3"/>
      <c r="U814" s="3"/>
      <c r="V814" s="4"/>
      <c r="W814" s="6"/>
      <c r="X814" s="4"/>
      <c r="Y814" s="14"/>
      <c r="Z814" s="4"/>
      <c r="AA814" s="4"/>
      <c r="AB814" s="4"/>
      <c r="AC814" s="4"/>
      <c r="AD814" s="2"/>
      <c r="AE814" s="2"/>
      <c r="AF814" s="4"/>
      <c r="AG814" s="4"/>
      <c r="AH814" s="4"/>
      <c r="AI814" s="6"/>
      <c r="AJ814" s="4"/>
      <c r="AK814" s="4"/>
      <c r="AL814" s="6"/>
    </row>
    <row r="815" spans="1:38" ht="13" x14ac:dyDescent="0.15">
      <c r="A815" s="7"/>
      <c r="B815" s="3"/>
      <c r="C815" s="4"/>
      <c r="D815" s="3"/>
      <c r="F815" s="4"/>
      <c r="G815" s="6"/>
      <c r="H815" s="6"/>
      <c r="I815" s="6"/>
      <c r="J815" s="3"/>
      <c r="L815" s="6"/>
      <c r="M815" s="6"/>
      <c r="N815" s="6"/>
      <c r="O815" s="6"/>
      <c r="P815" s="3"/>
      <c r="R815" s="3"/>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1"/>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3"/>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7"/>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1"/>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1"/>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3"/>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7"/>
      <c r="B827" s="3"/>
      <c r="C827" s="4"/>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1"/>
      <c r="B828" s="3"/>
      <c r="C828" s="4"/>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4"/>
      <c r="K829" s="6"/>
      <c r="P829" s="4"/>
      <c r="Q829" s="6"/>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4"/>
      <c r="K830" s="6"/>
      <c r="P830" s="4"/>
      <c r="Q830" s="6"/>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7"/>
      <c r="B831" s="3"/>
      <c r="C831" s="4"/>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1"/>
      <c r="B832" s="3"/>
      <c r="C832" s="3"/>
      <c r="D832" s="4"/>
      <c r="E832" s="6"/>
      <c r="F832" s="4"/>
      <c r="G832" s="3"/>
      <c r="J832" s="4"/>
      <c r="K832" s="6"/>
      <c r="P832" s="4"/>
      <c r="Q832" s="6"/>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4"/>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4"/>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7"/>
      <c r="B835" s="3"/>
      <c r="C835" s="3"/>
      <c r="D835" s="3"/>
      <c r="F835" s="3"/>
      <c r="G835" s="3"/>
      <c r="J835" s="4"/>
      <c r="K835" s="6"/>
      <c r="P835" s="4"/>
      <c r="Q835" s="6"/>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1"/>
      <c r="B836" s="3"/>
      <c r="C836" s="3"/>
      <c r="D836" s="3"/>
      <c r="F836" s="3"/>
      <c r="G836" s="3"/>
      <c r="J836" s="4"/>
      <c r="K836" s="6"/>
      <c r="P836" s="4"/>
      <c r="Q836" s="6"/>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4"/>
      <c r="D837" s="3"/>
      <c r="F837" s="4"/>
      <c r="G837" s="3"/>
      <c r="J837" s="3"/>
      <c r="P837" s="3"/>
      <c r="R837" s="3"/>
      <c r="S837" s="4"/>
      <c r="T837" s="4"/>
      <c r="U837" s="3"/>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7"/>
      <c r="B839" s="3"/>
      <c r="C839" s="4"/>
      <c r="D839" s="3"/>
      <c r="F839" s="4"/>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1"/>
      <c r="B840" s="3"/>
      <c r="C840" s="4"/>
      <c r="D840" s="3"/>
      <c r="F840" s="4"/>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4"/>
      <c r="K841" s="6"/>
      <c r="P841" s="4"/>
      <c r="Q841" s="6"/>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4"/>
      <c r="K842" s="6"/>
      <c r="P842" s="4"/>
      <c r="Q842" s="6"/>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7"/>
      <c r="B843" s="3"/>
      <c r="C843" s="3"/>
      <c r="D843" s="4"/>
      <c r="E843" s="6"/>
      <c r="F843" s="4"/>
      <c r="G843" s="3"/>
      <c r="J843" s="4"/>
      <c r="K843" s="6"/>
      <c r="P843" s="4"/>
      <c r="Q843" s="6"/>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1"/>
      <c r="B844" s="3"/>
      <c r="C844" s="4"/>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4"/>
      <c r="D845" s="3"/>
      <c r="F845" s="4"/>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4"/>
      <c r="K846" s="6"/>
      <c r="P846" s="4"/>
      <c r="Q846" s="6"/>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7"/>
      <c r="B847" s="3"/>
      <c r="C847" s="3"/>
      <c r="D847" s="3"/>
      <c r="F847" s="3"/>
      <c r="G847" s="3"/>
      <c r="J847" s="4"/>
      <c r="K847" s="6"/>
      <c r="P847" s="4"/>
      <c r="Q847" s="6"/>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1"/>
      <c r="B848" s="3"/>
      <c r="C848" s="4"/>
      <c r="D848" s="3"/>
      <c r="F848" s="4"/>
      <c r="G848" s="3"/>
      <c r="J848" s="3"/>
      <c r="P848" s="3"/>
      <c r="R848" s="4"/>
      <c r="S848" s="4"/>
      <c r="T848" s="4"/>
      <c r="U848" s="3"/>
      <c r="V848" s="4"/>
      <c r="W848" s="6"/>
      <c r="X848" s="4"/>
      <c r="Y848" s="14"/>
      <c r="Z848" s="4"/>
      <c r="AA848" s="4"/>
      <c r="AB848" s="4"/>
      <c r="AC848" s="4"/>
      <c r="AD848" s="2"/>
      <c r="AE848" s="2"/>
      <c r="AF848" s="4"/>
      <c r="AG848" s="4"/>
      <c r="AH848" s="4"/>
      <c r="AI848" s="6"/>
      <c r="AJ848" s="4"/>
      <c r="AK848" s="4"/>
      <c r="AL848" s="6"/>
    </row>
    <row r="849" spans="1:38" ht="13" x14ac:dyDescent="0.15">
      <c r="A849" s="7"/>
      <c r="B849" s="3"/>
      <c r="C849" s="4"/>
      <c r="D849" s="3"/>
      <c r="F849" s="4"/>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4"/>
      <c r="D850" s="3"/>
      <c r="F850" s="4"/>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7"/>
      <c r="B851" s="3"/>
      <c r="C851" s="3"/>
      <c r="D851" s="3"/>
      <c r="F851" s="4"/>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1"/>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7"/>
      <c r="B855" s="3"/>
      <c r="C855" s="3"/>
      <c r="D855" s="3"/>
      <c r="F855" s="3"/>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1"/>
      <c r="B856" s="3"/>
      <c r="C856" s="3"/>
      <c r="D856" s="3"/>
      <c r="F856" s="4"/>
      <c r="G856" s="3"/>
      <c r="J856" s="3"/>
      <c r="P856" s="3"/>
      <c r="R856" s="4"/>
      <c r="S856" s="4"/>
      <c r="T856" s="4"/>
      <c r="U856" s="3"/>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7"/>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1"/>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6"/>
      <c r="AJ862" s="4"/>
      <c r="AK862" s="4"/>
      <c r="AL862" s="6"/>
    </row>
    <row r="863" spans="1:38"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1"/>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4"/>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4"/>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1"/>
      <c r="B868" s="3"/>
      <c r="C868" s="3"/>
      <c r="D868" s="3"/>
      <c r="F868" s="3"/>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3"/>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1"/>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4"/>
      <c r="G873" s="3"/>
      <c r="J873" s="3"/>
      <c r="P873" s="3"/>
      <c r="R873" s="4"/>
      <c r="S873" s="4"/>
      <c r="T873" s="3"/>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7"/>
      <c r="B875" s="3"/>
      <c r="C875" s="3"/>
      <c r="D875" s="3"/>
      <c r="F875" s="3"/>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1"/>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7"/>
      <c r="B879" s="3"/>
      <c r="C879" s="3"/>
      <c r="D879" s="3"/>
      <c r="F879" s="3"/>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1"/>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4"/>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6"/>
      <c r="AJ882" s="4"/>
      <c r="AK882" s="4"/>
      <c r="AL882" s="6"/>
    </row>
    <row r="883" spans="1:38"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1"/>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7"/>
      <c r="B887" s="3"/>
      <c r="C887" s="3"/>
      <c r="D887" s="3"/>
      <c r="F887" s="4"/>
      <c r="G887" s="3"/>
      <c r="J887" s="3"/>
      <c r="P887" s="3"/>
      <c r="R887" s="4"/>
      <c r="S887" s="4"/>
      <c r="T887" s="4"/>
      <c r="U887" s="3"/>
      <c r="V887" s="4"/>
      <c r="W887" s="6"/>
      <c r="X887" s="4"/>
      <c r="Y887" s="14"/>
      <c r="Z887" s="4"/>
      <c r="AA887" s="4"/>
      <c r="AB887" s="4"/>
      <c r="AC887" s="4"/>
      <c r="AD887" s="2"/>
      <c r="AE887" s="2"/>
      <c r="AF887" s="4"/>
      <c r="AG887" s="4"/>
      <c r="AH887" s="4"/>
      <c r="AI887" s="6"/>
      <c r="AJ887" s="4"/>
      <c r="AK887" s="4"/>
      <c r="AL887" s="6"/>
    </row>
    <row r="888" spans="1:38" ht="13" x14ac:dyDescent="0.15">
      <c r="A888" s="1"/>
      <c r="B888" s="3"/>
      <c r="C888" s="3"/>
      <c r="D888" s="3"/>
      <c r="F888" s="4"/>
      <c r="G888" s="6"/>
      <c r="H888" s="6"/>
      <c r="I888" s="6"/>
      <c r="J888" s="3"/>
      <c r="L888" s="6"/>
      <c r="M888" s="6"/>
      <c r="N888" s="6"/>
      <c r="O888" s="6"/>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7"/>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1"/>
      <c r="B892" s="3"/>
      <c r="C892" s="3"/>
      <c r="D892" s="3"/>
      <c r="F892" s="4"/>
      <c r="G892" s="3"/>
      <c r="J892" s="3"/>
      <c r="P892" s="3"/>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4"/>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7"/>
      <c r="B895" s="3"/>
      <c r="C895" s="3"/>
      <c r="D895" s="3"/>
      <c r="F895" s="3"/>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1"/>
      <c r="B896" s="3"/>
      <c r="C896" s="3"/>
      <c r="D896" s="3"/>
      <c r="F896" s="3"/>
      <c r="G896" s="3"/>
      <c r="J896" s="3"/>
      <c r="P896" s="3"/>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3"/>
      <c r="F897" s="4"/>
      <c r="G897" s="3"/>
      <c r="J897" s="3"/>
      <c r="P897" s="3"/>
      <c r="R897" s="4"/>
      <c r="S897" s="4"/>
      <c r="T897" s="3"/>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7"/>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1"/>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7"/>
      <c r="B903" s="3"/>
      <c r="C903" s="3"/>
      <c r="D903" s="3"/>
      <c r="F903" s="4"/>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1"/>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3"/>
      <c r="D905" s="3"/>
      <c r="F905" s="3"/>
      <c r="G905" s="3"/>
      <c r="J905" s="3"/>
      <c r="P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7"/>
      <c r="B907" s="3"/>
      <c r="C907" s="3"/>
      <c r="D907" s="3"/>
      <c r="F907" s="4"/>
      <c r="G907" s="3"/>
      <c r="J907" s="3"/>
      <c r="P907" s="3"/>
      <c r="R907" s="4"/>
      <c r="S907" s="4"/>
      <c r="T907" s="3"/>
      <c r="U907" s="4"/>
      <c r="V907" s="4"/>
      <c r="W907" s="6"/>
      <c r="X907" s="4"/>
      <c r="Y907" s="14"/>
      <c r="Z907" s="4"/>
      <c r="AA907" s="4"/>
      <c r="AB907" s="4"/>
      <c r="AC907" s="4"/>
      <c r="AD907" s="2"/>
      <c r="AE907" s="2"/>
      <c r="AF907" s="4"/>
      <c r="AG907" s="4"/>
      <c r="AH907" s="4"/>
      <c r="AI907" s="6"/>
      <c r="AJ907" s="4"/>
      <c r="AK907" s="4"/>
      <c r="AL907" s="6"/>
    </row>
    <row r="908" spans="1:38" ht="13" x14ac:dyDescent="0.15">
      <c r="A908" s="1"/>
      <c r="B908" s="3"/>
      <c r="C908" s="3"/>
      <c r="D908" s="3"/>
      <c r="F908" s="4"/>
      <c r="G908" s="3"/>
      <c r="J908" s="3"/>
      <c r="P908" s="3"/>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3"/>
      <c r="P910" s="3"/>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7"/>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1"/>
      <c r="B912" s="3"/>
      <c r="C912" s="3"/>
      <c r="D912" s="3"/>
      <c r="F912" s="4"/>
      <c r="G912" s="3"/>
      <c r="J912" s="3"/>
      <c r="P912" s="3"/>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4"/>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7"/>
      <c r="B915" s="3"/>
      <c r="C915" s="3"/>
      <c r="D915" s="3"/>
      <c r="F915" s="3"/>
      <c r="G915" s="3"/>
      <c r="J915" s="3"/>
      <c r="P915" s="3"/>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1"/>
      <c r="B916" s="3"/>
      <c r="C916" s="3"/>
      <c r="D916" s="3"/>
      <c r="F916" s="3"/>
      <c r="G916" s="3"/>
      <c r="J916" s="3"/>
      <c r="P916" s="3"/>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3"/>
      <c r="D917" s="3"/>
      <c r="F917" s="4"/>
      <c r="G917" s="3"/>
      <c r="J917" s="3"/>
      <c r="P917" s="3"/>
      <c r="R917" s="4"/>
      <c r="S917" s="4"/>
      <c r="T917" s="4"/>
      <c r="U917" s="3"/>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7"/>
      <c r="B919" s="3"/>
      <c r="C919" s="3"/>
      <c r="D919" s="3"/>
      <c r="F919" s="4"/>
      <c r="G919" s="3"/>
      <c r="J919" s="3"/>
      <c r="P919" s="3"/>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1"/>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3"/>
      <c r="G921" s="3"/>
      <c r="J921" s="4"/>
      <c r="K921" s="6"/>
      <c r="P921" s="4"/>
      <c r="Q921" s="6"/>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4"/>
      <c r="E922" s="6"/>
      <c r="F922" s="4"/>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7"/>
      <c r="B923" s="3"/>
      <c r="C923" s="3"/>
      <c r="D923" s="3"/>
      <c r="F923" s="4"/>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1"/>
      <c r="B924" s="3"/>
      <c r="C924" s="3"/>
      <c r="D924" s="3"/>
      <c r="F924" s="4"/>
      <c r="G924" s="3"/>
      <c r="J924" s="3"/>
      <c r="P924" s="3"/>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3"/>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7"/>
      <c r="B927" s="3"/>
      <c r="C927" s="4"/>
      <c r="D927" s="3"/>
      <c r="F927" s="4"/>
      <c r="G927" s="3"/>
      <c r="J927" s="3"/>
      <c r="P927" s="3"/>
      <c r="R927" s="4"/>
      <c r="S927" s="4"/>
      <c r="T927" s="4"/>
      <c r="U927" s="3"/>
      <c r="V927" s="4"/>
      <c r="W927" s="6"/>
      <c r="X927" s="4"/>
      <c r="Y927" s="14"/>
      <c r="Z927" s="4"/>
      <c r="AA927" s="4"/>
      <c r="AB927" s="4"/>
      <c r="AC927" s="4"/>
      <c r="AD927" s="2"/>
      <c r="AE927" s="2"/>
      <c r="AF927" s="4"/>
      <c r="AG927" s="4"/>
      <c r="AH927" s="4"/>
      <c r="AI927" s="6"/>
      <c r="AJ927" s="4"/>
      <c r="AK927" s="4"/>
      <c r="AL927" s="6"/>
    </row>
    <row r="928" spans="1:38" ht="13" x14ac:dyDescent="0.15">
      <c r="A928" s="1"/>
      <c r="B928" s="3"/>
      <c r="C928" s="3"/>
      <c r="D928" s="8"/>
      <c r="E928" s="8"/>
      <c r="F928" s="3"/>
      <c r="G928" s="3"/>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8"/>
      <c r="H929" s="8"/>
      <c r="I929" s="8"/>
      <c r="L929" s="8"/>
      <c r="M929" s="8"/>
      <c r="N929" s="8"/>
      <c r="O929" s="8"/>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4"/>
      <c r="D930" s="3"/>
      <c r="F930" s="3"/>
      <c r="G930" s="3"/>
      <c r="J930" s="3"/>
      <c r="P930" s="3"/>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7"/>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1"/>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1"/>
      <c r="B936" s="3"/>
      <c r="C936" s="3"/>
      <c r="D936" s="3"/>
      <c r="F936" s="3"/>
      <c r="G936" s="3"/>
      <c r="J936" s="3"/>
      <c r="P936" s="3"/>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3"/>
      <c r="G938" s="3"/>
      <c r="J938" s="4"/>
      <c r="K938" s="6"/>
      <c r="P938" s="4"/>
      <c r="Q938" s="6"/>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7"/>
      <c r="B939" s="3"/>
      <c r="C939" s="3"/>
      <c r="D939" s="3"/>
      <c r="F939" s="4"/>
      <c r="G939" s="3"/>
      <c r="J939" s="3"/>
      <c r="P939" s="3"/>
      <c r="R939" s="4"/>
      <c r="S939" s="4"/>
      <c r="T939" s="3"/>
      <c r="U939" s="4"/>
      <c r="V939" s="4"/>
      <c r="W939" s="6"/>
      <c r="X939" s="4"/>
      <c r="Y939" s="14"/>
      <c r="Z939" s="4"/>
      <c r="AA939" s="4"/>
      <c r="AB939" s="4"/>
      <c r="AC939" s="4"/>
      <c r="AD939" s="2"/>
      <c r="AE939" s="2"/>
      <c r="AF939" s="4"/>
      <c r="AG939" s="4"/>
      <c r="AH939" s="4"/>
      <c r="AI939" s="6"/>
      <c r="AJ939" s="4"/>
      <c r="AK939" s="4"/>
      <c r="AL939" s="6"/>
    </row>
    <row r="940" spans="1:38" ht="13" x14ac:dyDescent="0.15">
      <c r="A940" s="1"/>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3"/>
      <c r="D941" s="3"/>
      <c r="F941" s="3"/>
      <c r="G941" s="1"/>
      <c r="H941" s="1"/>
      <c r="I941" s="1"/>
      <c r="J941" s="3"/>
      <c r="L941" s="1"/>
      <c r="M941" s="1"/>
      <c r="N941" s="1"/>
      <c r="O941" s="1"/>
      <c r="P941" s="4"/>
      <c r="Q941" s="6"/>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4"/>
      <c r="D942" s="3"/>
      <c r="F942" s="3"/>
      <c r="G942" s="3"/>
      <c r="J942" s="3"/>
      <c r="P942" s="3"/>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7"/>
      <c r="B943" s="3"/>
      <c r="C943" s="3"/>
      <c r="D943" s="8"/>
      <c r="E943" s="8"/>
      <c r="F943" s="3"/>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1"/>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4"/>
      <c r="G945" s="3"/>
      <c r="J945" s="3"/>
      <c r="P945" s="3"/>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7"/>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1"/>
      <c r="B948" s="3"/>
      <c r="C948" s="3"/>
      <c r="D948" s="3"/>
      <c r="F948" s="3"/>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3"/>
      <c r="P949" s="3"/>
      <c r="R949" s="4"/>
      <c r="S949" s="4"/>
      <c r="T949" s="3"/>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4"/>
      <c r="T950" s="4"/>
      <c r="U950" s="4"/>
      <c r="V950" s="4"/>
      <c r="W950" s="6"/>
      <c r="X950" s="4"/>
      <c r="Y950" s="14"/>
      <c r="Z950" s="4"/>
      <c r="AA950" s="4"/>
      <c r="AB950" s="4"/>
      <c r="AC950" s="4"/>
      <c r="AD950" s="2"/>
      <c r="AE950" s="2"/>
      <c r="AF950" s="4"/>
      <c r="AG950" s="4"/>
      <c r="AH950" s="4"/>
      <c r="AI950" s="6"/>
      <c r="AJ950" s="4"/>
      <c r="AK950" s="4"/>
      <c r="AL950" s="6"/>
    </row>
    <row r="951" spans="1:38" ht="13" x14ac:dyDescent="0.15">
      <c r="A951" s="7"/>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1"/>
      <c r="B952" s="3"/>
      <c r="C952" s="4"/>
      <c r="D952" s="3"/>
      <c r="F952" s="3"/>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3"/>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1"/>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7"/>
      <c r="B959" s="3"/>
      <c r="C959" s="3"/>
      <c r="D959" s="3"/>
      <c r="F959" s="3"/>
      <c r="G959" s="3"/>
      <c r="J959" s="3"/>
      <c r="P959" s="3"/>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1"/>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7"/>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1"/>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4"/>
      <c r="D966" s="3"/>
      <c r="F966" s="4"/>
      <c r="G966" s="3"/>
      <c r="J966" s="3"/>
      <c r="P966" s="3"/>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7"/>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1"/>
      <c r="B968" s="3"/>
      <c r="C968" s="3"/>
      <c r="D968" s="4"/>
      <c r="E968" s="6"/>
      <c r="F968" s="4"/>
      <c r="G968" s="3"/>
      <c r="J968" s="4"/>
      <c r="K968" s="6"/>
      <c r="P968" s="4"/>
      <c r="Q968" s="6"/>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4"/>
      <c r="D969" s="3"/>
      <c r="F969" s="4"/>
      <c r="G969" s="3"/>
      <c r="J969" s="3"/>
      <c r="P969" s="3"/>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3"/>
      <c r="G970" s="3"/>
      <c r="J970" s="4"/>
      <c r="K970" s="6"/>
      <c r="P970" s="4"/>
      <c r="Q970" s="6"/>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7"/>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6"/>
      <c r="AJ971" s="4"/>
      <c r="AK971" s="4"/>
      <c r="AL971" s="6"/>
    </row>
    <row r="972" spans="1:38" ht="13" x14ac:dyDescent="0.15">
      <c r="A972" s="1"/>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10"/>
      <c r="T974" s="4"/>
      <c r="U974" s="4"/>
      <c r="V974" s="4"/>
      <c r="W974" s="6"/>
      <c r="X974" s="4"/>
      <c r="Y974" s="14"/>
      <c r="Z974" s="4"/>
      <c r="AA974" s="4"/>
      <c r="AB974" s="4"/>
      <c r="AC974" s="4"/>
      <c r="AD974" s="2"/>
      <c r="AE974" s="2"/>
      <c r="AF974" s="4"/>
      <c r="AG974" s="4"/>
      <c r="AH974" s="4"/>
      <c r="AI974" s="6"/>
      <c r="AJ974" s="4"/>
      <c r="AK974" s="4"/>
      <c r="AL974" s="6"/>
    </row>
    <row r="975" spans="1:38" ht="13" x14ac:dyDescent="0.15">
      <c r="A975" s="7"/>
      <c r="B975" s="3"/>
      <c r="C975" s="3"/>
      <c r="D975" s="3"/>
      <c r="F975" s="4"/>
      <c r="G975" s="3"/>
      <c r="J975" s="3"/>
      <c r="P975" s="3"/>
      <c r="R975" s="4"/>
      <c r="S975" s="4"/>
      <c r="T975" s="3"/>
      <c r="U975" s="4"/>
      <c r="V975" s="4"/>
      <c r="W975" s="6"/>
      <c r="X975" s="4"/>
      <c r="Y975" s="14"/>
      <c r="Z975" s="4"/>
      <c r="AA975" s="4"/>
      <c r="AB975" s="4"/>
      <c r="AC975" s="4"/>
      <c r="AD975" s="2"/>
      <c r="AE975" s="2"/>
      <c r="AF975" s="4"/>
      <c r="AG975" s="4"/>
      <c r="AH975" s="4"/>
      <c r="AI975" s="6"/>
      <c r="AJ975" s="4"/>
      <c r="AK975" s="4"/>
      <c r="AL975" s="6"/>
    </row>
    <row r="976" spans="1:38" ht="13" x14ac:dyDescent="0.15">
      <c r="A976" s="1"/>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1"/>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4"/>
      <c r="E981" s="6"/>
      <c r="F981" s="4"/>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7"/>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1"/>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3"/>
      <c r="U986" s="4"/>
      <c r="V986" s="4"/>
      <c r="W986" s="6"/>
      <c r="X986" s="4"/>
      <c r="Y986" s="14"/>
      <c r="Z986" s="4"/>
      <c r="AA986" s="4"/>
      <c r="AB986" s="4"/>
      <c r="AC986" s="4"/>
      <c r="AD986" s="2"/>
      <c r="AE986" s="2"/>
      <c r="AF986" s="4"/>
      <c r="AG986" s="4"/>
      <c r="AH986" s="4"/>
      <c r="AI986" s="6"/>
      <c r="AJ986" s="4"/>
      <c r="AK986" s="4"/>
      <c r="AL986" s="6"/>
    </row>
    <row r="987" spans="1:38" ht="13" x14ac:dyDescent="0.15">
      <c r="A987" s="7"/>
      <c r="B987" s="3"/>
      <c r="C987" s="3"/>
      <c r="D987" s="3"/>
      <c r="F987" s="4"/>
      <c r="G987" s="3"/>
      <c r="J987" s="3"/>
      <c r="P987" s="3"/>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1"/>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4"/>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7"/>
      <c r="B991" s="3"/>
      <c r="C991" s="3"/>
      <c r="D991" s="3"/>
      <c r="F991" s="4"/>
      <c r="G991" s="3"/>
      <c r="J991" s="3"/>
      <c r="P991" s="3"/>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1"/>
      <c r="B992" s="3"/>
      <c r="C992" s="3"/>
      <c r="D992" s="3"/>
      <c r="F992" s="3"/>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4"/>
      <c r="G994" s="3"/>
      <c r="J994" s="3"/>
      <c r="P994" s="3"/>
      <c r="R994" s="4"/>
      <c r="S994" s="4"/>
      <c r="T994" s="3"/>
      <c r="U994" s="4"/>
      <c r="V994" s="4"/>
      <c r="W994" s="6"/>
      <c r="X994" s="4"/>
      <c r="Y994" s="14"/>
      <c r="Z994" s="4"/>
      <c r="AA994" s="4"/>
      <c r="AB994" s="4"/>
      <c r="AC994" s="4"/>
      <c r="AD994" s="2"/>
      <c r="AE994" s="2"/>
      <c r="AF994" s="4"/>
      <c r="AG994" s="4"/>
      <c r="AH994" s="4"/>
      <c r="AI994" s="6"/>
      <c r="AJ994" s="4"/>
      <c r="AK994" s="4"/>
      <c r="AL994" s="6"/>
    </row>
    <row r="995" spans="1:38" ht="13" x14ac:dyDescent="0.15">
      <c r="A995" s="7"/>
      <c r="B995" s="3"/>
      <c r="C995" s="3"/>
      <c r="D995" s="3"/>
      <c r="F995" s="3"/>
      <c r="G995" s="3"/>
      <c r="J995" s="4"/>
      <c r="K995" s="6"/>
      <c r="P995" s="4"/>
      <c r="Q995" s="6"/>
      <c r="R995" s="4"/>
      <c r="S995" s="3"/>
      <c r="T995" s="4"/>
      <c r="U995" s="4"/>
      <c r="V995" s="4"/>
      <c r="W995" s="6"/>
      <c r="X995" s="4"/>
      <c r="Y995" s="14"/>
      <c r="Z995" s="4"/>
      <c r="AA995" s="4"/>
      <c r="AB995" s="4"/>
      <c r="AC995" s="4"/>
      <c r="AD995" s="2"/>
      <c r="AE995" s="2"/>
      <c r="AF995" s="4"/>
      <c r="AG995" s="4"/>
      <c r="AH995" s="4"/>
      <c r="AI995" s="6"/>
      <c r="AJ995" s="4"/>
      <c r="AK995" s="4"/>
      <c r="AL995" s="6"/>
    </row>
    <row r="996" spans="1:38" ht="13" x14ac:dyDescent="0.15">
      <c r="A996" s="1"/>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7"/>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1"/>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4"/>
      <c r="E1001" s="6"/>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7"/>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1"/>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4"/>
      <c r="G1005" s="3"/>
      <c r="J1005" s="3"/>
      <c r="P1005" s="3"/>
      <c r="R1005" s="4"/>
      <c r="S1005" s="4"/>
      <c r="T1005" s="3"/>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7"/>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1"/>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7"/>
      <c r="B1011" s="3"/>
      <c r="C1011" s="3"/>
      <c r="D1011" s="8"/>
      <c r="E1011" s="8"/>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1"/>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3"/>
      <c r="D1013" s="3"/>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7"/>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1"/>
      <c r="B1016" s="3"/>
      <c r="C1016" s="3"/>
      <c r="D1016" s="3"/>
      <c r="F1016" s="4"/>
      <c r="G1016" s="3"/>
      <c r="J1016" s="3"/>
      <c r="P1016" s="3"/>
      <c r="R1016" s="4"/>
      <c r="S1016" s="3"/>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3"/>
      <c r="D1017" s="3"/>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7"/>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1"/>
      <c r="B1020" s="3"/>
      <c r="C1020" s="3"/>
      <c r="D1020" s="3"/>
      <c r="F1020" s="4"/>
      <c r="G1020" s="3"/>
      <c r="J1020" s="3"/>
      <c r="P1020" s="3"/>
      <c r="R1020" s="3"/>
      <c r="S1020" s="4"/>
      <c r="T1020" s="4"/>
      <c r="U1020" s="3"/>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4"/>
      <c r="G1021" s="3"/>
      <c r="J1021" s="3"/>
      <c r="P1021" s="3"/>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4"/>
      <c r="G1022" s="3"/>
      <c r="J1022" s="3"/>
      <c r="P1022" s="3"/>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1"/>
      <c r="B1024" s="3"/>
      <c r="C1024" s="3"/>
      <c r="D1024" s="3"/>
      <c r="F1024" s="3"/>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3"/>
      <c r="D1026" s="3"/>
      <c r="F1026" s="4"/>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7"/>
      <c r="B1027" s="3"/>
      <c r="C1027" s="3"/>
      <c r="D1027" s="3"/>
      <c r="F1027" s="4"/>
      <c r="G1027" s="3"/>
      <c r="J1027" s="3"/>
      <c r="P1027" s="3"/>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1"/>
      <c r="B1028" s="3"/>
      <c r="C1028" s="3"/>
      <c r="D1028" s="3"/>
      <c r="F1028" s="4"/>
      <c r="G1028" s="3"/>
      <c r="J1028" s="3"/>
      <c r="P1028" s="3"/>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7"/>
      <c r="B1031" s="3"/>
      <c r="C1031" s="3"/>
      <c r="D1031" s="3"/>
      <c r="F1031" s="4"/>
      <c r="G1031" s="3"/>
      <c r="J1031" s="3"/>
      <c r="P1031" s="3"/>
      <c r="R1031" s="4"/>
      <c r="S1031" s="4"/>
      <c r="T1031" s="4"/>
      <c r="U1031" s="3"/>
      <c r="V1031" s="4"/>
      <c r="W1031" s="6"/>
      <c r="X1031" s="4"/>
      <c r="Y1031" s="14"/>
      <c r="Z1031" s="4"/>
      <c r="AA1031" s="4"/>
      <c r="AB1031" s="4"/>
      <c r="AC1031" s="4"/>
      <c r="AD1031" s="2"/>
      <c r="AE1031" s="2"/>
      <c r="AF1031" s="4"/>
      <c r="AG1031" s="4"/>
      <c r="AH1031" s="4"/>
      <c r="AI1031" s="6"/>
      <c r="AJ1031" s="4"/>
      <c r="AK1031" s="4"/>
      <c r="AL1031" s="6"/>
    </row>
    <row r="1032" spans="1:38" ht="13" x14ac:dyDescent="0.15">
      <c r="A1032" s="1"/>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3"/>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3"/>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7"/>
      <c r="B1035" s="3"/>
      <c r="C1035" s="3"/>
      <c r="D1035" s="3"/>
      <c r="F1035" s="3"/>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1"/>
      <c r="B1036" s="3"/>
      <c r="C1036" s="3"/>
      <c r="D1036" s="3"/>
      <c r="F1036" s="4"/>
      <c r="G1036" s="3"/>
      <c r="J1036" s="4"/>
      <c r="K1036" s="6"/>
      <c r="P1036" s="4"/>
      <c r="Q1036" s="6"/>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4"/>
      <c r="D1037" s="3"/>
      <c r="F1037" s="4"/>
      <c r="G1037" s="3"/>
      <c r="J1037" s="3"/>
      <c r="P1037" s="3"/>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3"/>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7"/>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1"/>
      <c r="B1040" s="3"/>
      <c r="C1040" s="3"/>
      <c r="D1040" s="8"/>
      <c r="E1040" s="8"/>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38"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6"/>
      <c r="AJ1041" s="4"/>
      <c r="AK1041" s="4"/>
      <c r="AL1041" s="6"/>
    </row>
    <row r="1042" spans="1:38"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38" ht="13" x14ac:dyDescent="0.15">
      <c r="A1043" s="7"/>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6"/>
      <c r="AJ1043" s="4"/>
      <c r="AK1043" s="4"/>
      <c r="AL1043" s="6"/>
    </row>
    <row r="1044" spans="1:38" ht="13" x14ac:dyDescent="0.15">
      <c r="A1044" s="1"/>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38"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38"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38"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6"/>
      <c r="AJ1047" s="4"/>
      <c r="AK1047" s="4"/>
      <c r="AL1047" s="6"/>
    </row>
    <row r="1048" spans="1:38" ht="13" x14ac:dyDescent="0.15">
      <c r="A1048" s="1"/>
      <c r="B1048" s="3"/>
      <c r="C1048" s="3"/>
      <c r="D1048" s="4"/>
      <c r="E1048" s="6"/>
      <c r="F1048" s="4"/>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38"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6"/>
      <c r="AJ1049" s="4"/>
      <c r="AK1049" s="4"/>
      <c r="AL1049" s="6"/>
    </row>
    <row r="1050" spans="1:38" ht="13" x14ac:dyDescent="0.15">
      <c r="A1050" s="7"/>
      <c r="B1050" s="3"/>
      <c r="C1050" s="4"/>
      <c r="D1050" s="3"/>
      <c r="F1050" s="4"/>
      <c r="G1050" s="3"/>
      <c r="J1050" s="3"/>
      <c r="P1050" s="3"/>
      <c r="R1050" s="4"/>
      <c r="S1050" s="4"/>
      <c r="T1050" s="4"/>
      <c r="U1050" s="4"/>
      <c r="V1050" s="4"/>
      <c r="W1050" s="6"/>
      <c r="X1050" s="4"/>
      <c r="Y1050" s="14"/>
      <c r="Z1050" s="4"/>
      <c r="AA1050" s="4"/>
      <c r="AB1050" s="4"/>
      <c r="AC1050" s="4"/>
      <c r="AD1050" s="2"/>
      <c r="AE1050" s="2"/>
      <c r="AF1050" s="4"/>
      <c r="AG1050" s="4"/>
      <c r="AH1050" s="4"/>
      <c r="AI1050" s="6"/>
      <c r="AJ1050" s="4"/>
      <c r="AK1050" s="4"/>
      <c r="AL1050" s="6"/>
    </row>
    <row r="1051" spans="1:38" ht="13" x14ac:dyDescent="0.15">
      <c r="A1051" s="7"/>
      <c r="B1051" s="3"/>
      <c r="C1051" s="3"/>
      <c r="D1051" s="3"/>
      <c r="F1051" s="3"/>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6"/>
      <c r="AJ1051" s="4"/>
      <c r="AK1051" s="4"/>
      <c r="AL1051" s="6"/>
    </row>
    <row r="1052" spans="1:38" ht="13" x14ac:dyDescent="0.15">
      <c r="A1052" s="1"/>
      <c r="B1052" s="3"/>
      <c r="C1052" s="3"/>
      <c r="D1052" s="3"/>
      <c r="F1052" s="3"/>
      <c r="G1052" s="3"/>
      <c r="J1052" s="4"/>
      <c r="K1052" s="6"/>
      <c r="P1052" s="4"/>
      <c r="Q1052" s="6"/>
      <c r="R1052" s="4"/>
      <c r="S1052" s="4"/>
      <c r="T1052" s="4"/>
      <c r="U1052" s="4"/>
      <c r="V1052" s="4"/>
      <c r="W1052" s="6"/>
      <c r="X1052" s="4"/>
      <c r="Y1052" s="14"/>
      <c r="Z1052" s="4"/>
      <c r="AA1052" s="4"/>
      <c r="AB1052" s="4"/>
      <c r="AC1052" s="4"/>
      <c r="AD1052" s="2"/>
      <c r="AE1052" s="2"/>
      <c r="AF1052" s="4"/>
      <c r="AG1052" s="4"/>
      <c r="AH1052" s="4"/>
      <c r="AI1052" s="6"/>
      <c r="AJ1052" s="4"/>
      <c r="AK1052" s="4"/>
      <c r="AL1052" s="6"/>
    </row>
    <row r="1053" spans="1:38"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6"/>
      <c r="AJ1053" s="4"/>
      <c r="AK1053" s="4"/>
      <c r="AL1053" s="6"/>
    </row>
    <row r="1054" spans="1:38"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6"/>
      <c r="AJ1054" s="4"/>
      <c r="AK1054" s="4"/>
      <c r="AL1054" s="6"/>
    </row>
    <row r="1055" spans="1:38" ht="13" x14ac:dyDescent="0.15">
      <c r="A1055" s="7"/>
      <c r="B1055" s="3"/>
      <c r="C1055" s="4"/>
      <c r="D1055" s="3"/>
      <c r="F1055" s="4"/>
      <c r="G1055" s="3"/>
      <c r="J1055" s="3"/>
      <c r="P1055" s="3"/>
      <c r="R1055" s="4"/>
      <c r="S1055" s="4"/>
      <c r="T1055" s="3"/>
      <c r="U1055" s="4"/>
      <c r="V1055" s="4"/>
      <c r="W1055" s="6"/>
      <c r="X1055" s="4"/>
      <c r="Y1055" s="14"/>
      <c r="Z1055" s="4"/>
      <c r="AA1055" s="4"/>
      <c r="AB1055" s="4"/>
      <c r="AC1055" s="4"/>
      <c r="AD1055" s="2"/>
      <c r="AE1055" s="2"/>
      <c r="AF1055" s="4"/>
      <c r="AG1055" s="4"/>
      <c r="AH1055" s="4"/>
      <c r="AI1055" s="6"/>
      <c r="AJ1055" s="4"/>
      <c r="AK1055" s="4"/>
      <c r="AL1055" s="6"/>
    </row>
    <row r="1056" spans="1:38" ht="13" x14ac:dyDescent="0.15">
      <c r="A1056" s="1"/>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6"/>
      <c r="AJ1056" s="4"/>
      <c r="AK1056" s="4"/>
      <c r="AL1056" s="6"/>
    </row>
    <row r="1057" spans="1:38"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7"/>
      <c r="B1059" s="3"/>
      <c r="C1059" s="4"/>
      <c r="D1059" s="3"/>
      <c r="F1059" s="4"/>
      <c r="G1059" s="3"/>
      <c r="J1059" s="3"/>
      <c r="P1059" s="3"/>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1"/>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3"/>
      <c r="D1062" s="3"/>
      <c r="F1062" s="3"/>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1"/>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4"/>
      <c r="D1066" s="3"/>
      <c r="F1066" s="4"/>
      <c r="G1066" s="3"/>
      <c r="J1066" s="3"/>
      <c r="P1066" s="3"/>
      <c r="R1066" s="4"/>
      <c r="S1066" s="4"/>
      <c r="T1066" s="3"/>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7"/>
      <c r="B1067" s="3"/>
      <c r="C1067" s="3"/>
      <c r="D1067" s="3"/>
      <c r="F1067" s="3"/>
      <c r="G1067" s="4"/>
      <c r="H1067" s="6"/>
      <c r="I1067" s="6"/>
      <c r="J1067" s="4"/>
      <c r="K1067" s="6"/>
      <c r="L1067" s="6"/>
      <c r="M1067" s="6"/>
      <c r="N1067" s="6"/>
      <c r="O1067" s="6"/>
      <c r="P1067" s="4"/>
      <c r="Q1067" s="6"/>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1"/>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7"/>
      <c r="B1071" s="3"/>
      <c r="C1071" s="3"/>
      <c r="D1071" s="3"/>
      <c r="F1071" s="3"/>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1"/>
      <c r="B1072" s="3"/>
      <c r="C1072" s="3"/>
      <c r="D1072" s="4"/>
      <c r="E1072" s="6"/>
      <c r="F1072" s="4"/>
      <c r="G1072" s="17"/>
      <c r="H1072" s="17"/>
      <c r="I1072" s="17"/>
      <c r="J1072" s="18"/>
      <c r="K1072" s="18"/>
      <c r="L1072" s="17"/>
      <c r="M1072" s="17"/>
      <c r="N1072" s="17"/>
      <c r="O1072" s="17"/>
      <c r="P1072" s="4"/>
      <c r="Q1072" s="6"/>
      <c r="R1072" s="4"/>
      <c r="S1072" s="4"/>
      <c r="T1072" s="4"/>
      <c r="U1072" s="4"/>
      <c r="V1072" s="4"/>
      <c r="W1072" s="6"/>
      <c r="X1072" s="4"/>
      <c r="Y1072" s="14"/>
      <c r="Z1072" s="13"/>
      <c r="AA1072" s="4"/>
      <c r="AB1072" s="4"/>
      <c r="AC1072" s="4"/>
      <c r="AD1072" s="2"/>
      <c r="AE1072" s="2"/>
      <c r="AF1072" s="4"/>
      <c r="AG1072" s="4"/>
      <c r="AH1072" s="4"/>
      <c r="AI1072" s="6"/>
      <c r="AJ1072" s="4"/>
      <c r="AK1072" s="4"/>
      <c r="AL1072" s="6"/>
    </row>
    <row r="1073" spans="1:40" ht="13" x14ac:dyDescent="0.15">
      <c r="A1073" s="7"/>
      <c r="B1073" s="3"/>
      <c r="C1073" s="4"/>
      <c r="D1073" s="3"/>
      <c r="F1073" s="4"/>
      <c r="G1073" s="3"/>
      <c r="J1073" s="3"/>
      <c r="L1073" s="12"/>
      <c r="M1073" s="12"/>
      <c r="N1073" s="12"/>
      <c r="O1073" s="12"/>
      <c r="P1073" s="3"/>
      <c r="R1073" s="4"/>
      <c r="S1073" s="4"/>
      <c r="T1073" s="3"/>
      <c r="U1073" s="4"/>
      <c r="V1073" s="4"/>
      <c r="W1073" s="6"/>
      <c r="X1073" s="3"/>
      <c r="Y1073" s="14"/>
      <c r="Z1073" s="4"/>
      <c r="AA1073" s="13"/>
      <c r="AB1073" s="4"/>
      <c r="AC1073" s="13"/>
      <c r="AD1073" s="12"/>
      <c r="AE1073" s="12"/>
      <c r="AF1073" s="12"/>
      <c r="AG1073" s="12"/>
      <c r="AH1073" s="12"/>
      <c r="AI1073" s="12"/>
      <c r="AJ1073" s="4"/>
      <c r="AK1073" s="16"/>
      <c r="AL1073" s="16"/>
      <c r="AM1073" s="6"/>
    </row>
    <row r="1074" spans="1:40" ht="13" x14ac:dyDescent="0.15">
      <c r="A1074" s="7"/>
      <c r="B1074" s="3"/>
      <c r="C1074" s="3"/>
      <c r="D1074" s="4"/>
      <c r="E1074" s="6"/>
      <c r="F1074" s="4"/>
      <c r="G1074" s="3"/>
      <c r="J1074" s="4"/>
      <c r="K1074" s="6"/>
      <c r="N1074" s="12"/>
      <c r="O1074" s="12"/>
      <c r="P1074" s="4"/>
      <c r="Q1074" s="6"/>
      <c r="R1074" s="4"/>
      <c r="S1074" s="4"/>
      <c r="T1074" s="4"/>
      <c r="U1074" s="4"/>
      <c r="V1074" s="4"/>
      <c r="W1074" s="6"/>
      <c r="X1074" s="4"/>
      <c r="Y1074" s="14"/>
      <c r="Z1074" s="4"/>
      <c r="AA1074" s="13"/>
      <c r="AB1074" s="4"/>
      <c r="AC1074" s="13"/>
      <c r="AD1074" s="12"/>
      <c r="AE1074" s="12"/>
      <c r="AF1074" s="12"/>
      <c r="AG1074" s="12"/>
      <c r="AH1074" s="4"/>
      <c r="AI1074" s="6"/>
      <c r="AJ1074" s="6"/>
      <c r="AK1074" s="4"/>
      <c r="AL1074" s="6"/>
      <c r="AM1074" s="6"/>
    </row>
    <row r="1075" spans="1:40" ht="13" x14ac:dyDescent="0.15">
      <c r="A1075" s="7"/>
      <c r="B1075" s="3"/>
      <c r="C1075" s="3"/>
      <c r="D1075" s="3"/>
      <c r="F1075" s="3"/>
      <c r="G1075" s="3"/>
      <c r="J1075" s="4"/>
      <c r="K1075" s="6"/>
      <c r="N1075" s="12"/>
      <c r="O1075" s="12"/>
      <c r="P1075" s="4"/>
      <c r="Q1075" s="6"/>
      <c r="R1075" s="4"/>
      <c r="S1075" s="4"/>
      <c r="T1075" s="4"/>
      <c r="U1075" s="4"/>
      <c r="V1075" s="4"/>
      <c r="W1075" s="6"/>
      <c r="X1075" s="4"/>
      <c r="Y1075" s="14"/>
      <c r="Z1075" s="4"/>
      <c r="AA1075" s="13"/>
      <c r="AB1075" s="4"/>
      <c r="AC1075" s="13"/>
      <c r="AD1075" s="12"/>
      <c r="AE1075" s="12"/>
      <c r="AF1075" s="12"/>
      <c r="AG1075" s="12"/>
      <c r="AH1075" s="4"/>
      <c r="AI1075" s="6"/>
      <c r="AJ1075" s="6"/>
      <c r="AK1075" s="4"/>
      <c r="AL1075" s="6"/>
      <c r="AM1075" s="6"/>
    </row>
    <row r="1076" spans="1:40" ht="13" x14ac:dyDescent="0.15">
      <c r="A1076" s="1"/>
      <c r="B1076" s="3"/>
      <c r="C1076" s="4"/>
      <c r="D1076" s="3"/>
      <c r="F1076" s="4"/>
      <c r="G1076" s="3"/>
      <c r="J1076" s="3"/>
      <c r="N1076" s="12"/>
      <c r="O1076" s="12"/>
      <c r="P1076" s="3"/>
      <c r="R1076" s="4"/>
      <c r="S1076" s="4"/>
      <c r="T1076" s="3"/>
      <c r="U1076" s="4"/>
      <c r="V1076" s="4"/>
      <c r="W1076" s="6"/>
      <c r="X1076" s="11"/>
      <c r="Y1076" s="14"/>
      <c r="Z1076" s="4"/>
      <c r="AA1076" s="13"/>
      <c r="AB1076" s="4"/>
      <c r="AC1076" s="13"/>
      <c r="AD1076" s="12"/>
      <c r="AE1076" s="12"/>
      <c r="AF1076" s="12"/>
      <c r="AG1076" s="12"/>
      <c r="AH1076" s="4"/>
      <c r="AI1076" s="6"/>
      <c r="AJ1076" s="6"/>
      <c r="AK1076" s="4"/>
      <c r="AL1076" s="6"/>
      <c r="AM1076" s="6"/>
      <c r="AN1076" s="7"/>
    </row>
    <row r="1077" spans="1:40"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6"/>
      <c r="AK1077" s="4"/>
      <c r="AL1077" s="6"/>
      <c r="AM1077" s="6"/>
      <c r="AN1077" s="7"/>
    </row>
    <row r="1078" spans="1:40" ht="13" x14ac:dyDescent="0.15">
      <c r="A1078" s="7"/>
      <c r="B1078" s="3"/>
      <c r="C1078" s="4"/>
      <c r="D1078" s="3"/>
      <c r="F1078" s="4"/>
      <c r="G1078" s="3"/>
      <c r="J1078" s="3"/>
      <c r="N1078" s="12"/>
      <c r="O1078" s="12"/>
      <c r="P1078" s="3"/>
      <c r="R1078" s="4"/>
      <c r="S1078" s="4"/>
      <c r="T1078" s="3"/>
      <c r="U1078" s="3"/>
      <c r="V1078" s="4"/>
      <c r="W1078" s="6"/>
      <c r="X1078" s="1"/>
      <c r="Y1078" s="14"/>
      <c r="Z1078" s="4"/>
      <c r="AA1078" s="13"/>
      <c r="AB1078" s="4"/>
      <c r="AC1078" s="13"/>
      <c r="AD1078" s="12"/>
      <c r="AE1078" s="12"/>
      <c r="AF1078" s="12"/>
      <c r="AG1078" s="12"/>
      <c r="AH1078" s="4"/>
      <c r="AI1078" s="6"/>
      <c r="AJ1078" s="6"/>
      <c r="AK1078" s="4"/>
      <c r="AL1078" s="6"/>
      <c r="AM1078" s="6"/>
      <c r="AN1078" s="7"/>
    </row>
    <row r="1079" spans="1:40"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6"/>
      <c r="AK1079" s="4"/>
      <c r="AL1079" s="6"/>
      <c r="AM1079" s="6"/>
      <c r="AN1079" s="7"/>
    </row>
    <row r="1080" spans="1:40" ht="13" x14ac:dyDescent="0.15">
      <c r="A1080" s="1"/>
      <c r="B1080" s="3"/>
      <c r="C1080" s="4"/>
      <c r="D1080" s="3"/>
      <c r="F1080" s="4"/>
      <c r="G1080" s="3"/>
      <c r="J1080" s="3"/>
      <c r="N1080" s="12"/>
      <c r="O1080" s="12"/>
      <c r="P1080" s="3"/>
      <c r="R1080" s="4"/>
      <c r="S1080" s="4"/>
      <c r="T1080" s="3"/>
      <c r="U1080" s="3"/>
      <c r="V1080" s="4"/>
      <c r="W1080" s="6"/>
      <c r="X1080" s="11"/>
      <c r="Y1080" s="14"/>
      <c r="Z1080" s="4"/>
      <c r="AA1080" s="13"/>
      <c r="AB1080" s="4"/>
      <c r="AC1080" s="13"/>
      <c r="AD1080" s="12"/>
      <c r="AE1080" s="12"/>
      <c r="AF1080" s="12"/>
      <c r="AG1080" s="12"/>
      <c r="AH1080" s="4"/>
      <c r="AI1080" s="6"/>
      <c r="AJ1080" s="6"/>
      <c r="AK1080" s="4"/>
      <c r="AL1080" s="6"/>
      <c r="AM1080" s="6"/>
      <c r="AN1080" s="7"/>
    </row>
    <row r="1081" spans="1:40" ht="13" x14ac:dyDescent="0.15">
      <c r="A1081" s="7"/>
      <c r="B1081" s="3"/>
      <c r="C1081" s="4"/>
      <c r="D1081" s="3"/>
      <c r="F1081" s="4"/>
      <c r="G1081" s="3"/>
      <c r="J1081" s="3"/>
      <c r="N1081" s="12"/>
      <c r="O1081" s="12"/>
      <c r="P1081" s="3"/>
      <c r="R1081" s="4"/>
      <c r="S1081" s="4"/>
      <c r="T1081" s="3"/>
      <c r="U1081" s="4"/>
      <c r="V1081" s="4"/>
      <c r="W1081" s="6"/>
      <c r="X1081" s="11"/>
      <c r="Y1081" s="14"/>
      <c r="Z1081" s="4"/>
      <c r="AA1081" s="13"/>
      <c r="AB1081" s="4"/>
      <c r="AC1081" s="13"/>
      <c r="AD1081" s="12"/>
      <c r="AE1081" s="12"/>
      <c r="AF1081" s="12"/>
      <c r="AG1081" s="12"/>
      <c r="AH1081" s="4"/>
      <c r="AI1081" s="6"/>
      <c r="AJ1081" s="6"/>
      <c r="AK1081" s="4"/>
      <c r="AL1081" s="6"/>
      <c r="AM1081" s="6"/>
      <c r="AN1081" s="7"/>
    </row>
    <row r="1082" spans="1:40" ht="13" x14ac:dyDescent="0.15">
      <c r="A1082" s="7"/>
      <c r="B1082" s="3"/>
      <c r="C1082" s="3"/>
      <c r="D1082" s="3"/>
      <c r="F1082" s="3"/>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40" ht="13" x14ac:dyDescent="0.15">
      <c r="A1083" s="7"/>
      <c r="B1083" s="3"/>
      <c r="C1083" s="3"/>
      <c r="D1083" s="3"/>
      <c r="F1083" s="3"/>
      <c r="G1083" s="3"/>
      <c r="J1083" s="4"/>
      <c r="K1083" s="6"/>
      <c r="P1083" s="4"/>
      <c r="Q1083" s="6"/>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40" ht="13" x14ac:dyDescent="0.15">
      <c r="A1084" s="1"/>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40" ht="13" x14ac:dyDescent="0.15">
      <c r="A1085" s="7"/>
      <c r="B1085" s="3"/>
      <c r="C1085" s="3"/>
      <c r="D1085" s="4"/>
      <c r="E1085" s="6"/>
      <c r="F1085" s="4"/>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40"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40" ht="13" x14ac:dyDescent="0.15">
      <c r="A1087" s="7"/>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40" ht="13" x14ac:dyDescent="0.15">
      <c r="A1088" s="1"/>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1"/>
      <c r="B1092" s="3"/>
      <c r="C1092" s="4"/>
      <c r="D1092" s="3"/>
      <c r="F1092" s="4"/>
      <c r="G1092" s="3"/>
      <c r="J1092" s="3"/>
      <c r="P1092" s="3"/>
      <c r="R1092" s="4"/>
      <c r="S1092" s="4"/>
      <c r="T1092" s="3"/>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4"/>
      <c r="D1093" s="3"/>
      <c r="F1093" s="4"/>
      <c r="G1093" s="3"/>
      <c r="J1093" s="3"/>
      <c r="P1093" s="3"/>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4"/>
      <c r="D1094" s="3"/>
      <c r="F1094" s="4"/>
      <c r="G1094" s="3"/>
      <c r="J1094" s="3"/>
      <c r="P1094" s="3"/>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7"/>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1"/>
      <c r="B1096" s="3"/>
      <c r="C1096" s="3"/>
      <c r="D1096" s="4"/>
      <c r="E1096" s="6"/>
      <c r="F1096" s="4"/>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3"/>
      <c r="P1098" s="3"/>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7"/>
      <c r="B1099" s="3"/>
      <c r="C1099" s="3"/>
      <c r="D1099" s="3"/>
      <c r="F1099" s="3"/>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1"/>
      <c r="B1100" s="3"/>
      <c r="C1100" s="4"/>
      <c r="D1100" s="3"/>
      <c r="F1100" s="4"/>
      <c r="G1100" s="3"/>
      <c r="J1100" s="3"/>
      <c r="P1100" s="3"/>
      <c r="R1100" s="4"/>
      <c r="S1100" s="4"/>
      <c r="T1100" s="4"/>
      <c r="U1100" s="3"/>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7"/>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1"/>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7"/>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1"/>
      <c r="B1108" s="3"/>
      <c r="C1108" s="4"/>
      <c r="D1108" s="3"/>
      <c r="F1108" s="4"/>
      <c r="G1108" s="3"/>
      <c r="J1108" s="3"/>
      <c r="P1108" s="3"/>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4"/>
      <c r="D1110" s="3"/>
      <c r="F1110" s="4"/>
      <c r="G1110" s="3"/>
      <c r="J1110" s="3"/>
      <c r="P1110" s="3"/>
      <c r="R1110" s="4"/>
      <c r="S1110" s="4"/>
      <c r="T1110" s="4"/>
      <c r="U1110" s="3"/>
      <c r="V1110" s="4"/>
      <c r="W1110" s="6"/>
      <c r="X1110" s="4"/>
      <c r="Y1110" s="14"/>
      <c r="Z1110" s="4"/>
      <c r="AA1110" s="4"/>
      <c r="AB1110" s="4"/>
      <c r="AC1110" s="4"/>
      <c r="AD1110" s="2"/>
      <c r="AE1110" s="2"/>
      <c r="AF1110" s="4"/>
      <c r="AG1110" s="4"/>
      <c r="AH1110" s="4"/>
      <c r="AI1110" s="6"/>
      <c r="AJ1110" s="4"/>
      <c r="AK1110" s="4"/>
      <c r="AL1110" s="6"/>
    </row>
    <row r="1111" spans="1:38" ht="13" x14ac:dyDescent="0.15">
      <c r="A1111" s="7"/>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1"/>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7"/>
      <c r="B1115" s="3"/>
      <c r="C1115" s="3"/>
      <c r="D1115" s="3"/>
      <c r="F1115" s="3"/>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1"/>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3"/>
      <c r="D1118" s="3"/>
      <c r="F1118" s="3"/>
      <c r="G1118" s="3"/>
      <c r="J1118" s="4"/>
      <c r="K1118" s="6"/>
      <c r="P1118" s="4"/>
      <c r="Q1118" s="6"/>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7"/>
      <c r="B1119" s="3"/>
      <c r="C1119" s="4"/>
      <c r="D1119" s="3"/>
      <c r="F1119" s="4"/>
      <c r="G1119" s="3"/>
      <c r="J1119" s="3"/>
      <c r="P1119" s="3"/>
      <c r="R1119" s="4"/>
      <c r="S1119" s="4"/>
      <c r="T1119" s="4"/>
      <c r="U1119" s="3"/>
      <c r="V1119" s="4"/>
      <c r="W1119" s="6"/>
      <c r="X1119" s="4"/>
      <c r="Y1119" s="14"/>
      <c r="Z1119" s="4"/>
      <c r="AA1119" s="4"/>
      <c r="AB1119" s="4"/>
      <c r="AC1119" s="4"/>
      <c r="AD1119" s="2"/>
      <c r="AE1119" s="2"/>
      <c r="AF1119" s="4"/>
      <c r="AG1119" s="4"/>
      <c r="AH1119" s="4"/>
      <c r="AI1119" s="6"/>
      <c r="AJ1119" s="4"/>
      <c r="AK1119" s="4"/>
      <c r="AL1119" s="6"/>
    </row>
    <row r="1120" spans="1:38" ht="13" x14ac:dyDescent="0.15">
      <c r="A1120" s="1"/>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7"/>
      <c r="B1123" s="3"/>
      <c r="C1123" s="4"/>
      <c r="D1123" s="3"/>
      <c r="F1123" s="4"/>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1"/>
      <c r="B1124" s="3"/>
      <c r="C1124" s="4"/>
      <c r="D1124" s="3"/>
      <c r="F1124" s="4"/>
      <c r="G1124" s="3"/>
      <c r="J1124" s="3"/>
      <c r="P1124" s="3"/>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3"/>
      <c r="F1125" s="3"/>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7"/>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1"/>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3"/>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3"/>
      <c r="D1130" s="3"/>
      <c r="F1130" s="3"/>
      <c r="G1130" s="3"/>
      <c r="J1130" s="4"/>
      <c r="K1130" s="6"/>
      <c r="P1130" s="4"/>
      <c r="Q1130" s="6"/>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1"/>
      <c r="B1132" s="3"/>
      <c r="C1132" s="4"/>
      <c r="D1132" s="3"/>
      <c r="F1132" s="4"/>
      <c r="G1132" s="3"/>
      <c r="J1132" s="3"/>
      <c r="P1132" s="3"/>
      <c r="R1132" s="4"/>
      <c r="S1132" s="4"/>
      <c r="T1132" s="3"/>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3"/>
      <c r="F1134" s="3"/>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1"/>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4"/>
      <c r="D1137" s="3"/>
      <c r="F1137" s="4"/>
      <c r="G1137" s="3"/>
      <c r="J1137" s="3"/>
      <c r="P1137" s="3"/>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3"/>
      <c r="D1138" s="3"/>
      <c r="F1138" s="3"/>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7"/>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1"/>
      <c r="B1140" s="3"/>
      <c r="C1140" s="3"/>
      <c r="D1140" s="4"/>
      <c r="E1140" s="6"/>
      <c r="F1140" s="4"/>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7"/>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1"/>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3"/>
      <c r="F1146" s="3"/>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7"/>
      <c r="B1147" s="3"/>
      <c r="C1147" s="3"/>
      <c r="D1147" s="3"/>
      <c r="F1147" s="3"/>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1"/>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3"/>
      <c r="D1150" s="4"/>
      <c r="E1150" s="6"/>
      <c r="F1150" s="4"/>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1"/>
      <c r="B1152" s="3"/>
      <c r="C1152" s="4"/>
      <c r="D1152" s="3"/>
      <c r="F1152" s="4"/>
      <c r="G1152" s="3"/>
      <c r="J1152" s="3"/>
      <c r="P1152" s="3"/>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3"/>
      <c r="F1154" s="4"/>
      <c r="G1154" s="3"/>
      <c r="J1154" s="3"/>
      <c r="P1154" s="3"/>
      <c r="R1154" s="3"/>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7"/>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1"/>
      <c r="B1156" s="3"/>
      <c r="C1156" s="3"/>
      <c r="D1156" s="4"/>
      <c r="E1156" s="6"/>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3"/>
      <c r="D1157" s="4"/>
      <c r="E1157" s="6"/>
      <c r="F1157" s="4"/>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1"/>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3"/>
      <c r="F1162" s="3"/>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1"/>
      <c r="B1164" s="3"/>
      <c r="C1164" s="3"/>
      <c r="D1164" s="4"/>
      <c r="E1164" s="6"/>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3"/>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1"/>
      <c r="B1168" s="3"/>
      <c r="C1168" s="4"/>
      <c r="D1168" s="3"/>
      <c r="F1168" s="4"/>
      <c r="G1168" s="3"/>
      <c r="J1168" s="3"/>
      <c r="P1168" s="3"/>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3"/>
      <c r="F1169" s="3"/>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4"/>
      <c r="E1170" s="6"/>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7"/>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1"/>
      <c r="B1172" s="3"/>
      <c r="C1172" s="3"/>
      <c r="D1172" s="4"/>
      <c r="E1172" s="6"/>
      <c r="F1172" s="4"/>
      <c r="G1172" s="3"/>
      <c r="J1172" s="4"/>
      <c r="K1172" s="6"/>
      <c r="P1172" s="4"/>
      <c r="Q1172" s="6"/>
      <c r="R1172" s="2"/>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4"/>
      <c r="D1173" s="3"/>
      <c r="F1173" s="4"/>
      <c r="G1173" s="3"/>
      <c r="J1173" s="3"/>
      <c r="P1173" s="3"/>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3"/>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7"/>
      <c r="B1175" s="3"/>
      <c r="C1175" s="4"/>
      <c r="D1175" s="3"/>
      <c r="F1175" s="4"/>
      <c r="G1175" s="3"/>
      <c r="J1175" s="3"/>
      <c r="P1175" s="3"/>
      <c r="R1175" s="4"/>
      <c r="S1175" s="4"/>
      <c r="T1175" s="3"/>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1"/>
      <c r="B1176" s="3"/>
      <c r="C1176" s="3"/>
      <c r="D1176" s="4"/>
      <c r="E1176" s="6"/>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4"/>
      <c r="Q1177" s="6"/>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3"/>
      <c r="D1178" s="3"/>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7"/>
      <c r="B1179" s="3"/>
      <c r="C1179" s="3"/>
      <c r="D1179" s="4"/>
      <c r="E1179" s="6"/>
      <c r="F1179" s="4"/>
      <c r="G1179" s="3"/>
      <c r="J1179" s="4"/>
      <c r="K1179" s="6"/>
      <c r="P1179" s="4"/>
      <c r="Q1179" s="6"/>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1"/>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4"/>
      <c r="D1181" s="3"/>
      <c r="F1181" s="4"/>
      <c r="G1181" s="3"/>
      <c r="J1181" s="3"/>
      <c r="P1181" s="3"/>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7"/>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1"/>
      <c r="B1184" s="3"/>
      <c r="C1184" s="3"/>
      <c r="D1184" s="4"/>
      <c r="E1184" s="6"/>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4"/>
      <c r="E1185" s="6"/>
      <c r="F1185" s="4"/>
      <c r="G1185" s="3"/>
      <c r="J1185" s="4"/>
      <c r="K1185" s="6"/>
      <c r="P1185" s="4"/>
      <c r="Q1185" s="6"/>
      <c r="R1185" s="2"/>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4"/>
      <c r="D1186" s="3"/>
      <c r="F1186" s="4"/>
      <c r="G1186" s="3"/>
      <c r="J1186" s="3"/>
      <c r="P1186" s="3"/>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7"/>
      <c r="B1187" s="3"/>
      <c r="C1187" s="4"/>
      <c r="D1187" s="3"/>
      <c r="F1187" s="4"/>
      <c r="G1187" s="3"/>
      <c r="J1187" s="3"/>
      <c r="P1187" s="3"/>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1"/>
      <c r="B1188" s="3"/>
      <c r="C1188" s="4"/>
      <c r="D1188" s="3"/>
      <c r="F1188" s="4"/>
      <c r="G1188" s="3"/>
      <c r="J1188" s="3"/>
      <c r="P1188" s="3"/>
      <c r="R1188" s="4"/>
      <c r="S1188" s="4"/>
      <c r="T1188" s="3"/>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8"/>
      <c r="E1189" s="8"/>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4"/>
      <c r="D1190" s="3"/>
      <c r="F1190" s="4"/>
      <c r="G1190" s="3"/>
      <c r="J1190" s="3"/>
      <c r="P1190" s="3"/>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7"/>
      <c r="B1191" s="3"/>
      <c r="C1191" s="4"/>
      <c r="D1191" s="3"/>
      <c r="F1191" s="4"/>
      <c r="G1191" s="3"/>
      <c r="J1191" s="3"/>
      <c r="P1191" s="3"/>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1"/>
      <c r="B1192" s="3"/>
      <c r="C1192" s="3"/>
      <c r="D1192" s="4"/>
      <c r="E1192" s="6"/>
      <c r="F1192" s="4"/>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3"/>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7"/>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1"/>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2"/>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7"/>
      <c r="B1199" s="3"/>
      <c r="C1199" s="4"/>
      <c r="D1199" s="3"/>
      <c r="F1199" s="4"/>
      <c r="G1199" s="3"/>
      <c r="J1199" s="3"/>
      <c r="P1199" s="3"/>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1"/>
      <c r="B1200" s="3"/>
      <c r="C1200" s="4"/>
      <c r="D1200" s="3"/>
      <c r="F1200" s="4"/>
      <c r="G1200" s="3"/>
      <c r="J1200" s="3"/>
      <c r="P1200" s="3"/>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4"/>
      <c r="D1201" s="3"/>
      <c r="F1201" s="4"/>
      <c r="G1201" s="3"/>
      <c r="J1201" s="3"/>
      <c r="P1201" s="3"/>
      <c r="R1201" s="4"/>
      <c r="S1201" s="4"/>
      <c r="T1201" s="3"/>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7"/>
      <c r="B1203" s="3"/>
      <c r="C1203" s="4"/>
      <c r="D1203" s="3"/>
      <c r="F1203" s="4"/>
      <c r="G1203" s="3"/>
      <c r="J1203" s="3"/>
      <c r="P1203" s="3"/>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1"/>
      <c r="B1204" s="3"/>
      <c r="C1204" s="3"/>
      <c r="D1204" s="3"/>
      <c r="F1204" s="3"/>
      <c r="G1204" s="1"/>
      <c r="H1204" s="1"/>
      <c r="I1204" s="1"/>
      <c r="J1204" s="4"/>
      <c r="K1204" s="6"/>
      <c r="L1204" s="1"/>
      <c r="M1204" s="1"/>
      <c r="N1204" s="1"/>
      <c r="O1204" s="1"/>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4"/>
      <c r="E1205" s="6"/>
      <c r="F1205" s="4"/>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4"/>
      <c r="E1206" s="6"/>
      <c r="F1206" s="4"/>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7"/>
      <c r="B1207" s="3"/>
      <c r="C1207" s="3"/>
      <c r="D1207" s="3"/>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1"/>
      <c r="B1208" s="3"/>
      <c r="C1208" s="3"/>
      <c r="D1208" s="3"/>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1"/>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7"/>
      <c r="B1215" s="3"/>
      <c r="C1215" s="3"/>
      <c r="D1215" s="4"/>
      <c r="E1215" s="6"/>
      <c r="F1215" s="4"/>
      <c r="G1215" s="4"/>
      <c r="H1215" s="6"/>
      <c r="I1215" s="6"/>
      <c r="J1215" s="4"/>
      <c r="K1215" s="6"/>
      <c r="L1215" s="6"/>
      <c r="M1215" s="6"/>
      <c r="N1215" s="6"/>
      <c r="O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1"/>
      <c r="B1216" s="3"/>
      <c r="C1216" s="3"/>
      <c r="D1216" s="4"/>
      <c r="E1216" s="6"/>
      <c r="F1216" s="4"/>
      <c r="G1216" s="4"/>
      <c r="H1216" s="6"/>
      <c r="I1216" s="6"/>
      <c r="J1216" s="4"/>
      <c r="K1216" s="6"/>
      <c r="L1216" s="6"/>
      <c r="M1216" s="6"/>
      <c r="N1216" s="6"/>
      <c r="O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4"/>
      <c r="E1218" s="6"/>
      <c r="F1218" s="4"/>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7"/>
      <c r="B1219" s="3"/>
      <c r="C1219" s="3"/>
      <c r="D1219" s="4"/>
      <c r="E1219" s="6"/>
      <c r="F1219" s="4"/>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1"/>
      <c r="B1220" s="3"/>
      <c r="C1220" s="4"/>
      <c r="D1220" s="3"/>
      <c r="F1220" s="4"/>
      <c r="G1220" s="3"/>
      <c r="J1220" s="3"/>
      <c r="P1220" s="3"/>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4"/>
      <c r="D1221" s="3"/>
      <c r="F1221" s="4"/>
      <c r="G1221" s="3"/>
      <c r="J1221" s="3"/>
      <c r="P1221" s="3"/>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7"/>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1"/>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1"/>
      <c r="B1228" s="3"/>
      <c r="C1228" s="3"/>
      <c r="D1228" s="4"/>
      <c r="E1228" s="6"/>
      <c r="F1228" s="4"/>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1"/>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4"/>
      <c r="E1233" s="6"/>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7"/>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6"/>
      <c r="AJ1235" s="4"/>
      <c r="AK1235" s="4"/>
      <c r="AL1235" s="6"/>
    </row>
    <row r="1236" spans="1:38" ht="13" x14ac:dyDescent="0.15">
      <c r="A1236" s="1"/>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3"/>
      <c r="D1237" s="3"/>
      <c r="F1237" s="3"/>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3"/>
      <c r="D1238" s="3"/>
      <c r="F1238" s="3"/>
      <c r="G1238" s="3"/>
      <c r="J1238" s="4"/>
      <c r="K1238" s="6"/>
      <c r="P1238" s="4"/>
      <c r="Q1238" s="6"/>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7"/>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1"/>
      <c r="B1240" s="3"/>
      <c r="C1240" s="3"/>
      <c r="D1240" s="3"/>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4"/>
      <c r="D1242" s="3"/>
      <c r="F1242" s="3"/>
      <c r="G1242" s="3"/>
      <c r="J1242" s="3"/>
      <c r="P1242" s="3"/>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7"/>
      <c r="B1243" s="3"/>
      <c r="C1243" s="3"/>
      <c r="D1243" s="3"/>
      <c r="F1243" s="3"/>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1"/>
      <c r="B1244" s="3"/>
      <c r="C1244" s="3"/>
      <c r="D1244" s="3"/>
      <c r="F1244" s="3"/>
      <c r="G1244" s="3"/>
      <c r="J1244" s="4"/>
      <c r="K1244" s="6"/>
      <c r="P1244" s="4"/>
      <c r="Q1244" s="6"/>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3"/>
      <c r="D1245" s="4"/>
      <c r="E1245" s="6"/>
      <c r="F1245" s="4"/>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3"/>
      <c r="D1246" s="4"/>
      <c r="E1246" s="6"/>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1"/>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3"/>
      <c r="D1249" s="3"/>
      <c r="F1249" s="3"/>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3"/>
      <c r="D1250" s="3"/>
      <c r="F1250" s="3"/>
      <c r="G1250" s="3"/>
      <c r="J1250" s="4"/>
      <c r="K1250" s="6"/>
      <c r="P1250" s="4"/>
      <c r="Q1250" s="6"/>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1"/>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6"/>
      <c r="AJ1254" s="4"/>
      <c r="AK1254" s="4"/>
      <c r="AL1254" s="6"/>
    </row>
    <row r="1255" spans="1:38" ht="13" x14ac:dyDescent="0.15">
      <c r="A1255" s="7"/>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1"/>
      <c r="B1256" s="3"/>
      <c r="C1256" s="3"/>
      <c r="D1256" s="3"/>
      <c r="F1256" s="4"/>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3"/>
      <c r="D1257" s="3"/>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1"/>
      <c r="B1260" s="3"/>
      <c r="C1260" s="3"/>
      <c r="D1260" s="4"/>
      <c r="E1260" s="6"/>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3"/>
      <c r="D1261" s="4"/>
      <c r="E1261" s="6"/>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7"/>
      <c r="B1263" s="3"/>
      <c r="C1263" s="4"/>
      <c r="D1263" s="3"/>
      <c r="F1263" s="3"/>
      <c r="G1263" s="3"/>
      <c r="J1263" s="3"/>
      <c r="P1263" s="3"/>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1"/>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3"/>
      <c r="D1265" s="4"/>
      <c r="E1265" s="6"/>
      <c r="F1265" s="4"/>
      <c r="G1265" s="3"/>
      <c r="J1265" s="4"/>
      <c r="K1265" s="6"/>
      <c r="P1265" s="4"/>
      <c r="Q1265" s="6"/>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3"/>
      <c r="D1266" s="4"/>
      <c r="E1266" s="6"/>
      <c r="F1266" s="4"/>
      <c r="G1266" s="3"/>
      <c r="J1266" s="4"/>
      <c r="K1266" s="6"/>
      <c r="P1266" s="4"/>
      <c r="Q1266" s="6"/>
      <c r="R1266" s="2"/>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7"/>
      <c r="B1267" s="3"/>
      <c r="C1267" s="4"/>
      <c r="D1267" s="3"/>
      <c r="F1267" s="4"/>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1"/>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4"/>
      <c r="Q1270" s="6"/>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1"/>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1"/>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3"/>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3"/>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7"/>
      <c r="B1279" s="3"/>
      <c r="C1279" s="4"/>
      <c r="D1279" s="3"/>
      <c r="F1279" s="3"/>
      <c r="G1279" s="3"/>
      <c r="J1279" s="3"/>
      <c r="P1279" s="4"/>
      <c r="Q1279" s="6"/>
      <c r="R1279" s="4"/>
      <c r="S1279" s="4"/>
      <c r="T1279" s="4"/>
      <c r="U1279" s="3"/>
      <c r="V1279" s="4"/>
      <c r="W1279" s="6"/>
      <c r="X1279" s="4"/>
      <c r="Y1279" s="14"/>
      <c r="Z1279" s="4"/>
      <c r="AA1279" s="4"/>
      <c r="AB1279" s="4"/>
      <c r="AC1279" s="4"/>
      <c r="AD1279" s="2"/>
      <c r="AE1279" s="2"/>
      <c r="AF1279" s="4"/>
      <c r="AG1279" s="4"/>
      <c r="AH1279" s="4"/>
      <c r="AI1279" s="6"/>
      <c r="AJ1279" s="4"/>
      <c r="AK1279" s="4"/>
      <c r="AL1279" s="6"/>
    </row>
    <row r="1280" spans="1:38" ht="13" x14ac:dyDescent="0.15">
      <c r="A1280" s="1"/>
      <c r="B1280" s="3"/>
      <c r="C1280" s="4"/>
      <c r="D1280" s="3"/>
      <c r="F1280" s="3"/>
      <c r="G1280" s="3"/>
      <c r="J1280" s="3"/>
      <c r="P1280" s="4"/>
      <c r="Q1280" s="6"/>
      <c r="R1280" s="4"/>
      <c r="S1280" s="4"/>
      <c r="T1280" s="4"/>
      <c r="U1280" s="3"/>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3"/>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3"/>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7"/>
      <c r="B1283" s="3"/>
      <c r="C1283" s="4"/>
      <c r="D1283" s="3"/>
      <c r="F1283" s="3"/>
      <c r="G1283" s="3"/>
      <c r="J1283" s="3"/>
      <c r="P1283" s="3"/>
      <c r="R1283" s="4"/>
      <c r="S1283" s="4"/>
      <c r="T1283" s="3"/>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1"/>
      <c r="B1284" s="3"/>
      <c r="C1284" s="3"/>
      <c r="D1284" s="4"/>
      <c r="E1284" s="6"/>
      <c r="F1284" s="4"/>
      <c r="G1284" s="3"/>
      <c r="J1284" s="4"/>
      <c r="K1284" s="6"/>
      <c r="P1284" s="4"/>
      <c r="Q1284" s="6"/>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4"/>
      <c r="Q1286" s="6"/>
      <c r="R1286" s="4"/>
      <c r="S1286" s="4"/>
      <c r="T1286" s="4"/>
      <c r="U1286" s="4"/>
      <c r="V1286" s="4"/>
      <c r="W1286" s="6"/>
      <c r="X1286" s="4"/>
      <c r="Y1286" s="14"/>
      <c r="Z1286" s="4"/>
      <c r="AA1286" s="4"/>
      <c r="AB1286" s="4"/>
      <c r="AC1286" s="4"/>
      <c r="AD1286" s="2"/>
      <c r="AE1286" s="2"/>
      <c r="AF1286" s="4"/>
      <c r="AG1286" s="4"/>
      <c r="AH1286" s="4"/>
      <c r="AI1286" s="6"/>
      <c r="AJ1286" s="4"/>
      <c r="AK1286" s="4"/>
      <c r="AL1286" s="6"/>
    </row>
    <row r="1287" spans="1:38" ht="13" x14ac:dyDescent="0.15">
      <c r="A1287" s="7"/>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1"/>
      <c r="B1288" s="3"/>
      <c r="C1288" s="4"/>
      <c r="D1288" s="3"/>
      <c r="F1288" s="3"/>
      <c r="G1288" s="3"/>
      <c r="J1288" s="3"/>
      <c r="P1288" s="3"/>
      <c r="R1288" s="3"/>
      <c r="S1288" s="4"/>
      <c r="T1288" s="4"/>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4"/>
      <c r="Q1289" s="6"/>
      <c r="R1289" s="4"/>
      <c r="S1289" s="4"/>
      <c r="T1289" s="4"/>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3"/>
      <c r="R1290" s="4"/>
      <c r="S1290" s="4"/>
      <c r="T1290" s="4"/>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1"/>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7"/>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1"/>
      <c r="B1296" s="3"/>
      <c r="C1296" s="3"/>
      <c r="D1296" s="3"/>
      <c r="F1296" s="3"/>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3"/>
      <c r="D1297" s="3"/>
      <c r="F1297" s="3"/>
      <c r="G1297" s="3"/>
      <c r="J1297" s="4"/>
      <c r="K1297" s="6"/>
      <c r="P1297" s="4"/>
      <c r="Q1297" s="6"/>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7"/>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1"/>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1"/>
      <c r="B1304" s="3"/>
      <c r="C1304" s="3"/>
      <c r="D1304" s="4"/>
      <c r="E1304" s="6"/>
      <c r="F1304" s="4"/>
      <c r="G1304" s="4"/>
      <c r="H1304" s="6"/>
      <c r="I1304" s="6"/>
      <c r="J1304" s="4"/>
      <c r="K1304" s="6"/>
      <c r="L1304" s="6"/>
      <c r="M1304" s="6"/>
      <c r="N1304" s="6"/>
      <c r="O1304" s="6"/>
      <c r="P1304" s="4"/>
      <c r="Q1304" s="6"/>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4"/>
      <c r="D1306" s="3"/>
      <c r="F1306" s="3"/>
      <c r="G1306" s="3"/>
      <c r="J1306" s="3"/>
      <c r="P1306" s="3"/>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1"/>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4"/>
      <c r="D1309" s="3"/>
      <c r="F1309" s="3"/>
      <c r="G1309" s="3"/>
      <c r="J1309" s="3"/>
      <c r="P1309" s="3"/>
      <c r="R1309" s="4"/>
      <c r="S1309" s="4"/>
      <c r="T1309" s="4"/>
      <c r="U1309" s="3"/>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4"/>
      <c r="D1310" s="3"/>
      <c r="F1310" s="3"/>
      <c r="G1310" s="3"/>
      <c r="J1310" s="3"/>
      <c r="P1310" s="3"/>
      <c r="R1310" s="4"/>
      <c r="S1310" s="4"/>
      <c r="T1310" s="4"/>
      <c r="U1310" s="3"/>
      <c r="V1310" s="4"/>
      <c r="W1310" s="6"/>
      <c r="X1310" s="4"/>
      <c r="Y1310" s="14"/>
      <c r="Z1310" s="4"/>
      <c r="AA1310" s="4"/>
      <c r="AB1310" s="4"/>
      <c r="AC1310" s="4"/>
      <c r="AD1310" s="2"/>
      <c r="AE1310" s="2"/>
      <c r="AF1310" s="4"/>
      <c r="AG1310" s="4"/>
      <c r="AH1310" s="4"/>
      <c r="AI1310" s="6"/>
      <c r="AJ1310" s="4"/>
      <c r="AK1310" s="4"/>
      <c r="AL1310" s="6"/>
    </row>
    <row r="1311" spans="1:38"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6"/>
      <c r="AJ1311" s="4"/>
      <c r="AK1311" s="4"/>
      <c r="AL1311" s="6"/>
    </row>
    <row r="1312" spans="1:38" ht="13" x14ac:dyDescent="0.15">
      <c r="A1312" s="1"/>
      <c r="B1312" s="3"/>
      <c r="C1312" s="4"/>
      <c r="D1312" s="3"/>
      <c r="F1312" s="3"/>
      <c r="G1312" s="3"/>
      <c r="J1312" s="3"/>
      <c r="P1312" s="3"/>
      <c r="R1312" s="4"/>
      <c r="S1312" s="4"/>
      <c r="T1312" s="3"/>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4"/>
      <c r="D1313" s="3"/>
      <c r="F1313" s="3"/>
      <c r="G1313" s="3"/>
      <c r="J1313" s="3"/>
      <c r="P1313" s="3"/>
      <c r="R1313" s="4"/>
      <c r="S1313" s="4"/>
      <c r="T1313" s="3"/>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3"/>
      <c r="V1314" s="4"/>
      <c r="W1314" s="6"/>
      <c r="X1314" s="4"/>
      <c r="Y1314" s="14"/>
      <c r="Z1314" s="4"/>
      <c r="AA1314" s="4"/>
      <c r="AB1314" s="4"/>
      <c r="AC1314" s="4"/>
      <c r="AD1314" s="2"/>
      <c r="AE1314" s="2"/>
      <c r="AF1314" s="4"/>
      <c r="AG1314" s="4"/>
      <c r="AH1314" s="4"/>
      <c r="AI1314" s="6"/>
      <c r="AJ1314" s="4"/>
      <c r="AK1314" s="4"/>
      <c r="AL1314" s="6"/>
    </row>
    <row r="1315" spans="1:38" ht="13" x14ac:dyDescent="0.15">
      <c r="A1315" s="7"/>
      <c r="B1315" s="3"/>
      <c r="C1315" s="4"/>
      <c r="D1315" s="3"/>
      <c r="F1315" s="3"/>
      <c r="G1315" s="3"/>
      <c r="J1315" s="3"/>
      <c r="P1315" s="4"/>
      <c r="Q1315" s="6"/>
      <c r="R1315" s="4"/>
      <c r="S1315" s="4"/>
      <c r="T1315" s="4"/>
      <c r="U1315" s="3"/>
      <c r="V1315" s="4"/>
      <c r="W1315" s="6"/>
      <c r="X1315" s="4"/>
      <c r="Y1315" s="14"/>
      <c r="Z1315" s="4"/>
      <c r="AA1315" s="4"/>
      <c r="AB1315" s="4"/>
      <c r="AC1315" s="4"/>
      <c r="AD1315" s="2"/>
      <c r="AE1315" s="2"/>
      <c r="AF1315" s="4"/>
      <c r="AG1315" s="4"/>
      <c r="AH1315" s="4"/>
      <c r="AI1315" s="6"/>
      <c r="AJ1315" s="4"/>
      <c r="AK1315" s="4"/>
      <c r="AL1315" s="6"/>
    </row>
    <row r="1316" spans="1:38" ht="13" x14ac:dyDescent="0.15">
      <c r="A1316" s="1"/>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7"/>
      <c r="B1319" s="3"/>
      <c r="C1319" s="4"/>
      <c r="D1319" s="4"/>
      <c r="E1319" s="6"/>
      <c r="F1319" s="3"/>
      <c r="G1319" s="3"/>
      <c r="J1319" s="3"/>
      <c r="P1319" s="3"/>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1"/>
      <c r="B1320" s="3"/>
      <c r="C1320" s="4"/>
      <c r="D1320" s="3"/>
      <c r="F1320" s="3"/>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4"/>
      <c r="E1322" s="6"/>
      <c r="F1322" s="3"/>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7"/>
      <c r="B1323" s="3"/>
      <c r="C1323" s="3"/>
      <c r="D1323" s="4"/>
      <c r="E1323" s="6"/>
      <c r="F1323" s="4"/>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1"/>
      <c r="B1324" s="3"/>
      <c r="C1324" s="4"/>
      <c r="D1324" s="3"/>
      <c r="F1324" s="3"/>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1"/>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3"/>
      <c r="D1330" s="4"/>
      <c r="E1330" s="6"/>
      <c r="F1330" s="4"/>
      <c r="G1330" s="3"/>
      <c r="J1330" s="4"/>
      <c r="K1330" s="6"/>
      <c r="P1330" s="4"/>
      <c r="Q1330" s="6"/>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7"/>
      <c r="B1331" s="3"/>
      <c r="C1331" s="3"/>
      <c r="D1331" s="4"/>
      <c r="E1331" s="6"/>
      <c r="F1331" s="4"/>
      <c r="G1331" s="3"/>
      <c r="J1331" s="4"/>
      <c r="K1331" s="6"/>
      <c r="P1331" s="4"/>
      <c r="Q1331" s="6"/>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1"/>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3"/>
      <c r="D1333" s="3"/>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3"/>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1"/>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3"/>
      <c r="D1337" s="3"/>
      <c r="F1337" s="3"/>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4"/>
      <c r="V1338" s="4"/>
      <c r="W1338" s="6"/>
      <c r="X1338" s="4"/>
      <c r="Y1338" s="14"/>
      <c r="Z1338" s="4"/>
      <c r="AA1338" s="4"/>
      <c r="AB1338" s="4"/>
      <c r="AC1338" s="4"/>
      <c r="AD1338" s="2"/>
      <c r="AE1338" s="2"/>
      <c r="AF1338" s="4"/>
      <c r="AG1338" s="4"/>
      <c r="AH1338" s="4"/>
      <c r="AI1338" s="6"/>
      <c r="AJ1338" s="4"/>
      <c r="AK1338" s="4"/>
      <c r="AL1338" s="6"/>
    </row>
    <row r="1339" spans="1:38" ht="13" x14ac:dyDescent="0.15">
      <c r="A1339" s="7"/>
      <c r="B1339" s="3"/>
      <c r="C1339" s="4"/>
      <c r="D1339" s="3"/>
      <c r="F1339" s="3"/>
      <c r="G1339" s="3"/>
      <c r="J1339" s="3"/>
      <c r="P1339" s="3"/>
      <c r="R1339" s="4"/>
      <c r="S1339" s="4"/>
      <c r="T1339" s="4"/>
      <c r="U1339" s="4"/>
      <c r="V1339" s="4"/>
      <c r="W1339" s="6"/>
      <c r="X1339" s="4"/>
      <c r="Y1339" s="14"/>
      <c r="Z1339" s="4"/>
      <c r="AA1339" s="4"/>
      <c r="AB1339" s="4"/>
      <c r="AC1339" s="4"/>
      <c r="AD1339" s="2"/>
      <c r="AE1339" s="2"/>
      <c r="AF1339" s="4"/>
      <c r="AG1339" s="4"/>
      <c r="AH1339" s="4"/>
      <c r="AI1339" s="6"/>
      <c r="AJ1339" s="4"/>
      <c r="AK1339" s="4"/>
      <c r="AL1339" s="6"/>
    </row>
    <row r="1340" spans="1:38" ht="13" x14ac:dyDescent="0.15">
      <c r="A1340" s="1"/>
      <c r="B1340" s="3"/>
      <c r="C1340" s="3"/>
      <c r="D1340" s="3"/>
      <c r="F1340" s="3"/>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3"/>
      <c r="J1342" s="3"/>
      <c r="P1342" s="3"/>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7"/>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1"/>
      <c r="B1344" s="3"/>
      <c r="C1344" s="3"/>
      <c r="D1344" s="4"/>
      <c r="E1344" s="6"/>
      <c r="F1344" s="4"/>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4"/>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1"/>
      <c r="B1348" s="3"/>
      <c r="C1348" s="3"/>
      <c r="D1348" s="3"/>
      <c r="F1348" s="3"/>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4"/>
      <c r="D1349" s="3"/>
      <c r="F1349" s="4"/>
      <c r="G1349" s="3"/>
      <c r="J1349" s="3"/>
      <c r="P1349" s="3"/>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4"/>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7"/>
      <c r="B1351" s="3"/>
      <c r="C1351" s="3"/>
      <c r="D1351" s="4"/>
      <c r="E1351" s="6"/>
      <c r="F1351" s="4"/>
      <c r="G1351" s="3"/>
      <c r="J1351" s="4"/>
      <c r="K1351" s="6"/>
      <c r="P1351" s="4"/>
      <c r="Q1351" s="6"/>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1"/>
      <c r="B1352" s="3"/>
      <c r="C1352" s="3"/>
      <c r="D1352" s="4"/>
      <c r="E1352" s="6"/>
      <c r="F1352" s="4"/>
      <c r="G1352" s="3"/>
      <c r="J1352" s="4"/>
      <c r="K1352" s="6"/>
      <c r="P1352" s="4"/>
      <c r="Q1352" s="6"/>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4"/>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7"/>
      <c r="B1355" s="3"/>
      <c r="C1355" s="4"/>
      <c r="D1355" s="3"/>
      <c r="F1355" s="4"/>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1"/>
      <c r="B1356" s="3"/>
      <c r="C1356" s="4"/>
      <c r="D1356" s="3"/>
      <c r="F1356" s="4"/>
      <c r="G1356" s="3"/>
      <c r="J1356" s="3"/>
      <c r="P1356" s="3"/>
      <c r="R1356" s="4"/>
      <c r="S1356" s="4"/>
      <c r="T1356" s="3"/>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3"/>
      <c r="D1358" s="4"/>
      <c r="E1358" s="6"/>
      <c r="F1358" s="4"/>
      <c r="G1358" s="3"/>
      <c r="J1358" s="4"/>
      <c r="K1358" s="6"/>
      <c r="P1358" s="4"/>
      <c r="Q1358" s="6"/>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7"/>
      <c r="B1359" s="3"/>
      <c r="C1359" s="3"/>
      <c r="D1359" s="4"/>
      <c r="E1359" s="6"/>
      <c r="F1359" s="4"/>
      <c r="G1359" s="3"/>
      <c r="J1359" s="4"/>
      <c r="K1359" s="6"/>
      <c r="P1359" s="4"/>
      <c r="Q1359" s="6"/>
      <c r="R1359" s="4"/>
      <c r="S1359" s="4"/>
      <c r="T1359" s="4"/>
      <c r="U1359" s="4"/>
      <c r="V1359" s="4"/>
      <c r="W1359" s="6"/>
      <c r="X1359" s="4"/>
      <c r="Y1359" s="14"/>
      <c r="Z1359" s="4"/>
      <c r="AA1359" s="4"/>
      <c r="AB1359" s="4"/>
      <c r="AC1359" s="4"/>
      <c r="AD1359" s="2"/>
      <c r="AE1359" s="2"/>
      <c r="AF1359" s="4"/>
      <c r="AG1359" s="4"/>
      <c r="AH1359" s="4"/>
      <c r="AI1359" s="6"/>
      <c r="AJ1359" s="4"/>
      <c r="AK1359" s="4"/>
      <c r="AL1359" s="6"/>
    </row>
    <row r="1360" spans="1:38" ht="13" x14ac:dyDescent="0.15">
      <c r="A1360" s="1"/>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3"/>
      <c r="D1362" s="4"/>
      <c r="E1362" s="6"/>
      <c r="F1362" s="4"/>
      <c r="G1362" s="3"/>
      <c r="J1362" s="4"/>
      <c r="K1362" s="6"/>
      <c r="P1362" s="4"/>
      <c r="Q1362" s="6"/>
      <c r="R1362" s="4"/>
      <c r="S1362" s="4"/>
      <c r="T1362" s="4"/>
      <c r="U1362" s="4"/>
      <c r="V1362" s="4"/>
      <c r="W1362" s="6"/>
      <c r="X1362" s="4"/>
      <c r="Y1362" s="14"/>
      <c r="Z1362" s="4"/>
      <c r="AA1362" s="4"/>
      <c r="AB1362" s="4"/>
      <c r="AC1362" s="4"/>
      <c r="AD1362" s="2"/>
      <c r="AE1362" s="2"/>
      <c r="AF1362" s="4"/>
      <c r="AG1362" s="4"/>
      <c r="AH1362" s="4"/>
      <c r="AI1362" s="6"/>
      <c r="AJ1362" s="4"/>
      <c r="AK1362" s="4"/>
      <c r="AL1362" s="6"/>
    </row>
    <row r="1363" spans="1:38" ht="13" x14ac:dyDescent="0.15">
      <c r="A1363" s="7"/>
      <c r="B1363" s="3"/>
      <c r="C1363" s="4"/>
      <c r="D1363" s="3"/>
      <c r="F1363" s="3"/>
      <c r="G1363" s="3"/>
      <c r="J1363" s="3"/>
      <c r="P1363" s="4"/>
      <c r="Q1363" s="6"/>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1"/>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3"/>
      <c r="D1366" s="4"/>
      <c r="E1366" s="6"/>
      <c r="F1366" s="4"/>
      <c r="G1366" s="3"/>
      <c r="J1366" s="4"/>
      <c r="K1366" s="6"/>
      <c r="P1366" s="4"/>
      <c r="Q1366" s="6"/>
      <c r="R1366" s="4"/>
      <c r="S1366" s="4"/>
      <c r="T1366" s="4"/>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7"/>
      <c r="B1367" s="3"/>
      <c r="C1367" s="4"/>
      <c r="D1367" s="3"/>
      <c r="F1367" s="3"/>
      <c r="G1367" s="6"/>
      <c r="H1367" s="6"/>
      <c r="I1367" s="6"/>
      <c r="J1367" s="3"/>
      <c r="L1367" s="6"/>
      <c r="M1367" s="6"/>
      <c r="N1367" s="6"/>
      <c r="O1367" s="6"/>
      <c r="P1367" s="3"/>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1"/>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3"/>
      <c r="F1369" s="3"/>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7"/>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1"/>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1"/>
      <c r="B1376" s="3"/>
      <c r="C1376" s="4"/>
      <c r="D1376" s="3"/>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1"/>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3"/>
      <c r="D1381" s="4"/>
      <c r="E1381" s="6"/>
      <c r="F1381" s="4"/>
      <c r="G1381" s="3"/>
      <c r="J1381" s="4"/>
      <c r="K1381" s="6"/>
      <c r="P1381" s="4"/>
      <c r="Q1381" s="6"/>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3"/>
      <c r="V1382" s="4"/>
      <c r="W1382" s="6"/>
      <c r="X1382" s="4"/>
      <c r="Y1382" s="14"/>
      <c r="Z1382" s="4"/>
      <c r="AA1382" s="4"/>
      <c r="AB1382" s="4"/>
      <c r="AC1382" s="4"/>
      <c r="AD1382" s="2"/>
      <c r="AE1382" s="2"/>
      <c r="AF1382" s="4"/>
      <c r="AG1382" s="4"/>
      <c r="AH1382" s="4"/>
      <c r="AI1382" s="6"/>
      <c r="AJ1382" s="4"/>
      <c r="AK1382" s="4"/>
      <c r="AL1382" s="6"/>
    </row>
    <row r="1383" spans="1:38" ht="13" x14ac:dyDescent="0.15">
      <c r="A1383" s="7"/>
      <c r="B1383" s="3"/>
      <c r="C1383" s="4"/>
      <c r="D1383" s="3"/>
      <c r="F1383" s="3"/>
      <c r="G1383" s="3"/>
      <c r="J1383" s="3"/>
      <c r="P1383" s="3"/>
      <c r="R1383" s="4"/>
      <c r="S1383" s="4"/>
      <c r="T1383" s="4"/>
      <c r="U1383" s="3"/>
      <c r="V1383" s="4"/>
      <c r="W1383" s="6"/>
      <c r="X1383" s="4"/>
      <c r="Y1383" s="14"/>
      <c r="Z1383" s="4"/>
      <c r="AA1383" s="4"/>
      <c r="AB1383" s="4"/>
      <c r="AC1383" s="4"/>
      <c r="AD1383" s="2"/>
      <c r="AE1383" s="2"/>
      <c r="AF1383" s="4"/>
      <c r="AG1383" s="4"/>
      <c r="AH1383" s="4"/>
      <c r="AI1383" s="6"/>
      <c r="AJ1383" s="4"/>
      <c r="AK1383" s="4"/>
      <c r="AL1383" s="6"/>
    </row>
    <row r="1384" spans="1:38" ht="13" x14ac:dyDescent="0.15">
      <c r="A1384" s="1"/>
      <c r="B1384" s="3"/>
      <c r="C1384" s="4"/>
      <c r="D1384" s="3"/>
      <c r="F1384" s="3"/>
      <c r="G1384" s="3"/>
      <c r="J1384" s="3"/>
      <c r="P1384" s="4"/>
      <c r="Q1384" s="6"/>
      <c r="R1384" s="4"/>
      <c r="S1384" s="4"/>
      <c r="T1384" s="4"/>
      <c r="U1384" s="3"/>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3"/>
      <c r="V1386" s="4"/>
      <c r="W1386" s="6"/>
      <c r="X1386" s="4"/>
      <c r="Y1386" s="14"/>
      <c r="Z1386" s="4"/>
      <c r="AA1386" s="4"/>
      <c r="AB1386" s="4"/>
      <c r="AC1386" s="4"/>
      <c r="AD1386" s="2"/>
      <c r="AE1386" s="2"/>
      <c r="AF1386" s="4"/>
      <c r="AG1386" s="4"/>
      <c r="AH1386" s="4"/>
      <c r="AI1386" s="6"/>
      <c r="AJ1386" s="4"/>
      <c r="AK1386" s="4"/>
      <c r="AL1386" s="6"/>
    </row>
    <row r="1387" spans="1:38"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6"/>
      <c r="AJ1387" s="4"/>
      <c r="AK1387" s="4"/>
      <c r="AL1387" s="6"/>
    </row>
    <row r="1388" spans="1:38" ht="13" x14ac:dyDescent="0.15">
      <c r="A1388" s="1"/>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4"/>
      <c r="D1389" s="3"/>
      <c r="F1389" s="3"/>
      <c r="G1389" s="3"/>
      <c r="J1389" s="3"/>
      <c r="P1389" s="3"/>
      <c r="R1389" s="4"/>
      <c r="S1389" s="4"/>
      <c r="T1389" s="3"/>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6"/>
      <c r="AJ1390" s="4"/>
      <c r="AK1390" s="4"/>
      <c r="AL1390" s="6"/>
    </row>
    <row r="1391" spans="1:38" ht="13" x14ac:dyDescent="0.15">
      <c r="A1391" s="7"/>
      <c r="B1391" s="3"/>
      <c r="C1391" s="4"/>
      <c r="D1391" s="3"/>
      <c r="F1391" s="3"/>
      <c r="G1391" s="3"/>
      <c r="J1391" s="3"/>
      <c r="P1391" s="4"/>
      <c r="Q1391" s="6"/>
      <c r="R1391" s="4"/>
      <c r="S1391" s="4"/>
      <c r="T1391" s="3"/>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1"/>
      <c r="B1392" s="3"/>
      <c r="C1392" s="3"/>
      <c r="D1392" s="4"/>
      <c r="E1392" s="6"/>
      <c r="F1392" s="4"/>
      <c r="G1392" s="3"/>
      <c r="J1392" s="4"/>
      <c r="K1392" s="6"/>
      <c r="P1392" s="4"/>
      <c r="Q1392" s="6"/>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3"/>
      <c r="F1393" s="4"/>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7"/>
      <c r="B1395" s="3"/>
      <c r="C1395" s="4"/>
      <c r="D1395" s="3"/>
      <c r="F1395" s="3"/>
      <c r="G1395" s="3"/>
      <c r="J1395" s="3"/>
      <c r="P1395" s="3"/>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1"/>
      <c r="B1396" s="3"/>
      <c r="C1396" s="4"/>
      <c r="D1396" s="4"/>
      <c r="E1396" s="6"/>
      <c r="F1396" s="3"/>
      <c r="G1396" s="3"/>
      <c r="J1396" s="3"/>
      <c r="P1396" s="3"/>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4"/>
      <c r="E1397" s="6"/>
      <c r="F1397" s="3"/>
      <c r="G1397" s="3"/>
      <c r="J1397" s="3"/>
      <c r="P1397" s="3"/>
      <c r="R1397" s="4"/>
      <c r="S1397" s="4"/>
      <c r="T1397" s="4"/>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4"/>
      <c r="E1398" s="6"/>
      <c r="F1398" s="3"/>
      <c r="G1398" s="3"/>
      <c r="J1398" s="4"/>
      <c r="K1398" s="6"/>
      <c r="P1398" s="4"/>
      <c r="Q1398" s="6"/>
      <c r="R1398" s="4"/>
      <c r="S1398" s="4"/>
      <c r="T1398" s="4"/>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7"/>
      <c r="B1399" s="3"/>
      <c r="C1399" s="3"/>
      <c r="D1399" s="4"/>
      <c r="E1399" s="6"/>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1"/>
      <c r="B1400" s="3"/>
      <c r="C1400" s="4"/>
      <c r="D1400" s="4"/>
      <c r="E1400" s="6"/>
      <c r="F1400" s="3"/>
      <c r="G1400" s="3"/>
      <c r="J1400" s="3"/>
      <c r="P1400" s="3"/>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4"/>
      <c r="E1401" s="6"/>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4"/>
      <c r="E1402" s="6"/>
      <c r="F1402" s="4"/>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7"/>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1"/>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1"/>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4"/>
      <c r="E1409" s="6"/>
      <c r="F1409" s="4"/>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3"/>
      <c r="D1410" s="4"/>
      <c r="E1410" s="6"/>
      <c r="F1410" s="4"/>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7"/>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1"/>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1"/>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4"/>
      <c r="D1417" s="4"/>
      <c r="E1417" s="6"/>
      <c r="F1417" s="3"/>
      <c r="G1417" s="3"/>
      <c r="J1417" s="3"/>
      <c r="P1417" s="3"/>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4"/>
      <c r="E1418" s="6"/>
      <c r="F1418" s="3"/>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7"/>
      <c r="B1419" s="3"/>
      <c r="C1419" s="3"/>
      <c r="D1419" s="4"/>
      <c r="E1419" s="6"/>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1"/>
      <c r="B1420" s="3"/>
      <c r="C1420" s="4"/>
      <c r="D1420" s="3"/>
      <c r="F1420" s="3"/>
      <c r="G1420" s="3"/>
      <c r="J1420" s="3"/>
      <c r="P1420" s="3"/>
      <c r="R1420" s="4"/>
      <c r="S1420" s="4"/>
      <c r="T1420" s="4"/>
      <c r="U1420" s="3"/>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4"/>
      <c r="D1421" s="3"/>
      <c r="F1421" s="3"/>
      <c r="G1421" s="3"/>
      <c r="J1421" s="3"/>
      <c r="P1421" s="3"/>
      <c r="R1421" s="4"/>
      <c r="S1421" s="4"/>
      <c r="T1421" s="4"/>
      <c r="U1421" s="3"/>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3"/>
      <c r="P1422" s="3"/>
      <c r="R1422" s="4"/>
      <c r="S1422" s="4"/>
      <c r="T1422" s="3"/>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7"/>
      <c r="B1423" s="3"/>
      <c r="C1423" s="4"/>
      <c r="D1423" s="3"/>
      <c r="F1423" s="3"/>
      <c r="G1423" s="3"/>
      <c r="J1423" s="3"/>
      <c r="P1423" s="3"/>
      <c r="R1423" s="4"/>
      <c r="S1423" s="4"/>
      <c r="T1423" s="3"/>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1"/>
      <c r="B1424" s="3"/>
      <c r="C1424" s="4"/>
      <c r="D1424" s="3"/>
      <c r="F1424" s="3"/>
      <c r="G1424" s="3"/>
      <c r="J1424" s="3"/>
      <c r="P1424" s="3"/>
      <c r="R1424" s="4"/>
      <c r="S1424" s="4"/>
      <c r="T1424" s="4"/>
      <c r="U1424" s="3"/>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7"/>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1"/>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3"/>
      <c r="F1430" s="3"/>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7"/>
      <c r="B1431" s="3"/>
      <c r="C1431" s="4"/>
      <c r="D1431" s="3"/>
      <c r="F1431" s="3"/>
      <c r="G1431" s="3"/>
      <c r="J1431" s="3"/>
      <c r="P1431" s="3"/>
      <c r="R1431" s="4"/>
      <c r="S1431" s="4"/>
      <c r="T1431" s="4"/>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1"/>
      <c r="B1432" s="3"/>
      <c r="C1432" s="4"/>
      <c r="D1432" s="3"/>
      <c r="F1432" s="3"/>
      <c r="G1432" s="3"/>
      <c r="J1432" s="3"/>
      <c r="P1432" s="3"/>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4"/>
      <c r="E1433" s="6"/>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3"/>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7"/>
      <c r="B1435" s="3"/>
      <c r="C1435" s="4"/>
      <c r="D1435" s="3"/>
      <c r="F1435" s="3"/>
      <c r="G1435" s="3"/>
      <c r="J1435" s="3"/>
      <c r="P1435" s="3"/>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1"/>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3"/>
      <c r="D1438" s="4"/>
      <c r="E1438" s="6"/>
      <c r="F1438" s="4"/>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7"/>
      <c r="B1439" s="3"/>
      <c r="C1439" s="3"/>
      <c r="D1439" s="4"/>
      <c r="E1439" s="6"/>
      <c r="F1439" s="4"/>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1"/>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3"/>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3"/>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7"/>
      <c r="B1443" s="3"/>
      <c r="C1443" s="4"/>
      <c r="D1443" s="3"/>
      <c r="F1443" s="4"/>
      <c r="G1443" s="3"/>
      <c r="J1443" s="3"/>
      <c r="P1443" s="3"/>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1"/>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4"/>
      <c r="E1445" s="6"/>
      <c r="F1445" s="4"/>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7"/>
      <c r="B1447" s="3"/>
      <c r="C1447" s="4"/>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1"/>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4"/>
      <c r="D1449" s="3"/>
      <c r="F1449" s="3"/>
      <c r="G1449" s="3"/>
      <c r="J1449" s="3"/>
      <c r="P1449" s="3"/>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7"/>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1"/>
      <c r="B1452" s="3"/>
      <c r="C1452" s="3"/>
      <c r="D1452" s="3"/>
      <c r="F1452" s="3"/>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4"/>
      <c r="D1454" s="3"/>
      <c r="F1454" s="3"/>
      <c r="G1454" s="3"/>
      <c r="J1454" s="3"/>
      <c r="P1454" s="3"/>
      <c r="R1454" s="4"/>
      <c r="S1454" s="4"/>
      <c r="T1454" s="3"/>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7"/>
      <c r="B1455" s="3"/>
      <c r="C1455" s="4"/>
      <c r="D1455" s="3"/>
      <c r="F1455" s="3"/>
      <c r="G1455" s="3"/>
      <c r="J1455" s="3"/>
      <c r="P1455" s="3"/>
      <c r="R1455" s="4"/>
      <c r="S1455" s="4"/>
      <c r="T1455" s="4"/>
      <c r="U1455" s="3"/>
      <c r="V1455" s="4"/>
      <c r="W1455" s="6"/>
      <c r="X1455" s="4"/>
      <c r="Y1455" s="14"/>
      <c r="Z1455" s="4"/>
      <c r="AA1455" s="4"/>
      <c r="AB1455" s="4"/>
      <c r="AC1455" s="4"/>
      <c r="AD1455" s="2"/>
      <c r="AE1455" s="2"/>
      <c r="AF1455" s="4"/>
      <c r="AG1455" s="4"/>
      <c r="AH1455" s="4"/>
      <c r="AI1455" s="6"/>
      <c r="AJ1455" s="4"/>
      <c r="AK1455" s="4"/>
      <c r="AL1455" s="6"/>
    </row>
    <row r="1456" spans="1:38" ht="13" x14ac:dyDescent="0.15">
      <c r="A1456" s="1"/>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4"/>
      <c r="E1457" s="6"/>
      <c r="F1457" s="4"/>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4"/>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7"/>
      <c r="B1459" s="3"/>
      <c r="C1459" s="3"/>
      <c r="D1459" s="3"/>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1"/>
      <c r="B1460" s="3"/>
      <c r="C1460" s="3"/>
      <c r="D1460" s="4"/>
      <c r="E1460" s="6"/>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4"/>
      <c r="D1461" s="3"/>
      <c r="F1461" s="3"/>
      <c r="G1461" s="3"/>
      <c r="J1461" s="3"/>
      <c r="P1461" s="3"/>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4"/>
      <c r="D1462" s="3"/>
      <c r="F1462" s="3"/>
      <c r="G1462" s="3"/>
      <c r="J1462" s="3"/>
      <c r="P1462" s="3"/>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1"/>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4"/>
      <c r="E1465" s="6"/>
      <c r="F1465" s="4"/>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4"/>
      <c r="E1466" s="6"/>
      <c r="F1466" s="4"/>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1"/>
      <c r="B1468" s="3"/>
      <c r="C1468" s="4"/>
      <c r="D1468" s="3"/>
      <c r="F1468" s="3"/>
      <c r="G1468" s="3"/>
      <c r="J1468" s="3"/>
      <c r="P1468" s="3"/>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3"/>
      <c r="F1470" s="3"/>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7"/>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1"/>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4"/>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1"/>
      <c r="B1476" s="3"/>
      <c r="C1476" s="4"/>
      <c r="D1476" s="3"/>
      <c r="F1476" s="3"/>
      <c r="G1476" s="3"/>
      <c r="J1476" s="3"/>
      <c r="P1476" s="3"/>
      <c r="R1476" s="4"/>
      <c r="S1476" s="4"/>
      <c r="T1476" s="3"/>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4"/>
      <c r="D1477" s="3"/>
      <c r="F1477" s="3"/>
      <c r="G1477" s="3"/>
      <c r="J1477" s="3"/>
      <c r="P1477" s="3"/>
      <c r="R1477" s="4"/>
      <c r="S1477" s="4"/>
      <c r="T1477" s="3"/>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7"/>
      <c r="B1479" s="3"/>
      <c r="C1479" s="3"/>
      <c r="D1479" s="3"/>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1"/>
      <c r="B1480" s="3"/>
      <c r="C1480" s="3"/>
      <c r="D1480" s="4"/>
      <c r="E1480" s="6"/>
      <c r="F1480" s="4"/>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3"/>
      <c r="D1481" s="3"/>
      <c r="F1481" s="3"/>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6"/>
      <c r="AJ1482" s="4"/>
      <c r="AK1482" s="4"/>
      <c r="AL1482" s="6"/>
    </row>
    <row r="1483" spans="1:38"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6"/>
      <c r="AJ1483" s="4"/>
      <c r="AK1483" s="4"/>
      <c r="AL1483" s="6"/>
    </row>
    <row r="1484" spans="1:38" ht="13" x14ac:dyDescent="0.15">
      <c r="A1484" s="1"/>
      <c r="B1484" s="3"/>
      <c r="C1484" s="4"/>
      <c r="D1484" s="3"/>
      <c r="F1484" s="3"/>
      <c r="G1484" s="3"/>
      <c r="J1484" s="3"/>
      <c r="P1484" s="3"/>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3"/>
      <c r="D1486" s="3"/>
      <c r="F1486" s="3"/>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1"/>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3"/>
      <c r="D1490" s="3"/>
      <c r="F1490" s="3"/>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1"/>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3"/>
      <c r="D1494" s="4"/>
      <c r="E1494" s="6"/>
      <c r="F1494" s="4"/>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7"/>
      <c r="B1495" s="3"/>
      <c r="C1495" s="3"/>
      <c r="D1495" s="4"/>
      <c r="E1495" s="6"/>
      <c r="F1495" s="4"/>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1"/>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7"/>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1"/>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3"/>
      <c r="D1501" s="3"/>
      <c r="F1501" s="3"/>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4"/>
      <c r="D1502" s="3"/>
      <c r="F1502" s="3"/>
      <c r="G1502" s="3"/>
      <c r="J1502" s="3"/>
      <c r="P1502" s="3"/>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1"/>
      <c r="B1504" s="3"/>
      <c r="C1504" s="3"/>
      <c r="D1504" s="4"/>
      <c r="E1504" s="6"/>
      <c r="F1504" s="4"/>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4"/>
      <c r="D1505" s="3"/>
      <c r="F1505" s="3"/>
      <c r="G1505" s="3"/>
      <c r="J1505" s="3"/>
      <c r="P1505" s="3"/>
      <c r="R1505" s="4"/>
      <c r="S1505" s="4"/>
      <c r="U1505" s="3"/>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4"/>
      <c r="D1506" s="3"/>
      <c r="F1506" s="3"/>
      <c r="G1506" s="3"/>
      <c r="J1506" s="3"/>
      <c r="P1506" s="4"/>
      <c r="Q1506" s="6"/>
      <c r="R1506" s="4"/>
      <c r="S1506" s="4"/>
      <c r="T1506" s="4"/>
      <c r="U1506" s="3"/>
      <c r="V1506" s="4"/>
      <c r="W1506" s="6"/>
      <c r="X1506" s="4"/>
      <c r="Y1506" s="14"/>
      <c r="Z1506" s="4"/>
      <c r="AA1506" s="4"/>
      <c r="AB1506" s="4"/>
      <c r="AC1506" s="4"/>
      <c r="AD1506" s="2"/>
      <c r="AE1506" s="2"/>
      <c r="AF1506" s="4"/>
      <c r="AG1506" s="4"/>
      <c r="AH1506" s="4"/>
      <c r="AI1506" s="6"/>
      <c r="AJ1506" s="4"/>
      <c r="AK1506" s="4"/>
      <c r="AL1506" s="6"/>
    </row>
    <row r="1507" spans="1:38" ht="13" x14ac:dyDescent="0.15">
      <c r="A1507" s="7"/>
      <c r="B1507" s="3"/>
      <c r="C1507" s="4"/>
      <c r="D1507" s="3"/>
      <c r="F1507" s="3"/>
      <c r="G1507" s="3"/>
      <c r="J1507" s="3"/>
      <c r="P1507" s="3"/>
      <c r="R1507" s="4"/>
      <c r="S1507" s="4"/>
      <c r="T1507" s="4"/>
      <c r="U1507" s="3"/>
      <c r="V1507" s="4"/>
      <c r="W1507" s="6"/>
      <c r="X1507" s="4"/>
      <c r="Y1507" s="14"/>
      <c r="Z1507" s="4"/>
      <c r="AA1507" s="4"/>
      <c r="AB1507" s="4"/>
      <c r="AC1507" s="4"/>
      <c r="AD1507" s="2"/>
      <c r="AE1507" s="2"/>
      <c r="AF1507" s="4"/>
      <c r="AG1507" s="4"/>
      <c r="AH1507" s="4"/>
      <c r="AI1507" s="6"/>
      <c r="AJ1507" s="4"/>
      <c r="AK1507" s="4"/>
      <c r="AL1507" s="6"/>
    </row>
    <row r="1508" spans="1:38" ht="13" x14ac:dyDescent="0.15">
      <c r="A1508" s="1"/>
      <c r="B1508" s="3"/>
      <c r="C1508" s="4"/>
      <c r="D1508" s="3"/>
      <c r="F1508" s="3"/>
      <c r="G1508" s="3"/>
      <c r="J1508" s="3"/>
      <c r="P1508" s="3"/>
      <c r="R1508" s="4"/>
      <c r="S1508" s="4"/>
      <c r="T1508" s="4"/>
      <c r="U1508" s="3"/>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7"/>
      <c r="B1511" s="3"/>
      <c r="C1511" s="4"/>
      <c r="D1511" s="3"/>
      <c r="F1511" s="3"/>
      <c r="G1511" s="3"/>
      <c r="J1511" s="3"/>
      <c r="P1511" s="3"/>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1"/>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4"/>
      <c r="E1513" s="6"/>
      <c r="F1513" s="4"/>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7"/>
      <c r="B1515" s="3"/>
      <c r="C1515" s="4"/>
      <c r="D1515" s="3"/>
      <c r="F1515" s="3"/>
      <c r="G1515" s="3"/>
      <c r="J1515" s="3"/>
      <c r="P1515" s="3"/>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1"/>
      <c r="B1516" s="3"/>
      <c r="C1516" s="3"/>
      <c r="D1516" s="3"/>
      <c r="F1516" s="3"/>
      <c r="G1516" s="6"/>
      <c r="H1516" s="6"/>
      <c r="I1516" s="6"/>
      <c r="J1516" s="4"/>
      <c r="K1516" s="6"/>
      <c r="L1516" s="6"/>
      <c r="M1516" s="6"/>
      <c r="N1516" s="6"/>
      <c r="O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4"/>
      <c r="E1518" s="6"/>
      <c r="F1518" s="4"/>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1"/>
      <c r="B1520" s="3"/>
      <c r="C1520" s="4"/>
      <c r="D1520" s="3"/>
      <c r="F1520" s="3"/>
      <c r="G1520" s="3"/>
      <c r="J1520" s="3"/>
      <c r="P1520" s="3"/>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7"/>
      <c r="B1523" s="3"/>
      <c r="C1523" s="3"/>
      <c r="D1523" s="4"/>
      <c r="E1523" s="6"/>
      <c r="F1523" s="4"/>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1"/>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4"/>
      <c r="D1526" s="3"/>
      <c r="F1526" s="3"/>
      <c r="G1526" s="3"/>
      <c r="J1526" s="3"/>
      <c r="P1526" s="3"/>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1"/>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4"/>
      <c r="E1530" s="6"/>
      <c r="F1530" s="4"/>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7"/>
      <c r="B1531" s="3"/>
      <c r="C1531" s="4"/>
      <c r="D1531" s="3"/>
      <c r="F1531" s="3"/>
      <c r="G1531" s="3"/>
      <c r="J1531" s="3"/>
      <c r="P1531" s="3"/>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1"/>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4"/>
      <c r="E1534" s="6"/>
      <c r="F1534" s="4"/>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7"/>
      <c r="B1535" s="3"/>
      <c r="C1535" s="4"/>
      <c r="D1535" s="3"/>
      <c r="F1535" s="3"/>
      <c r="G1535" s="3"/>
      <c r="J1535" s="3"/>
      <c r="P1535" s="3"/>
      <c r="R1535" s="4"/>
      <c r="S1535" s="4"/>
      <c r="T1535" s="3"/>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1"/>
      <c r="B1536" s="3"/>
      <c r="C1536" s="4"/>
      <c r="D1536" s="3"/>
      <c r="F1536" s="3"/>
      <c r="G1536" s="3"/>
      <c r="J1536" s="3"/>
      <c r="P1536" s="3"/>
      <c r="R1536" s="4"/>
      <c r="S1536" s="4"/>
      <c r="T1536" s="3"/>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1"/>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1"/>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1"/>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4"/>
      <c r="E1550" s="6"/>
      <c r="F1550" s="4"/>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7"/>
      <c r="B1551" s="3"/>
      <c r="C1551" s="3"/>
      <c r="D1551" s="3"/>
      <c r="F1551" s="3"/>
      <c r="G1551" s="6"/>
      <c r="H1551" s="6"/>
      <c r="I1551" s="6"/>
      <c r="J1551" s="4"/>
      <c r="K1551" s="6"/>
      <c r="L1551" s="6"/>
      <c r="M1551" s="6"/>
      <c r="N1551" s="6"/>
      <c r="O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1"/>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4"/>
      <c r="D1554" s="3"/>
      <c r="F1554" s="3"/>
      <c r="G1554" s="3"/>
      <c r="J1554" s="3"/>
      <c r="P1554" s="3"/>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1"/>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7"/>
      <c r="B1559" s="3"/>
      <c r="C1559" s="4"/>
      <c r="D1559" s="3"/>
      <c r="F1559" s="3"/>
      <c r="G1559" s="3"/>
      <c r="J1559" s="3"/>
      <c r="P1559" s="3"/>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1"/>
      <c r="B1560" s="3"/>
      <c r="C1560" s="3"/>
      <c r="D1560" s="4"/>
      <c r="E1560" s="6"/>
      <c r="F1560" s="4"/>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1"/>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1"/>
      <c r="B1568" s="3"/>
      <c r="C1568" s="4"/>
      <c r="D1568" s="3"/>
      <c r="F1568" s="3"/>
      <c r="G1568" s="3"/>
      <c r="J1568" s="3"/>
      <c r="P1568" s="3"/>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4"/>
      <c r="E1569" s="6"/>
      <c r="F1569" s="4"/>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1"/>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1"/>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1"/>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4"/>
      <c r="E1581" s="6"/>
      <c r="F1581" s="4"/>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1"/>
      <c r="B1584" s="3"/>
      <c r="C1584" s="4"/>
      <c r="D1584" s="3"/>
      <c r="F1584" s="3"/>
      <c r="G1584" s="3"/>
      <c r="J1584" s="3"/>
      <c r="P1584" s="3"/>
      <c r="R1584" s="4"/>
      <c r="S1584" s="4"/>
      <c r="T1584" s="3"/>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4"/>
      <c r="D1585" s="3"/>
      <c r="F1585" s="3"/>
      <c r="G1585" s="3"/>
      <c r="J1585" s="3"/>
      <c r="P1585" s="3"/>
      <c r="R1585" s="4"/>
      <c r="S1585" s="4"/>
      <c r="T1585" s="4"/>
      <c r="U1585" s="3"/>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7"/>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1"/>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4"/>
      <c r="D1589" s="3"/>
      <c r="F1589" s="3"/>
      <c r="G1589" s="3"/>
      <c r="J1589" s="3"/>
      <c r="P1589" s="3"/>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7"/>
      <c r="B1591" s="3"/>
      <c r="C1591" s="3"/>
      <c r="D1591" s="4"/>
      <c r="E1591" s="6"/>
      <c r="F1591" s="4"/>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1"/>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1"/>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4"/>
      <c r="D1597" s="3"/>
      <c r="F1597" s="3"/>
      <c r="G1597" s="3"/>
      <c r="J1597" s="3"/>
      <c r="P1597" s="3"/>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4"/>
      <c r="E1598" s="6"/>
      <c r="F1598" s="4"/>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7"/>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1"/>
      <c r="B1600" s="3"/>
      <c r="C1600" s="4"/>
      <c r="D1600" s="3"/>
      <c r="F1600" s="3"/>
      <c r="G1600" s="3"/>
      <c r="J1600" s="3"/>
      <c r="P1600" s="3"/>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1"/>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4"/>
      <c r="D1605" s="3"/>
      <c r="F1605" s="3"/>
      <c r="G1605" s="3"/>
      <c r="J1605" s="3"/>
      <c r="P1605" s="3"/>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7"/>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1"/>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3"/>
      <c r="P1610" s="3"/>
      <c r="R1610" s="4"/>
      <c r="S1610" s="4"/>
      <c r="T1610" s="3"/>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7"/>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1"/>
      <c r="B1612" s="3"/>
      <c r="C1612" s="3"/>
      <c r="D1612" s="4"/>
      <c r="E1612" s="6"/>
      <c r="F1612" s="4"/>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7"/>
      <c r="B1615" s="3"/>
      <c r="C1615" s="3"/>
      <c r="D1615" s="4"/>
      <c r="E1615" s="6"/>
      <c r="F1615" s="4"/>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1"/>
      <c r="B1616" s="3"/>
      <c r="C1616" s="3"/>
      <c r="D1616" s="3"/>
      <c r="F1616" s="3"/>
      <c r="G1616" s="1"/>
      <c r="H1616" s="1"/>
      <c r="I1616" s="1"/>
      <c r="J1616" s="4"/>
      <c r="K1616" s="6"/>
      <c r="L1616" s="1"/>
      <c r="M1616" s="1"/>
      <c r="N1616" s="1"/>
      <c r="O1616" s="1"/>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3"/>
      <c r="F1618" s="3"/>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7"/>
      <c r="B1619" s="3"/>
      <c r="C1619" s="3"/>
      <c r="D1619" s="4"/>
      <c r="E1619" s="6"/>
      <c r="F1619" s="4"/>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1"/>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4"/>
      <c r="D1621" s="3"/>
      <c r="F1621" s="3"/>
      <c r="G1621" s="3"/>
      <c r="J1621" s="3"/>
      <c r="P1621" s="3"/>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1"/>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7"/>
      <c r="B1627" s="3"/>
      <c r="C1627" s="3"/>
      <c r="D1627" s="4"/>
      <c r="E1627" s="6"/>
      <c r="F1627" s="4"/>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1"/>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3"/>
      <c r="F1629" s="3"/>
      <c r="G1629" s="6"/>
      <c r="H1629" s="6"/>
      <c r="I1629" s="6"/>
      <c r="J1629" s="4"/>
      <c r="K1629" s="6"/>
      <c r="L1629" s="6"/>
      <c r="M1629" s="6"/>
      <c r="N1629" s="6"/>
      <c r="O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4"/>
      <c r="E1630" s="6"/>
      <c r="F1630" s="4"/>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7"/>
      <c r="B1631" s="3"/>
      <c r="C1631" s="3"/>
      <c r="D1631" s="3"/>
      <c r="F1631" s="4"/>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1"/>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7"/>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1"/>
      <c r="B1636" s="3"/>
      <c r="C1636" s="3"/>
      <c r="D1636" s="3"/>
      <c r="F1636" s="3"/>
      <c r="G1636" s="1"/>
      <c r="H1636" s="1"/>
      <c r="I1636" s="1"/>
      <c r="J1636" s="4"/>
      <c r="K1636" s="6"/>
      <c r="L1636" s="1"/>
      <c r="M1636" s="1"/>
      <c r="N1636" s="1"/>
      <c r="O1636" s="1"/>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1"/>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7"/>
      <c r="B1643" s="3"/>
      <c r="C1643" s="3"/>
      <c r="D1643" s="4"/>
      <c r="E1643" s="6"/>
      <c r="F1643" s="4"/>
      <c r="G1643" s="3"/>
      <c r="J1643" s="4"/>
      <c r="K1643" s="6"/>
      <c r="P1643" s="4"/>
      <c r="Q1643" s="6"/>
      <c r="R1643" s="2"/>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1"/>
      <c r="B1644" s="3"/>
      <c r="C1644" s="4"/>
      <c r="D1644" s="3"/>
      <c r="F1644" s="4"/>
      <c r="G1644" s="3"/>
      <c r="J1644" s="3"/>
      <c r="P1644" s="3"/>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3"/>
      <c r="D1645" s="4"/>
      <c r="E1645" s="6"/>
      <c r="F1645" s="4"/>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7"/>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1"/>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7"/>
      <c r="B1651" s="3"/>
      <c r="C1651" s="3"/>
      <c r="D1651" s="3"/>
      <c r="F1651" s="3"/>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1"/>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4"/>
      <c r="E1654" s="6"/>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1"/>
      <c r="B1656" s="3"/>
      <c r="C1656" s="3"/>
      <c r="D1656" s="3"/>
      <c r="F1656" s="3"/>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1"/>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7"/>
      <c r="B1663" s="3"/>
      <c r="C1663" s="3"/>
      <c r="D1663" s="4"/>
      <c r="E1663" s="6"/>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1"/>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1"/>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4"/>
      <c r="D1670" s="3"/>
      <c r="F1670" s="3"/>
      <c r="G1670" s="3"/>
      <c r="J1670" s="3"/>
      <c r="P1670" s="3"/>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7"/>
      <c r="B1671" s="3"/>
      <c r="C1671" s="3"/>
      <c r="D1671" s="3"/>
      <c r="F1671" s="3"/>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1"/>
      <c r="B1672" s="3"/>
      <c r="C1672" s="3"/>
      <c r="D1672" s="3"/>
      <c r="F1672" s="3"/>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4"/>
      <c r="E1674" s="6"/>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1"/>
      <c r="B1676" s="3"/>
      <c r="C1676" s="4"/>
      <c r="D1676" s="3"/>
      <c r="F1676" s="3"/>
      <c r="G1676" s="3"/>
      <c r="J1676" s="3"/>
      <c r="P1676" s="3"/>
      <c r="R1676" s="4"/>
      <c r="S1676" s="4"/>
      <c r="T1676" s="4"/>
      <c r="U1676" s="3"/>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3"/>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1"/>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7"/>
      <c r="B1683" s="3"/>
      <c r="C1683" s="3"/>
      <c r="D1683" s="3"/>
      <c r="F1683" s="3"/>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1"/>
      <c r="B1684" s="3"/>
      <c r="C1684" s="3"/>
      <c r="D1684" s="3"/>
      <c r="F1684" s="3"/>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1"/>
      <c r="B1688" s="3"/>
      <c r="C1688" s="4"/>
      <c r="D1688" s="3"/>
      <c r="F1688" s="3"/>
      <c r="G1688" s="3"/>
      <c r="J1688" s="3"/>
      <c r="P1688" s="3"/>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3"/>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7"/>
      <c r="B1691" s="3"/>
      <c r="C1691" s="4"/>
      <c r="D1691" s="3"/>
      <c r="F1691" s="3"/>
      <c r="G1691" s="3"/>
      <c r="J1691" s="3"/>
      <c r="P1691" s="3"/>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1"/>
      <c r="B1692" s="3"/>
      <c r="C1692" s="3"/>
      <c r="D1692" s="3"/>
      <c r="F1692" s="3"/>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1"/>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1"/>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7"/>
      <c r="B1703" s="3"/>
      <c r="C1703" s="3"/>
      <c r="D1703" s="4"/>
      <c r="E1703" s="6"/>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1"/>
      <c r="B1704" s="3"/>
      <c r="C1704" s="3"/>
      <c r="D1704" s="4"/>
      <c r="E1704" s="6"/>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1"/>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4"/>
      <c r="E1710" s="6"/>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7"/>
      <c r="B1711" s="3"/>
      <c r="C1711" s="3"/>
      <c r="D1711" s="4"/>
      <c r="E1711" s="6"/>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1"/>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1"/>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4"/>
      <c r="E1717" s="6"/>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4"/>
      <c r="E1718" s="6"/>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1"/>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1"/>
      <c r="B1724" s="3"/>
      <c r="C1724" s="3"/>
      <c r="D1724" s="4"/>
      <c r="E1724" s="6"/>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4"/>
      <c r="E1725" s="6"/>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1"/>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7"/>
      <c r="B1731" s="3"/>
      <c r="C1731" s="3"/>
      <c r="D1731" s="4"/>
      <c r="E1731" s="6"/>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1"/>
      <c r="B1732" s="3"/>
      <c r="C1732" s="3"/>
      <c r="D1732" s="4"/>
      <c r="E1732" s="6"/>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1"/>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3"/>
      <c r="D1738" s="4"/>
      <c r="E1738" s="6"/>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7"/>
      <c r="B1739" s="3"/>
      <c r="C1739" s="3"/>
      <c r="D1739" s="4"/>
      <c r="E1739" s="6"/>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1"/>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1"/>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4"/>
      <c r="E1745" s="6"/>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4"/>
      <c r="E1746" s="6"/>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1"/>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1"/>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1"/>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7"/>
      <c r="B1759" s="3"/>
      <c r="C1759" s="3"/>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1"/>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4"/>
      <c r="D1761" s="3"/>
      <c r="F1761" s="4"/>
      <c r="G1761" s="3"/>
      <c r="J1761" s="3"/>
      <c r="P1761" s="3"/>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4"/>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7"/>
      <c r="B1763" s="3"/>
      <c r="C1763" s="4"/>
      <c r="D1763" s="3"/>
      <c r="F1763" s="4"/>
      <c r="G1763" s="3"/>
      <c r="J1763" s="3"/>
      <c r="P1763" s="4"/>
      <c r="Q1763" s="6"/>
      <c r="R1763" s="4"/>
      <c r="S1763" s="4"/>
      <c r="T1763" s="3"/>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1"/>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4"/>
      <c r="E1766" s="6"/>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7"/>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1"/>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3"/>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1"/>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7"/>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1"/>
      <c r="B1776" s="3"/>
      <c r="C1776" s="3"/>
      <c r="D1776" s="3"/>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1"/>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7"/>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1"/>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7"/>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1"/>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1"/>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3"/>
      <c r="F1793" s="4"/>
      <c r="G1793" s="1"/>
      <c r="H1793" s="1"/>
      <c r="I1793" s="1"/>
      <c r="J1793" s="4"/>
      <c r="K1793" s="6"/>
      <c r="L1793" s="1"/>
      <c r="M1793" s="1"/>
      <c r="N1793" s="1"/>
      <c r="O1793" s="1"/>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4"/>
      <c r="E1794" s="6"/>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7"/>
      <c r="B1795" s="3"/>
      <c r="C1795" s="3"/>
      <c r="D1795" s="4"/>
      <c r="E1795" s="6"/>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1"/>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7"/>
      <c r="B1799" s="3"/>
      <c r="C1799" s="4"/>
      <c r="D1799" s="3"/>
      <c r="F1799" s="4"/>
      <c r="G1799" s="3"/>
      <c r="J1799" s="3"/>
      <c r="P1799" s="3"/>
      <c r="R1799" s="4"/>
      <c r="S1799" s="4"/>
      <c r="T1799" s="3"/>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1"/>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4"/>
      <c r="E1801" s="6"/>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4"/>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1"/>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2"/>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7"/>
      <c r="B1807" s="3"/>
      <c r="C1807" s="4"/>
      <c r="D1807" s="3"/>
      <c r="F1807" s="4"/>
      <c r="G1807" s="3"/>
      <c r="J1807" s="3"/>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1"/>
      <c r="B1808" s="3"/>
      <c r="C1808" s="3"/>
      <c r="D1808" s="4"/>
      <c r="E1808" s="6"/>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4"/>
      <c r="D1809" s="3"/>
      <c r="F1809" s="4"/>
      <c r="G1809" s="3"/>
      <c r="J1809" s="3"/>
      <c r="P1809" s="4"/>
      <c r="Q1809" s="6"/>
      <c r="R1809" s="4"/>
      <c r="S1809" s="4"/>
      <c r="T1809" s="4"/>
      <c r="U1809" s="3"/>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4"/>
      <c r="D1810" s="3"/>
      <c r="F1810" s="4"/>
      <c r="G1810" s="3"/>
      <c r="J1810" s="3"/>
      <c r="P1810" s="3"/>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7"/>
      <c r="B1811" s="3"/>
      <c r="C1811" s="4"/>
      <c r="D1811" s="3"/>
      <c r="F1811" s="4"/>
      <c r="G1811" s="3"/>
      <c r="J1811" s="3"/>
      <c r="P1811" s="3"/>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1"/>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4"/>
      <c r="E1814" s="6"/>
      <c r="F1814" s="4"/>
      <c r="G1814" s="3"/>
      <c r="J1814" s="4"/>
      <c r="K1814" s="6"/>
      <c r="P1814" s="4"/>
      <c r="Q1814" s="6"/>
      <c r="R1814" s="2"/>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7"/>
      <c r="B1815" s="3"/>
      <c r="C1815" s="4"/>
      <c r="D1815" s="3"/>
      <c r="F1815" s="4"/>
      <c r="G1815" s="3"/>
      <c r="J1815" s="3"/>
      <c r="P1815" s="3"/>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1"/>
      <c r="B1816" s="3"/>
      <c r="C1816" s="3"/>
      <c r="D1816" s="3"/>
      <c r="F1816" s="3"/>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4"/>
      <c r="E1817" s="6"/>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7"/>
      <c r="B1819" s="3"/>
      <c r="C1819" s="4"/>
      <c r="D1819" s="3"/>
      <c r="F1819" s="4"/>
      <c r="G1819" s="3"/>
      <c r="J1819" s="3"/>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1"/>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4"/>
      <c r="D1821" s="3"/>
      <c r="F1821" s="4"/>
      <c r="G1821" s="3"/>
      <c r="J1821" s="3"/>
      <c r="P1821" s="3"/>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4"/>
      <c r="E1822" s="6"/>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7"/>
      <c r="B1823" s="3"/>
      <c r="C1823" s="3"/>
      <c r="D1823" s="4"/>
      <c r="E1823" s="6"/>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1"/>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1"/>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4"/>
      <c r="E1829" s="6"/>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4"/>
      <c r="E1830" s="6"/>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1"/>
      <c r="B1832" s="3"/>
      <c r="C1832" s="3"/>
      <c r="D1832" s="3"/>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1"/>
      <c r="B1836" s="3"/>
      <c r="C1836" s="3"/>
      <c r="D1836" s="4"/>
      <c r="E1836" s="6"/>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4"/>
      <c r="E1837" s="6"/>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4"/>
      <c r="D1838" s="3"/>
      <c r="F1838" s="4"/>
      <c r="G1838" s="3"/>
      <c r="J1838" s="3"/>
      <c r="P1838" s="3"/>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1"/>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7"/>
      <c r="B1843" s="3"/>
      <c r="C1843" s="3"/>
      <c r="D1843" s="4"/>
      <c r="E1843" s="6"/>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1"/>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3"/>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1"/>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4"/>
      <c r="E1850" s="6"/>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7"/>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1"/>
      <c r="B1852" s="3"/>
      <c r="C1852" s="3"/>
      <c r="D1852" s="3"/>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1"/>
      <c r="B1856" s="3"/>
      <c r="C1856" s="3"/>
      <c r="D1856" s="3"/>
      <c r="F1856" s="4"/>
      <c r="G1856" s="1"/>
      <c r="H1856" s="1"/>
      <c r="I1856" s="1"/>
      <c r="J1856" s="4"/>
      <c r="K1856" s="6"/>
      <c r="L1856" s="1"/>
      <c r="M1856" s="1"/>
      <c r="N1856" s="1"/>
      <c r="O1856" s="1"/>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4"/>
      <c r="E1857" s="6"/>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7"/>
      <c r="B1859" s="3"/>
      <c r="C1859" s="3"/>
      <c r="D1859" s="3"/>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1"/>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1"/>
      <c r="B1864" s="3"/>
      <c r="C1864" s="3"/>
      <c r="D1864" s="4"/>
      <c r="E1864" s="6"/>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7"/>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1"/>
      <c r="B1868" s="3"/>
      <c r="C1868" s="3"/>
      <c r="D1868" s="3"/>
      <c r="F1868" s="3"/>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3"/>
      <c r="D1869" s="4"/>
      <c r="E1869" s="6"/>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4"/>
      <c r="E1870" s="6"/>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7"/>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1"/>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1"/>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1"/>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7"/>
      <c r="B1883" s="3"/>
      <c r="C1883" s="3"/>
      <c r="D1883" s="4"/>
      <c r="E1883" s="6"/>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1"/>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1"/>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7"/>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1"/>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4"/>
      <c r="D1893" s="3"/>
      <c r="F1893" s="4"/>
      <c r="G1893" s="3"/>
      <c r="J1893" s="3"/>
      <c r="P1893" s="3"/>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4"/>
      <c r="D1894" s="3"/>
      <c r="F1894" s="4"/>
      <c r="G1894" s="3"/>
      <c r="J1894" s="3"/>
      <c r="P1894" s="3"/>
      <c r="R1894" s="4"/>
      <c r="S1894" s="4"/>
      <c r="T1894" s="4"/>
      <c r="U1894" s="3"/>
      <c r="V1894" s="4"/>
      <c r="W1894" s="6"/>
      <c r="X1894" s="4"/>
      <c r="Y1894" s="14"/>
      <c r="Z1894" s="4"/>
      <c r="AA1894" s="4"/>
      <c r="AB1894" s="4"/>
      <c r="AC1894" s="4"/>
      <c r="AD1894" s="2"/>
      <c r="AE1894" s="2"/>
      <c r="AF1894" s="4"/>
      <c r="AG1894" s="4"/>
      <c r="AH1894" s="4"/>
      <c r="AI1894" s="6"/>
      <c r="AJ1894" s="4"/>
      <c r="AK1894" s="4"/>
      <c r="AL1894" s="6"/>
    </row>
    <row r="1895" spans="1:38" ht="13" x14ac:dyDescent="0.15">
      <c r="A1895" s="7"/>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1"/>
      <c r="B1896" s="3"/>
      <c r="C1896" s="4"/>
      <c r="D1896" s="3"/>
      <c r="F1896" s="4"/>
      <c r="G1896" s="3"/>
      <c r="J1896" s="3"/>
      <c r="P1896" s="3"/>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7"/>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1"/>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1"/>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7"/>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1"/>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1"/>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4"/>
      <c r="E1913" s="6"/>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1"/>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7"/>
      <c r="B1919" s="3"/>
      <c r="C1919" s="3"/>
      <c r="D1919" s="4"/>
      <c r="E1919" s="6"/>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1"/>
      <c r="B1920" s="3"/>
      <c r="C1920" s="3"/>
      <c r="D1920" s="4"/>
      <c r="E1920" s="6"/>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1"/>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1"/>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4"/>
      <c r="E1929" s="6"/>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4"/>
      <c r="E1930" s="6"/>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1"/>
      <c r="B1932" s="3"/>
      <c r="C1932" s="3"/>
      <c r="D1932" s="3"/>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7"/>
      <c r="B1935" s="3"/>
      <c r="C1935" s="3"/>
      <c r="D1935" s="4"/>
      <c r="E1935" s="6"/>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1"/>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1"/>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7"/>
      <c r="B1943" s="3"/>
      <c r="C1943" s="3"/>
      <c r="D1943" s="3"/>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1"/>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7"/>
      <c r="B1947" s="3"/>
      <c r="C1947" s="3"/>
      <c r="D1947" s="3"/>
      <c r="F1947" s="4"/>
      <c r="G1947" s="3"/>
      <c r="J1947" s="3"/>
      <c r="P1947" s="3"/>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1"/>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7"/>
      <c r="B1951" s="3"/>
      <c r="C1951" s="3"/>
      <c r="D1951" s="4"/>
      <c r="E1951" s="6"/>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1"/>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3"/>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1"/>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7"/>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1"/>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4"/>
      <c r="E1961" s="6"/>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7"/>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1"/>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7"/>
      <c r="B1967" s="3"/>
      <c r="C1967" s="3"/>
      <c r="D1967" s="4"/>
      <c r="E1967" s="6"/>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1"/>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7"/>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1"/>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7"/>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1"/>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7"/>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1"/>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1"/>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7"/>
      <c r="B1987" s="3"/>
      <c r="C1987" s="3"/>
      <c r="D1987" s="4"/>
      <c r="E1987" s="6"/>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1"/>
      <c r="B1988" s="3"/>
      <c r="C1988" s="3"/>
      <c r="D1988" s="4"/>
      <c r="E1988" s="6"/>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7"/>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1"/>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7"/>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1"/>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4"/>
      <c r="E1998" s="6"/>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1"/>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7"/>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1"/>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7"/>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1"/>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7"/>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1"/>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7"/>
      <c r="B2015" s="3"/>
      <c r="C2015" s="3"/>
      <c r="D2015" s="4"/>
      <c r="E2015" s="6"/>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1"/>
      <c r="B2016" s="3"/>
      <c r="C2016" s="3"/>
      <c r="D2016" s="4"/>
      <c r="E2016" s="6"/>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1"/>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1"/>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7"/>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1"/>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1"/>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7"/>
      <c r="B2035" s="3"/>
      <c r="C2035" s="3"/>
      <c r="D2035" s="4"/>
      <c r="E2035" s="6"/>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1"/>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1"/>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1"/>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4"/>
      <c r="E2045" s="6"/>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4"/>
      <c r="E2046" s="6"/>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1"/>
      <c r="B2048" s="3"/>
      <c r="C2048" s="3"/>
      <c r="D2048" s="3"/>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7"/>
      <c r="B2051" s="3"/>
      <c r="C2051" s="3"/>
      <c r="D2051" s="4"/>
      <c r="E2051" s="6"/>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1"/>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7"/>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1"/>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7"/>
      <c r="B2059" s="3"/>
      <c r="C2059" s="3"/>
      <c r="D2059" s="4"/>
      <c r="E2059" s="6"/>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1"/>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1"/>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3"/>
      <c r="D2065" s="4"/>
      <c r="E2065" s="6"/>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7"/>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1"/>
      <c r="B2068" s="3"/>
      <c r="C2068" s="3"/>
      <c r="D2068" s="4"/>
      <c r="E2068" s="6"/>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1"/>
      <c r="B2072" s="3"/>
      <c r="C2072" s="3"/>
      <c r="D2072" s="4"/>
      <c r="E2072" s="6"/>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1"/>
      <c r="B2076" s="3"/>
      <c r="C2076" s="4"/>
      <c r="D2076" s="3"/>
      <c r="F2076" s="4"/>
      <c r="G2076" s="3"/>
      <c r="J2076" s="3"/>
      <c r="P2076" s="4"/>
      <c r="Q2076" s="6"/>
      <c r="R2076" s="4"/>
      <c r="S2076" s="4"/>
      <c r="T2076" s="3"/>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4"/>
      <c r="E2077" s="6"/>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1"/>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7"/>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1"/>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7"/>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1"/>
      <c r="B2088" s="3"/>
      <c r="C2088" s="3"/>
      <c r="D2088" s="4"/>
      <c r="E2088" s="6"/>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4"/>
      <c r="E2089" s="6"/>
      <c r="F2089" s="4"/>
      <c r="G2089" s="3"/>
      <c r="J2089" s="4"/>
      <c r="K2089" s="6"/>
      <c r="P2089" s="4"/>
      <c r="Q2089" s="6"/>
      <c r="R2089" s="2"/>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4"/>
      <c r="D2090" s="3"/>
      <c r="F2090" s="4"/>
      <c r="G2090" s="3"/>
      <c r="J2090" s="3"/>
      <c r="P2090" s="3"/>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7"/>
      <c r="B2091" s="3"/>
      <c r="C2091" s="4"/>
      <c r="D2091" s="3"/>
      <c r="F2091" s="4"/>
      <c r="G2091" s="3"/>
      <c r="J2091" s="3"/>
      <c r="P2091" s="3"/>
      <c r="R2091" s="4"/>
      <c r="S2091" s="4"/>
      <c r="T2091" s="4"/>
      <c r="U2091" s="3"/>
      <c r="V2091" s="4"/>
      <c r="W2091" s="6"/>
      <c r="X2091" s="4"/>
      <c r="Y2091" s="14"/>
      <c r="Z2091" s="4"/>
      <c r="AA2091" s="4"/>
      <c r="AB2091" s="4"/>
      <c r="AC2091" s="4"/>
      <c r="AD2091" s="2"/>
      <c r="AE2091" s="2"/>
      <c r="AF2091" s="4"/>
      <c r="AG2091" s="4"/>
      <c r="AH2091" s="4"/>
      <c r="AI2091" s="6"/>
      <c r="AJ2091" s="4"/>
      <c r="AK2091" s="4"/>
      <c r="AL2091" s="6"/>
    </row>
    <row r="2092" spans="1:38" ht="13" x14ac:dyDescent="0.15">
      <c r="A2092" s="1"/>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4"/>
      <c r="D2093" s="3"/>
      <c r="F2093" s="4"/>
      <c r="G2093" s="3"/>
      <c r="J2093" s="3"/>
      <c r="P2093" s="3"/>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1"/>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1"/>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1"/>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3"/>
      <c r="F2105" s="4"/>
      <c r="G2105" s="1"/>
      <c r="H2105" s="1"/>
      <c r="I2105" s="1"/>
      <c r="J2105" s="4"/>
      <c r="K2105" s="6"/>
      <c r="L2105" s="1"/>
      <c r="M2105" s="1"/>
      <c r="N2105" s="1"/>
      <c r="O2105" s="1"/>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1"/>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3"/>
      <c r="F2109" s="4"/>
      <c r="G2109" s="6"/>
      <c r="H2109" s="6"/>
      <c r="I2109" s="6"/>
      <c r="J2109" s="4"/>
      <c r="K2109" s="6"/>
      <c r="L2109" s="6"/>
      <c r="M2109" s="6"/>
      <c r="N2109" s="6"/>
      <c r="O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7"/>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1"/>
      <c r="B2112" s="3"/>
      <c r="C2112" s="3"/>
      <c r="D2112" s="4"/>
      <c r="E2112" s="6"/>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1"/>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4"/>
      <c r="E2118" s="6"/>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7"/>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1"/>
      <c r="B2120" s="3"/>
      <c r="C2120" s="3"/>
      <c r="D2120" s="3"/>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1"/>
      <c r="B2124" s="3"/>
      <c r="C2124" s="3"/>
      <c r="D2124" s="4"/>
      <c r="E2124" s="6"/>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1"/>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4"/>
      <c r="E2130" s="6"/>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7"/>
      <c r="B2131" s="3"/>
      <c r="C2131" s="3"/>
      <c r="D2131" s="4"/>
      <c r="E2131" s="6"/>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1"/>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1"/>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4"/>
      <c r="E2138" s="6"/>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1"/>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1"/>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4"/>
      <c r="E2145" s="6"/>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1"/>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7"/>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1"/>
      <c r="B2152" s="3"/>
      <c r="C2152" s="3"/>
      <c r="D2152" s="4"/>
      <c r="E2152" s="6"/>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1"/>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7"/>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1"/>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1"/>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4"/>
      <c r="E2166" s="6"/>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1"/>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1"/>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4"/>
      <c r="E2173" s="6"/>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1"/>
      <c r="B2176" s="3"/>
      <c r="C2176" s="3"/>
      <c r="D2176" s="3"/>
      <c r="F2176" s="4"/>
      <c r="G2176" s="6"/>
      <c r="H2176" s="6"/>
      <c r="I2176" s="6"/>
      <c r="J2176" s="4"/>
      <c r="K2176" s="6"/>
      <c r="L2176" s="6"/>
      <c r="M2176" s="6"/>
      <c r="N2176" s="6"/>
      <c r="O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1"/>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4"/>
      <c r="E2181" s="6"/>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4"/>
      <c r="E2182" s="6"/>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1"/>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1"/>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7"/>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1"/>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7"/>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1"/>
      <c r="B2196" s="3"/>
      <c r="C2196" s="3"/>
      <c r="D2196" s="4"/>
      <c r="E2196" s="6"/>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3"/>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1"/>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4"/>
      <c r="E2202" s="6"/>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7"/>
      <c r="B2203" s="3"/>
      <c r="C2203" s="3"/>
      <c r="D2203" s="4"/>
      <c r="E2203" s="6"/>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1"/>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1"/>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1"/>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4"/>
      <c r="E2213" s="6"/>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4"/>
      <c r="E2214" s="6"/>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1"/>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1"/>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1"/>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7"/>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1"/>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7"/>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1"/>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1"/>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1"/>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7"/>
      <c r="B2243" s="3"/>
      <c r="C2243" s="3"/>
      <c r="D2243" s="4"/>
      <c r="E2243" s="6"/>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1"/>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1"/>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4"/>
      <c r="E2250" s="6"/>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1"/>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1"/>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4"/>
      <c r="E2257" s="6"/>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1"/>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1"/>
      <c r="B2264" s="3"/>
      <c r="C2264" s="3"/>
      <c r="D2264" s="4"/>
      <c r="E2264" s="6"/>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1"/>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7"/>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1"/>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1"/>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7"/>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1"/>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1"/>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7"/>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1"/>
      <c r="B2288" s="3"/>
      <c r="C2288" s="3"/>
      <c r="D2288" s="3"/>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1"/>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1"/>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1"/>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4"/>
      <c r="E2302" s="6"/>
      <c r="F2302" s="4"/>
      <c r="G2302" s="2"/>
      <c r="H2302" s="2"/>
      <c r="I2302" s="2"/>
      <c r="J2302" s="4"/>
      <c r="K2302" s="6"/>
      <c r="L2302" s="2"/>
      <c r="M2302" s="2"/>
      <c r="N2302" s="2"/>
      <c r="O2302" s="2"/>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7"/>
      <c r="B2303" s="3"/>
      <c r="C2303" s="4"/>
      <c r="D2303" s="3"/>
      <c r="F2303" s="4"/>
      <c r="G2303" s="3"/>
      <c r="J2303" s="3"/>
      <c r="P2303" s="3"/>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1"/>
      <c r="B2304" s="3"/>
      <c r="C2304" s="4"/>
      <c r="D2304" s="3"/>
      <c r="F2304" s="4"/>
      <c r="G2304" s="3"/>
      <c r="J2304" s="3"/>
      <c r="P2304" s="3"/>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1"/>
      <c r="B2308" s="3"/>
      <c r="C2308" s="3"/>
      <c r="D2308" s="4"/>
      <c r="E2308" s="6"/>
      <c r="F2308" s="4"/>
      <c r="G2308" s="2"/>
      <c r="H2308" s="2"/>
      <c r="I2308" s="2"/>
      <c r="J2308" s="4"/>
      <c r="K2308" s="6"/>
      <c r="L2308" s="2"/>
      <c r="M2308" s="2"/>
      <c r="N2308" s="2"/>
      <c r="O2308" s="2"/>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4"/>
      <c r="E2309" s="6"/>
      <c r="F2309" s="4"/>
      <c r="G2309" s="3"/>
      <c r="J2309" s="4"/>
      <c r="K2309" s="6"/>
      <c r="P2309" s="4"/>
      <c r="Q2309" s="6"/>
      <c r="R2309" s="2"/>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4"/>
      <c r="D2310" s="3"/>
      <c r="F2310" s="4"/>
      <c r="G2310" s="3"/>
      <c r="J2310" s="3"/>
      <c r="P2310" s="3"/>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7"/>
      <c r="B2311" s="3"/>
      <c r="C2311" s="4"/>
      <c r="D2311" s="3"/>
      <c r="F2311" s="4"/>
      <c r="G2311" s="3"/>
      <c r="J2311" s="3"/>
      <c r="P2311" s="3"/>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1"/>
      <c r="B2312" s="3"/>
      <c r="C2312" s="3"/>
      <c r="D2312" s="4"/>
      <c r="E2312" s="6"/>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4"/>
      <c r="D2313" s="3"/>
      <c r="F2313" s="4"/>
      <c r="G2313" s="3"/>
      <c r="J2313" s="3"/>
      <c r="P2313" s="4"/>
      <c r="Q2313" s="6"/>
      <c r="R2313" s="4"/>
      <c r="S2313" s="4"/>
      <c r="T2313" s="4"/>
      <c r="U2313" s="3"/>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7"/>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1"/>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7"/>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1"/>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7"/>
      <c r="B2323" s="3"/>
      <c r="C2323" s="3"/>
      <c r="D2323" s="4"/>
      <c r="E2323" s="6"/>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1"/>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1"/>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1"/>
      <c r="B2332" s="3"/>
      <c r="C2332" s="3"/>
      <c r="D2332" s="4"/>
      <c r="E2332" s="6"/>
      <c r="F2332" s="4"/>
      <c r="G2332" s="2"/>
      <c r="H2332" s="2"/>
      <c r="I2332" s="2"/>
      <c r="J2332" s="4"/>
      <c r="K2332" s="6"/>
      <c r="L2332" s="2"/>
      <c r="M2332" s="2"/>
      <c r="N2332" s="2"/>
      <c r="O2332" s="2"/>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4"/>
      <c r="D2333" s="3"/>
      <c r="F2333" s="4"/>
      <c r="G2333" s="3"/>
      <c r="J2333" s="3"/>
      <c r="P2333" s="3"/>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1"/>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4"/>
      <c r="D2337" s="3"/>
      <c r="F2337" s="4"/>
      <c r="G2337" s="3"/>
      <c r="J2337" s="3"/>
      <c r="P2337" s="3"/>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2"/>
      <c r="H2338" s="2"/>
      <c r="I2338" s="2"/>
      <c r="J2338" s="4"/>
      <c r="K2338" s="6"/>
      <c r="L2338" s="2"/>
      <c r="M2338" s="2"/>
      <c r="N2338" s="2"/>
      <c r="O2338" s="2"/>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7"/>
      <c r="B2339" s="3"/>
      <c r="C2339" s="3"/>
      <c r="D2339" s="4"/>
      <c r="E2339" s="6"/>
      <c r="F2339" s="4"/>
      <c r="G2339" s="3"/>
      <c r="J2339" s="4"/>
      <c r="K2339" s="6"/>
      <c r="P2339" s="4"/>
      <c r="Q2339" s="6"/>
      <c r="R2339" s="2"/>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1"/>
      <c r="B2340" s="3"/>
      <c r="C2340" s="4"/>
      <c r="D2340" s="3"/>
      <c r="F2340" s="4"/>
      <c r="G2340" s="3"/>
      <c r="J2340" s="3"/>
      <c r="P2340" s="3"/>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4"/>
      <c r="D2341" s="3"/>
      <c r="F2341" s="4"/>
      <c r="G2341" s="3"/>
      <c r="J2341" s="3"/>
      <c r="P2341" s="3"/>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4"/>
      <c r="D2342" s="3"/>
      <c r="F2342" s="4"/>
      <c r="G2342" s="3"/>
      <c r="J2342" s="3"/>
      <c r="P2342" s="3"/>
      <c r="R2342" s="4"/>
      <c r="S2342" s="4"/>
      <c r="T2342" s="3"/>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1"/>
      <c r="B2344" s="3"/>
      <c r="C2344" s="4"/>
      <c r="D2344" s="3"/>
      <c r="F2344" s="4"/>
      <c r="G2344" s="3"/>
      <c r="J2344" s="3"/>
      <c r="P2344" s="3"/>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7"/>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1"/>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1"/>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4"/>
      <c r="E2354" s="6"/>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1"/>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1"/>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4"/>
      <c r="E2361" s="6"/>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4"/>
      <c r="E2362" s="6"/>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1"/>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1"/>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4"/>
      <c r="E2369" s="6"/>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4"/>
      <c r="E2370" s="6"/>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1"/>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1"/>
      <c r="B2376" s="3"/>
      <c r="C2376" s="3"/>
      <c r="D2376" s="4"/>
      <c r="E2376" s="6"/>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4"/>
      <c r="E2377" s="6"/>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7"/>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1"/>
      <c r="B2380" s="3"/>
      <c r="C2380" s="3"/>
      <c r="D2380" s="3"/>
      <c r="F2380" s="4"/>
      <c r="G2380" s="6"/>
      <c r="H2380" s="6"/>
      <c r="I2380" s="6"/>
      <c r="J2380" s="4"/>
      <c r="K2380" s="6"/>
      <c r="L2380" s="6"/>
      <c r="M2380" s="6"/>
      <c r="N2380" s="6"/>
      <c r="O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7"/>
      <c r="B2383" s="3"/>
      <c r="C2383" s="3"/>
      <c r="D2383" s="4"/>
      <c r="E2383" s="6"/>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1"/>
      <c r="B2384" s="3"/>
      <c r="C2384" s="3"/>
      <c r="D2384" s="4"/>
      <c r="E2384" s="6"/>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1"/>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4"/>
      <c r="E2390" s="6"/>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7"/>
      <c r="B2391" s="3"/>
      <c r="C2391" s="3"/>
      <c r="D2391" s="4"/>
      <c r="E2391" s="6"/>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1"/>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1"/>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4"/>
      <c r="E2397" s="6"/>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4"/>
      <c r="E2398" s="6"/>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1"/>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7"/>
      <c r="B2403" s="3"/>
      <c r="C2403" s="3"/>
      <c r="D2403" s="3"/>
      <c r="F2403" s="4"/>
      <c r="G2403" s="1"/>
      <c r="H2403" s="1"/>
      <c r="I2403" s="1"/>
      <c r="J2403" s="4"/>
      <c r="K2403" s="6"/>
      <c r="L2403" s="1"/>
      <c r="M2403" s="1"/>
      <c r="N2403" s="1"/>
      <c r="O2403" s="1"/>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1"/>
      <c r="B2404" s="3"/>
      <c r="C2404" s="3"/>
      <c r="D2404" s="4"/>
      <c r="E2404" s="6"/>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4"/>
      <c r="E2405" s="6"/>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1"/>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7"/>
      <c r="B2411" s="3"/>
      <c r="C2411" s="3"/>
      <c r="D2411" s="4"/>
      <c r="E2411" s="6"/>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1"/>
      <c r="B2412" s="3"/>
      <c r="C2412" s="3"/>
      <c r="D2412" s="4"/>
      <c r="E2412" s="6"/>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1"/>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4"/>
      <c r="E2418" s="6"/>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7"/>
      <c r="B2419" s="3"/>
      <c r="C2419" s="3"/>
      <c r="D2419" s="4"/>
      <c r="E2419" s="6"/>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1"/>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1"/>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3"/>
      <c r="D2425" s="4"/>
      <c r="E2425" s="6"/>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4"/>
      <c r="E2426" s="6"/>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7"/>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1"/>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1"/>
      <c r="B2432" s="3"/>
      <c r="C2432" s="3"/>
      <c r="D2432" s="4"/>
      <c r="E2432" s="6"/>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4"/>
      <c r="E2433" s="6"/>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1"/>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7"/>
      <c r="B2439" s="3"/>
      <c r="C2439" s="3"/>
      <c r="D2439" s="4"/>
      <c r="E2439" s="6"/>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1"/>
      <c r="B2440" s="3"/>
      <c r="C2440" s="3"/>
      <c r="D2440" s="4"/>
      <c r="E2440" s="6"/>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1"/>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4"/>
      <c r="E2446" s="6"/>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7"/>
      <c r="B2447" s="3"/>
      <c r="C2447" s="3"/>
      <c r="D2447" s="4"/>
      <c r="E2447" s="6"/>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1"/>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4"/>
      <c r="D2450" s="3"/>
      <c r="F2450" s="4"/>
      <c r="G2450" s="3"/>
      <c r="J2450" s="3"/>
      <c r="P2450" s="4"/>
      <c r="Q2450" s="6"/>
      <c r="R2450" s="4"/>
      <c r="S2450" s="4"/>
      <c r="T2450" s="4"/>
      <c r="U2450" s="3"/>
      <c r="V2450" s="4"/>
      <c r="W2450" s="6"/>
      <c r="X2450" s="4"/>
      <c r="Y2450" s="14"/>
      <c r="Z2450" s="4"/>
      <c r="AA2450" s="4"/>
      <c r="AB2450" s="4"/>
      <c r="AC2450" s="4"/>
      <c r="AD2450" s="2"/>
      <c r="AE2450" s="2"/>
      <c r="AF2450" s="4"/>
      <c r="AG2450" s="4"/>
      <c r="AH2450" s="4"/>
      <c r="AI2450" s="6"/>
      <c r="AJ2450" s="4"/>
      <c r="AK2450" s="4"/>
      <c r="AL2450" s="6"/>
    </row>
    <row r="2451" spans="1:38"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1"/>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1"/>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1"/>
      <c r="B2460" s="3"/>
      <c r="C2460" s="3"/>
      <c r="D2460" s="4"/>
      <c r="E2460" s="6"/>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4"/>
      <c r="E2461" s="6"/>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1"/>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7"/>
      <c r="B2467" s="3"/>
      <c r="C2467" s="3"/>
      <c r="D2467" s="4"/>
      <c r="E2467" s="6"/>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1"/>
      <c r="B2468" s="3"/>
      <c r="C2468" s="3"/>
      <c r="D2468" s="4"/>
      <c r="E2468" s="6"/>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4"/>
      <c r="D2469" s="3"/>
      <c r="F2469" s="4"/>
      <c r="G2469" s="3"/>
      <c r="J2469" s="3"/>
      <c r="P2469" s="3"/>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1"/>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1"/>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1"/>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7"/>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1"/>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1"/>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7"/>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1"/>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1"/>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4"/>
      <c r="E2497" s="6"/>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4"/>
      <c r="E2498" s="6"/>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1"/>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3"/>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7"/>
      <c r="B2503" s="3"/>
      <c r="C2503" s="3"/>
      <c r="D2503" s="3"/>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1"/>
      <c r="B2504" s="3"/>
      <c r="C2504" s="4"/>
      <c r="D2504" s="3"/>
      <c r="F2504" s="4"/>
      <c r="G2504" s="3"/>
      <c r="J2504" s="3"/>
      <c r="P2504" s="3"/>
      <c r="R2504" s="4"/>
      <c r="S2504" s="4"/>
      <c r="T2504" s="3"/>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4"/>
      <c r="D2506" s="3"/>
      <c r="F2506" s="4"/>
      <c r="G2506" s="3"/>
      <c r="J2506" s="3"/>
      <c r="P2506" s="3"/>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7"/>
      <c r="B2507" s="3"/>
      <c r="C2507" s="3"/>
      <c r="D2507" s="4"/>
      <c r="E2507" s="6"/>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1"/>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1"/>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7"/>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1"/>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1"/>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1"/>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4"/>
      <c r="D2526" s="3"/>
      <c r="F2526" s="4"/>
      <c r="G2526" s="3"/>
      <c r="J2526" s="3"/>
      <c r="P2526" s="3"/>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7"/>
      <c r="B2527" s="3"/>
      <c r="C2527" s="3"/>
      <c r="D2527" s="4"/>
      <c r="E2527" s="6"/>
      <c r="F2527" s="3"/>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1"/>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3"/>
      <c r="P2529" s="4"/>
      <c r="Q2529" s="6"/>
      <c r="R2529" s="4"/>
      <c r="S2529" s="4"/>
      <c r="T2529" s="3"/>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7"/>
      <c r="B2531" s="3"/>
      <c r="C2531" s="3"/>
      <c r="D2531" s="4"/>
      <c r="E2531" s="6"/>
      <c r="F2531" s="3"/>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1"/>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3"/>
      <c r="D2533" s="4"/>
      <c r="E2533" s="6"/>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7"/>
      <c r="B2535" s="3"/>
      <c r="C2535" s="3"/>
      <c r="D2535" s="3"/>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1"/>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1"/>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7"/>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1"/>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7"/>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1"/>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2"/>
      <c r="H2550" s="2"/>
      <c r="I2550" s="2"/>
      <c r="J2550" s="4"/>
      <c r="K2550" s="6"/>
      <c r="L2550" s="2"/>
      <c r="M2550" s="2"/>
      <c r="N2550" s="2"/>
      <c r="O2550" s="2"/>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1"/>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1"/>
      <c r="B2556" s="3"/>
      <c r="C2556" s="3"/>
      <c r="D2556" s="4"/>
      <c r="E2556" s="6"/>
      <c r="F2556" s="4"/>
      <c r="G2556" s="2"/>
      <c r="H2556" s="2"/>
      <c r="I2556" s="2"/>
      <c r="J2556" s="4"/>
      <c r="K2556" s="6"/>
      <c r="L2556" s="2"/>
      <c r="M2556" s="2"/>
      <c r="N2556" s="2"/>
      <c r="O2556" s="2"/>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4"/>
      <c r="E2557" s="6"/>
      <c r="F2557" s="4"/>
      <c r="G2557" s="3"/>
      <c r="J2557" s="4"/>
      <c r="K2557" s="6"/>
      <c r="P2557" s="4"/>
      <c r="Q2557" s="6"/>
      <c r="R2557" s="2"/>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4"/>
      <c r="D2558" s="3"/>
      <c r="F2558" s="4"/>
      <c r="G2558" s="3"/>
      <c r="J2558" s="3"/>
      <c r="P2558" s="3"/>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7"/>
      <c r="B2559" s="3"/>
      <c r="C2559" s="3"/>
      <c r="D2559" s="4"/>
      <c r="E2559" s="6"/>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1"/>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4"/>
      <c r="D2562" s="3"/>
      <c r="F2562" s="4"/>
      <c r="G2562" s="3"/>
      <c r="J2562" s="3"/>
      <c r="P2562" s="4"/>
      <c r="Q2562" s="6"/>
      <c r="R2562" s="4"/>
      <c r="S2562" s="4"/>
      <c r="T2562" s="4"/>
      <c r="U2562" s="3"/>
      <c r="V2562" s="4"/>
      <c r="W2562" s="6"/>
      <c r="X2562" s="4"/>
      <c r="Y2562" s="14"/>
      <c r="Z2562" s="4"/>
      <c r="AA2562" s="4"/>
      <c r="AB2562" s="4"/>
      <c r="AC2562" s="4"/>
      <c r="AD2562" s="2"/>
      <c r="AE2562" s="2"/>
      <c r="AF2562" s="4"/>
      <c r="AG2562" s="4"/>
      <c r="AH2562" s="4"/>
      <c r="AI2562" s="6"/>
      <c r="AJ2562" s="4"/>
      <c r="AK2562" s="4"/>
      <c r="AL2562" s="6"/>
    </row>
    <row r="2563" spans="1:38" ht="13" x14ac:dyDescent="0.15">
      <c r="A2563" s="7"/>
      <c r="B2563" s="3"/>
      <c r="C2563" s="4"/>
      <c r="D2563" s="3"/>
      <c r="F2563" s="4"/>
      <c r="G2563" s="3"/>
      <c r="J2563" s="3"/>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1"/>
      <c r="B2564" s="3"/>
      <c r="C2564" s="4"/>
      <c r="D2564" s="3"/>
      <c r="F2564" s="4"/>
      <c r="G2564" s="3"/>
      <c r="J2564" s="3"/>
      <c r="P2564" s="3"/>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4"/>
      <c r="E2566" s="6"/>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1"/>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1"/>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4"/>
      <c r="E2573" s="6"/>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1"/>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1"/>
      <c r="B2580" s="3"/>
      <c r="C2580" s="3"/>
      <c r="D2580" s="4"/>
      <c r="E2580" s="6"/>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1"/>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7"/>
      <c r="B2587" s="3"/>
      <c r="C2587" s="3"/>
      <c r="D2587" s="4"/>
      <c r="E2587" s="6"/>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1"/>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1"/>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4"/>
      <c r="E2594" s="6"/>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7"/>
      <c r="B2595" s="3"/>
      <c r="C2595" s="3"/>
      <c r="D2595" s="4"/>
      <c r="E2595" s="6"/>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1"/>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1"/>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4"/>
      <c r="E2602" s="6"/>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7"/>
      <c r="B2603" s="3"/>
      <c r="C2603" s="3"/>
      <c r="D2603" s="4"/>
      <c r="E2603" s="6"/>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1"/>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1"/>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4"/>
      <c r="E2609" s="6"/>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4"/>
      <c r="E2610" s="6"/>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1"/>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1"/>
      <c r="B2616" s="3"/>
      <c r="C2616" s="3"/>
      <c r="D2616" s="4"/>
      <c r="E2616" s="6"/>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4"/>
      <c r="E2617" s="6"/>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1"/>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7"/>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1"/>
      <c r="B2624" s="3"/>
      <c r="C2624" s="3"/>
      <c r="D2624" s="4"/>
      <c r="E2624" s="6"/>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1"/>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1"/>
      <c r="H2629" s="1"/>
      <c r="I2629" s="1"/>
      <c r="J2629" s="4"/>
      <c r="K2629" s="6"/>
      <c r="L2629" s="1"/>
      <c r="M2629" s="1"/>
      <c r="N2629" s="1"/>
      <c r="O2629" s="1"/>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4"/>
      <c r="E2630" s="6"/>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7"/>
      <c r="B2631" s="3"/>
      <c r="C2631" s="3"/>
      <c r="D2631" s="4"/>
      <c r="E2631" s="6"/>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1"/>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1"/>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4"/>
      <c r="E2637" s="6"/>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4"/>
      <c r="E2638" s="6"/>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1"/>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1"/>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7"/>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1"/>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7"/>
      <c r="B2651" s="3"/>
      <c r="C2651" s="3"/>
      <c r="D2651" s="4"/>
      <c r="E2651" s="6"/>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1"/>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1"/>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3"/>
      <c r="D2658" s="4"/>
      <c r="E2658" s="6"/>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7"/>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1"/>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3"/>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1"/>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4"/>
      <c r="E2666" s="6"/>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7"/>
      <c r="B2667" s="3"/>
      <c r="C2667" s="3"/>
      <c r="D2667" s="4"/>
      <c r="E2667" s="6"/>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1"/>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4"/>
      <c r="D2669" s="3"/>
      <c r="F2669" s="4"/>
      <c r="G2669" s="3"/>
      <c r="J2669" s="3"/>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7"/>
      <c r="B2671" s="3"/>
      <c r="C2671" s="3"/>
      <c r="D2671" s="4"/>
      <c r="E2671" s="6"/>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1"/>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1"/>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4"/>
      <c r="E2678" s="6"/>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1"/>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4"/>
      <c r="D2681" s="3"/>
      <c r="F2681" s="4"/>
      <c r="G2681" s="3"/>
      <c r="J2681" s="3"/>
      <c r="P2681" s="4"/>
      <c r="Q2681" s="6"/>
      <c r="R2681" s="4"/>
      <c r="S2681" s="4"/>
      <c r="T2681" s="3"/>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4"/>
      <c r="D2682" s="3"/>
      <c r="F2682" s="4"/>
      <c r="G2682" s="3"/>
      <c r="J2682" s="3"/>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7"/>
      <c r="B2683" s="3"/>
      <c r="C2683" s="4"/>
      <c r="D2683" s="3"/>
      <c r="F2683" s="4"/>
      <c r="G2683" s="3"/>
      <c r="J2683" s="3"/>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1"/>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4"/>
      <c r="E2685" s="6"/>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4"/>
      <c r="D2686" s="3"/>
      <c r="F2686" s="4"/>
      <c r="G2686" s="3"/>
      <c r="J2686" s="3"/>
      <c r="P2686" s="3"/>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7"/>
      <c r="B2687" s="3"/>
      <c r="C2687" s="4"/>
      <c r="D2687" s="3"/>
      <c r="F2687" s="4"/>
      <c r="G2687" s="3"/>
      <c r="J2687" s="3"/>
      <c r="P2687" s="3"/>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1"/>
      <c r="B2688" s="3"/>
      <c r="C2688" s="4"/>
      <c r="D2688" s="3"/>
      <c r="F2688" s="4"/>
      <c r="G2688" s="3"/>
      <c r="J2688" s="3"/>
      <c r="P2688" s="4"/>
      <c r="Q2688" s="6"/>
      <c r="R2688" s="4"/>
      <c r="S2688" s="4"/>
      <c r="T2688" s="4"/>
      <c r="U2688" s="3"/>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4"/>
      <c r="D2690" s="3"/>
      <c r="F2690" s="4"/>
      <c r="G2690" s="3"/>
      <c r="J2690" s="3"/>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7"/>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1"/>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4"/>
      <c r="E2693" s="6"/>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4"/>
      <c r="E2694" s="6"/>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1"/>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1"/>
      <c r="B2700" s="3"/>
      <c r="C2700" s="3"/>
      <c r="D2700" s="4"/>
      <c r="E2700" s="6"/>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4"/>
      <c r="E2701" s="6"/>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1"/>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7"/>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1"/>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1"/>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7"/>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1"/>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1"/>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3"/>
      <c r="D2721" s="4"/>
      <c r="E2721" s="6"/>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7"/>
      <c r="B2723" s="3"/>
      <c r="C2723" s="3"/>
      <c r="D2723" s="3"/>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1"/>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1"/>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1"/>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7"/>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1"/>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1"/>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7"/>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1"/>
      <c r="B2744" s="3"/>
      <c r="C2744" s="3"/>
      <c r="D2744" s="4"/>
      <c r="E2744" s="6"/>
      <c r="F2744" s="4"/>
      <c r="G2744" s="3"/>
      <c r="J2744" s="4"/>
      <c r="K2744" s="6"/>
      <c r="P2744" s="4"/>
      <c r="Q2744" s="6"/>
      <c r="R2744" s="2"/>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4"/>
      <c r="D2745" s="3"/>
      <c r="F2745" s="4"/>
      <c r="G2745" s="3"/>
      <c r="J2745" s="3"/>
      <c r="P2745" s="3"/>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4"/>
      <c r="D2746" s="3"/>
      <c r="F2746" s="4"/>
      <c r="G2746" s="3"/>
      <c r="J2746" s="3"/>
      <c r="P2746" s="3"/>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7"/>
      <c r="B2747" s="3"/>
      <c r="C2747" s="4"/>
      <c r="D2747" s="3"/>
      <c r="F2747" s="4"/>
      <c r="G2747" s="3"/>
      <c r="J2747" s="3"/>
      <c r="P2747" s="4"/>
      <c r="Q2747" s="6"/>
      <c r="R2747" s="4"/>
      <c r="S2747" s="4"/>
      <c r="T2747" s="4"/>
      <c r="U2747" s="3"/>
      <c r="V2747" s="4"/>
      <c r="W2747" s="6"/>
      <c r="X2747" s="4"/>
      <c r="Y2747" s="14"/>
      <c r="Z2747" s="4"/>
      <c r="AA2747" s="4"/>
      <c r="AB2747" s="4"/>
      <c r="AC2747" s="4"/>
      <c r="AD2747" s="2"/>
      <c r="AE2747" s="2"/>
      <c r="AF2747" s="4"/>
      <c r="AG2747" s="4"/>
      <c r="AH2747" s="4"/>
      <c r="AI2747" s="6"/>
      <c r="AJ2747" s="4"/>
      <c r="AK2747" s="4"/>
      <c r="AL2747" s="6"/>
    </row>
    <row r="2748" spans="1:38" ht="13" x14ac:dyDescent="0.15">
      <c r="A2748" s="1"/>
      <c r="B2748" s="3"/>
      <c r="C2748" s="3"/>
      <c r="D2748" s="4"/>
      <c r="E2748" s="6"/>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4"/>
      <c r="D2750" s="3"/>
      <c r="F2750" s="4"/>
      <c r="G2750" s="3"/>
      <c r="J2750" s="3"/>
      <c r="P2750" s="3"/>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7"/>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1"/>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3"/>
      <c r="D2753" s="4"/>
      <c r="E2753" s="6"/>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7"/>
      <c r="B2755" s="3"/>
      <c r="C2755" s="3"/>
      <c r="D2755" s="3"/>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1"/>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7"/>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1"/>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1"/>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3"/>
      <c r="F2765" s="4"/>
      <c r="G2765" s="6"/>
      <c r="H2765" s="6"/>
      <c r="I2765" s="6"/>
      <c r="J2765" s="4"/>
      <c r="K2765" s="6"/>
      <c r="L2765" s="6"/>
      <c r="M2765" s="6"/>
      <c r="N2765" s="6"/>
      <c r="O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1"/>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2"/>
      <c r="H2770" s="2"/>
      <c r="I2770" s="2"/>
      <c r="J2770" s="4"/>
      <c r="K2770" s="6"/>
      <c r="L2770" s="2"/>
      <c r="M2770" s="2"/>
      <c r="N2770" s="2"/>
      <c r="O2770" s="2"/>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7"/>
      <c r="B2771" s="3"/>
      <c r="C2771" s="4"/>
      <c r="D2771" s="3"/>
      <c r="F2771" s="4"/>
      <c r="G2771" s="3"/>
      <c r="J2771" s="3"/>
      <c r="P2771" s="3"/>
      <c r="R2771" s="4"/>
      <c r="S2771" s="4"/>
      <c r="T2771" s="4"/>
      <c r="U2771" s="3"/>
      <c r="V2771" s="4"/>
      <c r="W2771" s="6"/>
      <c r="X2771" s="4"/>
      <c r="Y2771" s="14"/>
      <c r="Z2771" s="4"/>
      <c r="AA2771" s="4"/>
      <c r="AB2771" s="4"/>
      <c r="AC2771" s="4"/>
      <c r="AD2771" s="2"/>
      <c r="AE2771" s="2"/>
      <c r="AF2771" s="4"/>
      <c r="AG2771" s="4"/>
      <c r="AH2771" s="4"/>
      <c r="AI2771" s="6"/>
      <c r="AJ2771" s="4"/>
      <c r="AK2771" s="4"/>
      <c r="AL2771" s="6"/>
    </row>
    <row r="2772" spans="1:38" ht="13" x14ac:dyDescent="0.15">
      <c r="A2772" s="1"/>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7"/>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1"/>
      <c r="B2776" s="3"/>
      <c r="C2776" s="4"/>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4"/>
      <c r="D2778" s="3"/>
      <c r="F2778" s="4"/>
      <c r="G2778" s="3"/>
      <c r="J2778" s="3"/>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1"/>
      <c r="B2780" s="3"/>
      <c r="C2780" s="4"/>
      <c r="D2780" s="3"/>
      <c r="F2780" s="4"/>
      <c r="G2780" s="3"/>
      <c r="J2780" s="3"/>
      <c r="P2780" s="4"/>
      <c r="Q2780" s="6"/>
      <c r="R2780" s="4"/>
      <c r="S2780" s="4"/>
      <c r="T2780" s="4"/>
      <c r="U2780" s="3"/>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3"/>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1"/>
      <c r="B2784" s="3"/>
      <c r="C2784" s="3"/>
      <c r="D2784" s="4"/>
      <c r="E2784" s="6"/>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1"/>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7"/>
      <c r="B2791" s="3"/>
      <c r="C2791" s="3"/>
      <c r="D2791" s="4"/>
      <c r="E2791" s="6"/>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1"/>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1"/>
      <c r="B2796" s="3"/>
      <c r="C2796" s="4"/>
      <c r="D2796" s="3"/>
      <c r="F2796" s="4"/>
      <c r="G2796" s="3"/>
      <c r="J2796" s="3"/>
      <c r="P2796" s="3"/>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1"/>
      <c r="B2800" s="3"/>
      <c r="C2800" s="3"/>
      <c r="D2800" s="4"/>
      <c r="E2800" s="6"/>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1"/>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4"/>
      <c r="E2806" s="6"/>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7"/>
      <c r="B2807" s="3"/>
      <c r="C2807" s="3"/>
      <c r="D2807" s="4"/>
      <c r="E2807" s="6"/>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1"/>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1"/>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4"/>
      <c r="E2813" s="6"/>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4"/>
      <c r="E2814" s="6"/>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1"/>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1"/>
      <c r="B2820" s="3"/>
      <c r="C2820" s="3"/>
      <c r="D2820" s="4"/>
      <c r="E2820" s="6"/>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4"/>
      <c r="E2821" s="6"/>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7"/>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1"/>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7"/>
      <c r="B2827" s="3"/>
      <c r="C2827" s="3"/>
      <c r="D2827" s="4"/>
      <c r="E2827" s="6"/>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1"/>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1"/>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4"/>
      <c r="E2834" s="6"/>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1"/>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1"/>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4"/>
      <c r="E2841" s="6"/>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1"/>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1"/>
      <c r="B2848" s="3"/>
      <c r="C2848" s="3"/>
      <c r="D2848" s="4"/>
      <c r="E2848" s="6"/>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7"/>
      <c r="B2851" s="3"/>
      <c r="C2851" s="4"/>
      <c r="D2851" s="3"/>
      <c r="F2851" s="4"/>
      <c r="G2851" s="3"/>
      <c r="J2851" s="3"/>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1"/>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3"/>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7"/>
      <c r="B2855" s="3"/>
      <c r="C2855" s="4"/>
      <c r="D2855" s="3"/>
      <c r="F2855" s="4"/>
      <c r="G2855" s="3"/>
      <c r="J2855" s="3"/>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1"/>
      <c r="B2856" s="3"/>
      <c r="C2856" s="3"/>
      <c r="D2856" s="4"/>
      <c r="E2856" s="6"/>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4"/>
      <c r="E2857" s="6"/>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1"/>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7"/>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1"/>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1"/>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4"/>
      <c r="E2870" s="6"/>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7"/>
      <c r="B2871" s="3"/>
      <c r="C2871" s="3"/>
      <c r="D2871" s="4"/>
      <c r="E2871" s="6"/>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1"/>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1"/>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3"/>
      <c r="D2877" s="4"/>
      <c r="E2877" s="6"/>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4"/>
      <c r="E2878" s="6"/>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7"/>
      <c r="B2879" s="3"/>
      <c r="C2879" s="3"/>
      <c r="D2879" s="3"/>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1"/>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1"/>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3"/>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7"/>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1"/>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7"/>
      <c r="B2891" s="3"/>
      <c r="C2891" s="3"/>
      <c r="D2891" s="4"/>
      <c r="E2891" s="6"/>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1"/>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3"/>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1"/>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4"/>
      <c r="E2898" s="6"/>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7"/>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1"/>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4"/>
      <c r="E2901" s="6"/>
      <c r="F2901" s="4"/>
      <c r="G2901" s="3"/>
      <c r="J2901" s="4"/>
      <c r="K2901" s="6"/>
      <c r="P2901" s="4"/>
      <c r="Q2901" s="6"/>
      <c r="R2901" s="2"/>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4"/>
      <c r="D2902" s="3"/>
      <c r="F2902" s="4"/>
      <c r="G2902" s="3"/>
      <c r="J2902" s="3"/>
      <c r="P2902" s="3"/>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1"/>
      <c r="B2904" s="3"/>
      <c r="C2904" s="4"/>
      <c r="D2904" s="3"/>
      <c r="F2904" s="4"/>
      <c r="G2904" s="3"/>
      <c r="J2904" s="3"/>
      <c r="P2904" s="3"/>
      <c r="R2904" s="4"/>
      <c r="S2904" s="4"/>
      <c r="T2904" s="4"/>
      <c r="U2904" s="3"/>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7"/>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1"/>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1"/>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1"/>
      <c r="B2916" s="3"/>
      <c r="C2916" s="3"/>
      <c r="D2916" s="3"/>
      <c r="F2916" s="4"/>
      <c r="G2916" s="1"/>
      <c r="H2916" s="1"/>
      <c r="I2916" s="1"/>
      <c r="J2916" s="4"/>
      <c r="K2916" s="6"/>
      <c r="L2916" s="1"/>
      <c r="M2916" s="1"/>
      <c r="N2916" s="1"/>
      <c r="O2916" s="1"/>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3"/>
      <c r="D2917" s="4"/>
      <c r="E2917" s="6"/>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4"/>
      <c r="E2918" s="6"/>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7"/>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1"/>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1"/>
      <c r="B2924" s="3"/>
      <c r="C2924" s="3"/>
      <c r="D2924" s="4"/>
      <c r="E2924" s="6"/>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4"/>
      <c r="E2925" s="6"/>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1"/>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7"/>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1"/>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1"/>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4"/>
      <c r="E2938" s="6"/>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7"/>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1"/>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4"/>
      <c r="D2942" s="3"/>
      <c r="F2942" s="4"/>
      <c r="G2942" s="3"/>
      <c r="J2942" s="3"/>
      <c r="P2942" s="4"/>
      <c r="Q2942" s="6"/>
      <c r="R2942" s="4"/>
      <c r="S2942" s="4"/>
      <c r="T2942" s="4"/>
      <c r="U2942" s="3"/>
      <c r="V2942" s="4"/>
      <c r="W2942" s="6"/>
      <c r="X2942" s="4"/>
      <c r="Y2942" s="14"/>
      <c r="Z2942" s="4"/>
      <c r="AA2942" s="4"/>
      <c r="AB2942" s="4"/>
      <c r="AC2942" s="4"/>
      <c r="AD2942" s="2"/>
      <c r="AE2942" s="2"/>
      <c r="AF2942" s="4"/>
      <c r="AG2942" s="4"/>
      <c r="AH2942" s="4"/>
      <c r="AI2942" s="6"/>
      <c r="AJ2942" s="4"/>
      <c r="AK2942" s="4"/>
      <c r="AL2942" s="6"/>
    </row>
    <row r="2943" spans="1:38"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1"/>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4"/>
      <c r="E2945" s="6"/>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1"/>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1"/>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7"/>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1"/>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7"/>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1"/>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1"/>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7"/>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1"/>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1"/>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7"/>
      <c r="B2975" s="3"/>
      <c r="C2975" s="3"/>
      <c r="D2975" s="3"/>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1"/>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1"/>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1"/>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4"/>
      <c r="E2985" s="6"/>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1"/>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7"/>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1"/>
      <c r="B2992" s="3"/>
      <c r="C2992" s="3"/>
      <c r="D2992" s="4"/>
      <c r="E2992" s="6"/>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1"/>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7"/>
      <c r="B2999" s="3"/>
      <c r="C2999" s="3"/>
      <c r="D2999" s="4"/>
      <c r="E2999" s="6"/>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1"/>
      <c r="B3000" s="3"/>
      <c r="C3000" s="4"/>
      <c r="D3000" s="3"/>
      <c r="F3000" s="4"/>
      <c r="G3000" s="3"/>
      <c r="J3000" s="3"/>
      <c r="P3000" s="3"/>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1"/>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1"/>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1"/>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1"/>
      <c r="B3016" s="3"/>
      <c r="C3016" s="4"/>
      <c r="D3016" s="3"/>
      <c r="F3016" s="4"/>
      <c r="G3016" s="3"/>
      <c r="J3016" s="3"/>
      <c r="P3016" s="4"/>
      <c r="Q3016" s="6"/>
      <c r="R3016" s="4"/>
      <c r="S3016" s="4"/>
      <c r="T3016" s="3"/>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1"/>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4"/>
      <c r="E3021" s="6"/>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1"/>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1"/>
      <c r="B3028" s="3"/>
      <c r="C3028" s="3"/>
      <c r="D3028" s="4"/>
      <c r="E3028" s="6"/>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3"/>
      <c r="D3029" s="4"/>
      <c r="E3029" s="6"/>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7"/>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1"/>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7"/>
      <c r="B3035" s="3"/>
      <c r="C3035" s="3"/>
      <c r="D3035" s="4"/>
      <c r="E3035" s="6"/>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1"/>
      <c r="B3036" s="3"/>
      <c r="C3036" s="3"/>
      <c r="D3036" s="4"/>
      <c r="E3036" s="6"/>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1"/>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4"/>
      <c r="E3042" s="6"/>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7"/>
      <c r="B3043" s="3"/>
      <c r="C3043" s="3"/>
      <c r="D3043" s="4"/>
      <c r="E3043" s="6"/>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1"/>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1"/>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4"/>
      <c r="E3049" s="6"/>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4"/>
      <c r="E3050" s="6"/>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7"/>
      <c r="B3051" s="3"/>
      <c r="C3051" s="3"/>
      <c r="D3051" s="4"/>
      <c r="E3051" s="6"/>
      <c r="F3051" s="4"/>
      <c r="G3051" s="3"/>
      <c r="J3051" s="4"/>
      <c r="K3051" s="6"/>
      <c r="P3051" s="4"/>
      <c r="Q3051" s="6"/>
      <c r="R3051" s="2"/>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1"/>
      <c r="B3052" s="3"/>
      <c r="C3052" s="4"/>
      <c r="D3052" s="3"/>
      <c r="F3052" s="4"/>
      <c r="G3052" s="3"/>
      <c r="J3052" s="3"/>
      <c r="P3052" s="3"/>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4"/>
      <c r="D3053" s="3"/>
      <c r="F3053" s="4"/>
      <c r="G3053" s="3"/>
      <c r="J3053" s="3"/>
      <c r="P3053" s="3"/>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4"/>
      <c r="D3054" s="3"/>
      <c r="F3054" s="4"/>
      <c r="G3054" s="3"/>
      <c r="J3054" s="3"/>
      <c r="P3054" s="3"/>
      <c r="R3054" s="4"/>
      <c r="S3054" s="4"/>
      <c r="T3054" s="3"/>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7"/>
      <c r="B3055" s="3"/>
      <c r="C3055" s="4"/>
      <c r="D3055" s="3"/>
      <c r="F3055" s="4"/>
      <c r="G3055" s="3"/>
      <c r="J3055" s="3"/>
      <c r="P3055" s="3"/>
      <c r="R3055" s="3"/>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1"/>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4"/>
      <c r="E3057" s="6"/>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4"/>
      <c r="E3058" s="6"/>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1"/>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1"/>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4"/>
      <c r="E3065" s="6"/>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1"/>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7"/>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1"/>
      <c r="B3072" s="3"/>
      <c r="C3072" s="3"/>
      <c r="D3072" s="4"/>
      <c r="E3072" s="6"/>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1"/>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7"/>
      <c r="B3079" s="3"/>
      <c r="C3079" s="3"/>
      <c r="D3079" s="4"/>
      <c r="E3079" s="6"/>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1"/>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1"/>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4"/>
      <c r="E3086" s="6"/>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7"/>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1"/>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1"/>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7"/>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1"/>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3"/>
      <c r="F3098" s="4"/>
      <c r="G3098" s="1"/>
      <c r="H3098" s="1"/>
      <c r="I3098" s="1"/>
      <c r="J3098" s="4"/>
      <c r="K3098" s="6"/>
      <c r="L3098" s="1"/>
      <c r="M3098" s="1"/>
      <c r="N3098" s="1"/>
      <c r="O3098" s="1"/>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1"/>
      <c r="B3100" s="3"/>
      <c r="C3100" s="3"/>
      <c r="D3100" s="4"/>
      <c r="E3100" s="6"/>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4"/>
      <c r="D3101" s="3"/>
      <c r="F3101" s="4"/>
      <c r="G3101" s="3"/>
      <c r="J3101" s="3"/>
      <c r="P3101" s="3"/>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4"/>
      <c r="D3102" s="3"/>
      <c r="F3102" s="4"/>
      <c r="G3102" s="3"/>
      <c r="J3102" s="3"/>
      <c r="P3102" s="3"/>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7"/>
      <c r="B3103" s="3"/>
      <c r="C3103" s="4"/>
      <c r="D3103" s="3"/>
      <c r="F3103" s="4"/>
      <c r="G3103" s="3"/>
      <c r="J3103" s="3"/>
      <c r="P3103" s="3"/>
      <c r="R3103" s="4"/>
      <c r="S3103" s="4"/>
      <c r="T3103" s="3"/>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1"/>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7"/>
      <c r="B3107" s="3"/>
      <c r="C3107" s="4"/>
      <c r="D3107" s="3"/>
      <c r="F3107" s="4"/>
      <c r="G3107" s="3"/>
      <c r="J3107" s="3"/>
      <c r="P3107" s="3"/>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1"/>
      <c r="B3108" s="3"/>
      <c r="C3108" s="3"/>
      <c r="D3108" s="4"/>
      <c r="E3108" s="6"/>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4"/>
      <c r="E3109" s="6"/>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7"/>
      <c r="B3111" s="3"/>
      <c r="C3111" s="4"/>
      <c r="D3111" s="3"/>
      <c r="F3111" s="4"/>
      <c r="G3111" s="3"/>
      <c r="J3111" s="3"/>
      <c r="P3111" s="3"/>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1"/>
      <c r="B3112" s="3"/>
      <c r="C3112" s="4"/>
      <c r="D3112" s="3"/>
      <c r="F3112" s="4"/>
      <c r="G3112" s="3"/>
      <c r="J3112" s="3"/>
      <c r="P3112" s="3"/>
      <c r="R3112" s="4"/>
      <c r="S3112" s="4"/>
      <c r="T3112" s="3"/>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4"/>
      <c r="D3113" s="3"/>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4"/>
      <c r="D3114" s="3"/>
      <c r="F3114" s="4"/>
      <c r="G3114" s="3"/>
      <c r="J3114" s="3"/>
      <c r="P3114" s="3"/>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7"/>
      <c r="B3115" s="3"/>
      <c r="C3115" s="3"/>
      <c r="D3115" s="4"/>
      <c r="E3115" s="6"/>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1"/>
      <c r="B3116" s="3"/>
      <c r="C3116" s="3"/>
      <c r="D3116" s="4"/>
      <c r="E3116" s="6"/>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4"/>
      <c r="D3117" s="3"/>
      <c r="F3117" s="4"/>
      <c r="G3117" s="3"/>
      <c r="J3117" s="3"/>
      <c r="P3117" s="3"/>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7"/>
      <c r="B3119" s="3"/>
      <c r="C3119" s="3"/>
      <c r="D3119" s="3"/>
      <c r="F3119" s="4"/>
      <c r="G3119" s="6"/>
      <c r="H3119" s="6"/>
      <c r="I3119" s="6"/>
      <c r="J3119" s="4"/>
      <c r="K3119" s="6"/>
      <c r="L3119" s="6"/>
      <c r="M3119" s="6"/>
      <c r="N3119" s="6"/>
      <c r="O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1"/>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4"/>
      <c r="D3121" s="3"/>
      <c r="F3121" s="4"/>
      <c r="G3121" s="3"/>
      <c r="J3121" s="3"/>
      <c r="P3121" s="3"/>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7"/>
      <c r="B3123" s="3"/>
      <c r="C3123" s="3"/>
      <c r="D3123" s="4"/>
      <c r="E3123" s="6"/>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1"/>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6"/>
      <c r="H3126" s="6"/>
      <c r="I3126" s="6"/>
      <c r="J3126" s="4"/>
      <c r="K3126" s="6"/>
      <c r="L3126" s="6"/>
      <c r="M3126" s="6"/>
      <c r="N3126" s="6"/>
      <c r="O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1"/>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4"/>
      <c r="E3129" s="6"/>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4"/>
      <c r="E3130" s="6"/>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1"/>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1"/>
      <c r="B3136" s="3"/>
      <c r="C3136" s="3"/>
      <c r="D3136" s="4"/>
      <c r="E3136" s="6"/>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4"/>
      <c r="E3137" s="6"/>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1"/>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1"/>
      <c r="B3144" s="3"/>
      <c r="C3144" s="3"/>
      <c r="D3144" s="3"/>
      <c r="F3144" s="3"/>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7"/>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1"/>
      <c r="B3148" s="3"/>
      <c r="C3148" s="3"/>
      <c r="D3148" s="3"/>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7"/>
      <c r="B3151" s="3"/>
      <c r="C3151" s="3"/>
      <c r="D3151" s="3"/>
      <c r="F3151" s="4"/>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1"/>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1"/>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7"/>
      <c r="B3159" s="3"/>
      <c r="C3159" s="3"/>
      <c r="D3159" s="4"/>
      <c r="E3159" s="6"/>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1"/>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7"/>
      <c r="B3163" s="3"/>
      <c r="C3163" s="3"/>
      <c r="D3163" s="3"/>
      <c r="F3163" s="4"/>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1"/>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3"/>
      <c r="F3166" s="3"/>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1"/>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1"/>
      <c r="B3172" s="3"/>
      <c r="C3172" s="3"/>
      <c r="D3172" s="4"/>
      <c r="E3172" s="6"/>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7"/>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1"/>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1"/>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3"/>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7"/>
      <c r="B3183" s="3"/>
      <c r="C3183" s="3"/>
      <c r="D3183" s="4"/>
      <c r="E3183" s="6"/>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1"/>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3"/>
      <c r="G3185" s="6"/>
      <c r="H3185" s="6"/>
      <c r="I3185" s="6"/>
      <c r="J3185" s="4"/>
      <c r="K3185" s="6"/>
      <c r="L3185" s="6"/>
      <c r="M3185" s="6"/>
      <c r="N3185" s="6"/>
      <c r="O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7"/>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1"/>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1"/>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1"/>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4"/>
      <c r="E3198" s="6"/>
      <c r="F3198" s="4"/>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1"/>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1"/>
      <c r="B3204" s="3"/>
      <c r="C3204" s="3"/>
      <c r="D3204" s="3"/>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1"/>
      <c r="B3208" s="3"/>
      <c r="C3208" s="4"/>
      <c r="D3208" s="3"/>
      <c r="F3208" s="4"/>
      <c r="G3208" s="3"/>
      <c r="J3208" s="3"/>
      <c r="P3208" s="3"/>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4"/>
      <c r="D3209" s="3"/>
      <c r="F3209" s="4"/>
      <c r="G3209" s="3"/>
      <c r="J3209" s="3"/>
      <c r="P3209" s="3"/>
      <c r="R3209" s="4"/>
      <c r="S3209" s="4"/>
      <c r="T3209" s="3"/>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7"/>
      <c r="B3211" s="3"/>
      <c r="C3211" s="3"/>
      <c r="D3211" s="3"/>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1"/>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4"/>
      <c r="E3214" s="6"/>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1"/>
      <c r="B3216" s="3"/>
      <c r="C3216" s="3"/>
      <c r="D3216" s="3"/>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1"/>
      <c r="B3220" s="3"/>
      <c r="C3220" s="3"/>
      <c r="D3220" s="4"/>
      <c r="E3220" s="6"/>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4"/>
      <c r="E3221" s="6"/>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7"/>
      <c r="B3223" s="3"/>
      <c r="C3223" s="3"/>
      <c r="D3223" s="3"/>
      <c r="F3223" s="3"/>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1"/>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4"/>
      <c r="E3226" s="6"/>
      <c r="F3226" s="4"/>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1"/>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1"/>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7"/>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1"/>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1"/>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1"/>
      <c r="B3244" s="3"/>
      <c r="C3244" s="3"/>
      <c r="D3244" s="4"/>
      <c r="E3244" s="6"/>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7"/>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1"/>
      <c r="B3248" s="3"/>
      <c r="C3248" s="3"/>
      <c r="D3248" s="3"/>
      <c r="F3248" s="3"/>
      <c r="G3248" s="6"/>
      <c r="H3248" s="6"/>
      <c r="I3248" s="6"/>
      <c r="J3248" s="4"/>
      <c r="K3248" s="6"/>
      <c r="L3248" s="6"/>
      <c r="M3248" s="6"/>
      <c r="N3248" s="6"/>
      <c r="O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3"/>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1"/>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4"/>
      <c r="E3253" s="6"/>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7"/>
      <c r="B3255" s="3"/>
      <c r="C3255" s="3"/>
      <c r="D3255" s="3"/>
      <c r="F3255" s="3"/>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1"/>
      <c r="B3256" s="3"/>
      <c r="C3256" s="3"/>
      <c r="D3256" s="4"/>
      <c r="E3256" s="6"/>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3"/>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1"/>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1"/>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1"/>
      <c r="B3268" s="3"/>
      <c r="C3268" s="3"/>
      <c r="D3268" s="4"/>
      <c r="E3268" s="6"/>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3"/>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1"/>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4"/>
      <c r="E3273" s="6"/>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1"/>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1"/>
      <c r="B3280" s="3"/>
      <c r="C3280" s="3"/>
      <c r="D3280" s="4"/>
      <c r="E3280" s="6"/>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7"/>
      <c r="B3283" s="3"/>
      <c r="C3283" s="3"/>
      <c r="D3283" s="3"/>
      <c r="F3283" s="4"/>
      <c r="G3283" s="6"/>
      <c r="H3283" s="6"/>
      <c r="I3283" s="6"/>
      <c r="J3283" s="4"/>
      <c r="K3283" s="6"/>
      <c r="L3283" s="6"/>
      <c r="M3283" s="6"/>
      <c r="N3283" s="6"/>
      <c r="O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1"/>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4"/>
      <c r="E3286" s="6"/>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7"/>
      <c r="B3287" s="3"/>
      <c r="C3287" s="3"/>
      <c r="D3287" s="4"/>
      <c r="E3287" s="6"/>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1"/>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3"/>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1"/>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1"/>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4"/>
      <c r="E3297" s="6"/>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1"/>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1"/>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3"/>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1"/>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1"/>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1"/>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1"/>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6"/>
      <c r="H3321" s="6"/>
      <c r="I3321" s="6"/>
      <c r="J3321" s="4"/>
      <c r="K3321" s="6"/>
      <c r="L3321" s="6"/>
      <c r="M3321" s="6"/>
      <c r="N3321" s="6"/>
      <c r="O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1"/>
      <c r="B3324" s="3"/>
      <c r="C3324" s="3"/>
      <c r="D3324" s="3"/>
      <c r="F3324" s="3"/>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4"/>
      <c r="E3326" s="6"/>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1"/>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3"/>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1"/>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1"/>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7"/>
      <c r="B3339" s="3"/>
      <c r="C3339" s="3"/>
      <c r="D3339" s="3"/>
      <c r="F3339" s="3"/>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1"/>
      <c r="B3340" s="3"/>
      <c r="C3340" s="3"/>
      <c r="D3340" s="4"/>
      <c r="E3340" s="6"/>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1"/>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1"/>
      <c r="B3348" s="3"/>
      <c r="C3348" s="3"/>
      <c r="D3348" s="3"/>
      <c r="F3348" s="4"/>
      <c r="G3348" s="1"/>
      <c r="H3348" s="1"/>
      <c r="I3348" s="1"/>
      <c r="J3348" s="4"/>
      <c r="K3348" s="6"/>
      <c r="L3348" s="1"/>
      <c r="M3348" s="1"/>
      <c r="N3348" s="1"/>
      <c r="O3348" s="1"/>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1"/>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4"/>
      <c r="E3353" s="6"/>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1"/>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1"/>
      <c r="B3360" s="3"/>
      <c r="C3360" s="3"/>
      <c r="D3360" s="3"/>
      <c r="F3360" s="3"/>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4"/>
      <c r="E3361" s="6"/>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4"/>
      <c r="E3362" s="6"/>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1"/>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1"/>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7"/>
      <c r="B3371" s="3"/>
      <c r="C3371" s="3"/>
      <c r="D3371" s="3"/>
      <c r="F3371" s="3"/>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1"/>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6"/>
      <c r="H3373" s="6"/>
      <c r="I3373" s="6"/>
      <c r="J3373" s="4"/>
      <c r="K3373" s="6"/>
      <c r="L3373" s="6"/>
      <c r="M3373" s="6"/>
      <c r="N3373" s="6"/>
      <c r="O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1"/>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1"/>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4"/>
      <c r="E3381" s="6"/>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1"/>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1"/>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4"/>
      <c r="E3389" s="6"/>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1"/>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1"/>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4"/>
      <c r="E3397" s="6"/>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7"/>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1"/>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1"/>
      <c r="B3404" s="3"/>
      <c r="C3404" s="3"/>
      <c r="D3404" s="4"/>
      <c r="E3404" s="6"/>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2"/>
      <c r="H3405" s="2"/>
      <c r="I3405" s="2"/>
      <c r="J3405" s="4"/>
      <c r="K3405" s="6"/>
      <c r="L3405" s="2"/>
      <c r="M3405" s="2"/>
      <c r="N3405" s="2"/>
      <c r="O3405" s="2"/>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1"/>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7"/>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1"/>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1"/>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7"/>
      <c r="B3419" s="3"/>
      <c r="C3419" s="3"/>
      <c r="D3419" s="4"/>
      <c r="E3419" s="6"/>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1"/>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2"/>
      <c r="H3422" s="2"/>
      <c r="I3422" s="2"/>
      <c r="J3422" s="4"/>
      <c r="K3422" s="6"/>
      <c r="L3422" s="2"/>
      <c r="M3422" s="2"/>
      <c r="N3422" s="2"/>
      <c r="O3422" s="2"/>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1"/>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7"/>
      <c r="B3427" s="3"/>
      <c r="C3427" s="3"/>
      <c r="D3427" s="4"/>
      <c r="E3427" s="6"/>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1"/>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1"/>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7"/>
      <c r="B3435" s="3"/>
      <c r="C3435" s="3"/>
      <c r="D3435" s="3"/>
      <c r="F3435" s="3"/>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1"/>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1"/>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1"/>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7"/>
      <c r="B3447" s="3"/>
      <c r="C3447" s="3"/>
      <c r="D3447" s="4"/>
      <c r="E3447" s="6"/>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1"/>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7"/>
      <c r="B3451" s="3"/>
      <c r="C3451" s="4"/>
      <c r="D3451" s="3"/>
      <c r="F3451" s="4"/>
      <c r="G3451" s="3"/>
      <c r="J3451" s="3"/>
      <c r="P3451" s="3"/>
      <c r="R3451" s="4"/>
      <c r="S3451" s="4"/>
      <c r="T3451" s="4"/>
      <c r="U3451" s="3"/>
      <c r="V3451" s="4"/>
      <c r="W3451" s="6"/>
      <c r="X3451" s="4"/>
      <c r="Y3451" s="14"/>
      <c r="Z3451" s="4"/>
      <c r="AA3451" s="4"/>
      <c r="AB3451" s="4"/>
      <c r="AC3451" s="4"/>
      <c r="AD3451" s="2"/>
      <c r="AE3451" s="2"/>
      <c r="AF3451" s="4"/>
      <c r="AG3451" s="4"/>
      <c r="AH3451" s="4"/>
      <c r="AI3451" s="6"/>
      <c r="AJ3451" s="4"/>
      <c r="AK3451" s="4"/>
      <c r="AL3451" s="6"/>
    </row>
    <row r="3452" spans="1:38" ht="13" x14ac:dyDescent="0.15">
      <c r="A3452" s="1"/>
      <c r="B3452" s="3"/>
      <c r="C3452" s="3"/>
      <c r="D3452" s="3"/>
      <c r="F3452" s="3"/>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3"/>
      <c r="F3453" s="4"/>
      <c r="G3453" s="6"/>
      <c r="H3453" s="6"/>
      <c r="I3453" s="6"/>
      <c r="J3453" s="4"/>
      <c r="K3453" s="6"/>
      <c r="L3453" s="6"/>
      <c r="M3453" s="6"/>
      <c r="N3453" s="6"/>
      <c r="O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7"/>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1"/>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7"/>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1"/>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1"/>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1"/>
      <c r="B3468" s="3"/>
      <c r="C3468" s="3"/>
      <c r="D3468" s="4"/>
      <c r="E3468" s="6"/>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1"/>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4"/>
      <c r="E3474" s="6"/>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7"/>
      <c r="B3475" s="3"/>
      <c r="C3475" s="3"/>
      <c r="D3475" s="4"/>
      <c r="E3475" s="6"/>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1"/>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1"/>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1"/>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1"/>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3"/>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1"/>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3"/>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1"/>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7"/>
      <c r="B3499" s="3"/>
      <c r="C3499" s="3"/>
      <c r="D3499" s="3"/>
      <c r="F3499" s="4"/>
      <c r="G3499" s="6"/>
      <c r="H3499" s="6"/>
      <c r="I3499" s="6"/>
      <c r="J3499" s="4"/>
      <c r="K3499" s="6"/>
      <c r="L3499" s="6"/>
      <c r="M3499" s="6"/>
      <c r="N3499" s="6"/>
      <c r="O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1"/>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1"/>
      <c r="B3504" s="3"/>
      <c r="C3504" s="4"/>
      <c r="D3504" s="3"/>
      <c r="F3504" s="3"/>
      <c r="G3504" s="3"/>
      <c r="J3504" s="3"/>
      <c r="P3504" s="3"/>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6"/>
      <c r="H3505" s="6"/>
      <c r="I3505" s="6"/>
      <c r="J3505" s="4"/>
      <c r="K3505" s="6"/>
      <c r="L3505" s="6"/>
      <c r="M3505" s="6"/>
      <c r="N3505" s="6"/>
      <c r="O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1"/>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4"/>
      <c r="E3509" s="6"/>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1"/>
      <c r="B3512" s="3"/>
      <c r="C3512" s="3"/>
      <c r="D3512" s="3"/>
      <c r="F3512" s="4"/>
      <c r="G3512" s="6"/>
      <c r="H3512" s="6"/>
      <c r="I3512" s="6"/>
      <c r="J3512" s="4"/>
      <c r="K3512" s="6"/>
      <c r="L3512" s="6"/>
      <c r="M3512" s="6"/>
      <c r="N3512" s="6"/>
      <c r="O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1"/>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3"/>
      <c r="G3517" s="6"/>
      <c r="H3517" s="6"/>
      <c r="I3517" s="6"/>
      <c r="J3517" s="4"/>
      <c r="K3517" s="6"/>
      <c r="L3517" s="6"/>
      <c r="M3517" s="6"/>
      <c r="N3517" s="6"/>
      <c r="O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1"/>
      <c r="B3520" s="3"/>
      <c r="C3520" s="3"/>
      <c r="D3520" s="3"/>
      <c r="F3520" s="3"/>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4"/>
      <c r="D3521" s="3"/>
      <c r="F3521" s="3"/>
      <c r="G3521" s="3"/>
      <c r="J3521" s="3"/>
      <c r="P3521" s="3"/>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7"/>
      <c r="B3523" s="3"/>
      <c r="C3523" s="3"/>
      <c r="D3523" s="4"/>
      <c r="E3523" s="6"/>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1"/>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1"/>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1"/>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4"/>
      <c r="E3533" s="6"/>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7"/>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1"/>
      <c r="B3536" s="3"/>
      <c r="C3536" s="4"/>
      <c r="D3536" s="3"/>
      <c r="F3536" s="4"/>
      <c r="G3536" s="3"/>
      <c r="J3536" s="3"/>
      <c r="P3536" s="3"/>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7"/>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1"/>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1"/>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7"/>
      <c r="B3547" s="3"/>
      <c r="C3547" s="3"/>
      <c r="D3547" s="4"/>
      <c r="E3547" s="6"/>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1"/>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1"/>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4"/>
      <c r="E3553" s="6"/>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7"/>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1"/>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7"/>
      <c r="B3559" s="3"/>
      <c r="C3559" s="3"/>
      <c r="D3559" s="4"/>
      <c r="E3559" s="6"/>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1"/>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1"/>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3"/>
      <c r="D3565" s="4"/>
      <c r="E3565" s="6"/>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7"/>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1"/>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1"/>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1"/>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7"/>
      <c r="B3579" s="3"/>
      <c r="C3579" s="3"/>
      <c r="D3579" s="4"/>
      <c r="E3579" s="6"/>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1"/>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1"/>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7"/>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1"/>
      <c r="B3588" s="3"/>
      <c r="C3588" s="3"/>
      <c r="D3588" s="3"/>
      <c r="F3588" s="4"/>
      <c r="G3588" s="2"/>
      <c r="H3588" s="2"/>
      <c r="I3588" s="2"/>
      <c r="J3588" s="4"/>
      <c r="K3588" s="6"/>
      <c r="L3588" s="2"/>
      <c r="M3588" s="2"/>
      <c r="N3588" s="2"/>
      <c r="O3588" s="2"/>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4"/>
      <c r="D3589" s="3"/>
      <c r="F3589" s="3"/>
      <c r="G3589" s="3"/>
      <c r="J3589" s="3"/>
      <c r="P3589" s="3"/>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6"/>
      <c r="H3590" s="6"/>
      <c r="I3590" s="6"/>
      <c r="J3590" s="4"/>
      <c r="K3590" s="6"/>
      <c r="L3590" s="6"/>
      <c r="M3590" s="6"/>
      <c r="N3590" s="6"/>
      <c r="O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7"/>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1"/>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1"/>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1"/>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7"/>
      <c r="B3603" s="3"/>
      <c r="C3603" s="3"/>
      <c r="D3603" s="4"/>
      <c r="E3603" s="6"/>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1"/>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1"/>
      <c r="B3608" s="3"/>
      <c r="C3608" s="3"/>
      <c r="D3608" s="4"/>
      <c r="E3608" s="6"/>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4"/>
      <c r="D3610" s="3"/>
      <c r="F3610" s="4"/>
      <c r="G3610" s="3"/>
      <c r="J3610" s="3"/>
      <c r="P3610" s="4"/>
      <c r="Q3610" s="6"/>
      <c r="R3610" s="4"/>
      <c r="S3610" s="4"/>
      <c r="T3610" s="3"/>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1"/>
      <c r="B3612" s="3"/>
      <c r="C3612" s="3"/>
      <c r="D3612" s="3"/>
      <c r="F3612" s="4"/>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4"/>
      <c r="D3614" s="3"/>
      <c r="F3614" s="4"/>
      <c r="G3614" s="3"/>
      <c r="J3614" s="3"/>
      <c r="P3614" s="4"/>
      <c r="Q3614" s="6"/>
      <c r="R3614" s="4"/>
      <c r="S3614" s="4"/>
      <c r="T3614" s="4"/>
      <c r="U3614" s="3"/>
      <c r="V3614" s="4"/>
      <c r="W3614" s="6"/>
      <c r="X3614" s="4"/>
      <c r="Y3614" s="14"/>
      <c r="Z3614" s="4"/>
      <c r="AA3614" s="4"/>
      <c r="AB3614" s="4"/>
      <c r="AC3614" s="4"/>
      <c r="AD3614" s="2"/>
      <c r="AE3614" s="2"/>
      <c r="AF3614" s="4"/>
      <c r="AG3614" s="4"/>
      <c r="AH3614" s="4"/>
      <c r="AI3614" s="6"/>
      <c r="AJ3614" s="4"/>
      <c r="AK3614" s="4"/>
      <c r="AL3614" s="6"/>
    </row>
    <row r="3615" spans="1:38"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1"/>
      <c r="B3616" s="3"/>
      <c r="C3616" s="3"/>
      <c r="D3616" s="3"/>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4"/>
      <c r="E3617" s="6"/>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4"/>
      <c r="E3618" s="6"/>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1"/>
      <c r="B3620" s="3"/>
      <c r="C3620" s="3"/>
      <c r="D3620" s="3"/>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1"/>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4"/>
      <c r="E3625" s="6"/>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4"/>
      <c r="E3626" s="6"/>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7"/>
      <c r="B3627" s="3"/>
      <c r="C3627" s="4"/>
      <c r="D3627" s="3"/>
      <c r="F3627" s="3"/>
      <c r="G3627" s="3"/>
      <c r="J3627" s="3"/>
      <c r="P3627" s="3"/>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1"/>
      <c r="B3628" s="3"/>
      <c r="C3628" s="3"/>
      <c r="D3628" s="3"/>
      <c r="F3628" s="3"/>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1"/>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4"/>
      <c r="E3634" s="6"/>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7"/>
      <c r="B3635" s="3"/>
      <c r="C3635" s="4"/>
      <c r="D3635" s="3"/>
      <c r="F3635" s="3"/>
      <c r="G3635" s="3"/>
      <c r="J3635" s="3"/>
      <c r="P3635" s="3"/>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1"/>
      <c r="B3636" s="3"/>
      <c r="C3636" s="3"/>
      <c r="D3636" s="3"/>
      <c r="F3636" s="3"/>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3"/>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1"/>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4"/>
      <c r="D3641" s="4"/>
      <c r="E3641" s="6"/>
      <c r="F3641" s="4"/>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1"/>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4"/>
      <c r="D3645" s="3"/>
      <c r="F3645" s="3"/>
      <c r="G3645" s="3"/>
      <c r="J3645" s="3"/>
      <c r="P3645" s="3"/>
      <c r="R3645" s="4"/>
      <c r="S3645" s="4"/>
      <c r="T3645" s="4"/>
      <c r="U3645" s="3"/>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7"/>
      <c r="B3647" s="3"/>
      <c r="C3647" s="3"/>
      <c r="D3647" s="4"/>
      <c r="E3647" s="6"/>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1"/>
      <c r="B3648" s="3"/>
      <c r="C3648" s="4"/>
      <c r="D3648" s="3"/>
      <c r="F3648" s="3"/>
      <c r="G3648" s="3"/>
      <c r="J3648" s="3"/>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4"/>
      <c r="D3649" s="3"/>
      <c r="F3649" s="3"/>
      <c r="G3649" s="3"/>
      <c r="J3649" s="3"/>
      <c r="P3649" s="3"/>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3"/>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7"/>
      <c r="B3651" s="3"/>
      <c r="C3651" s="3"/>
      <c r="D3651" s="3"/>
      <c r="F3651" s="3"/>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1"/>
      <c r="B3652" s="3"/>
      <c r="C3652" s="3"/>
      <c r="D3652" s="4"/>
      <c r="E3652" s="6"/>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4"/>
      <c r="D3653" s="3"/>
      <c r="F3653" s="3"/>
      <c r="G3653" s="3"/>
      <c r="J3653" s="3"/>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3"/>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7"/>
      <c r="B3655" s="3"/>
      <c r="C3655" s="3"/>
      <c r="D3655" s="3"/>
      <c r="F3655" s="3"/>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1"/>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1"/>
      <c r="B3660" s="3"/>
      <c r="C3660" s="3"/>
      <c r="D3660" s="4"/>
      <c r="E3660" s="6"/>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4"/>
      <c r="D3661" s="3"/>
      <c r="F3661" s="3"/>
      <c r="G3661" s="3"/>
      <c r="J3661" s="3"/>
      <c r="P3661" s="3"/>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3"/>
      <c r="G3662" s="1"/>
      <c r="H3662" s="1"/>
      <c r="I3662" s="1"/>
      <c r="J3662" s="4"/>
      <c r="K3662" s="6"/>
      <c r="L3662" s="1"/>
      <c r="M3662" s="1"/>
      <c r="N3662" s="1"/>
      <c r="O3662" s="1"/>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7"/>
      <c r="B3663" s="3"/>
      <c r="C3663" s="3"/>
      <c r="D3663" s="3"/>
      <c r="F3663" s="3"/>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1"/>
      <c r="B3664" s="3"/>
      <c r="C3664" s="3"/>
      <c r="D3664" s="3"/>
      <c r="F3664" s="3"/>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1"/>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7"/>
      <c r="B3671" s="3"/>
      <c r="C3671" s="3"/>
      <c r="D3671" s="4"/>
      <c r="E3671" s="6"/>
      <c r="F3671" s="3"/>
      <c r="G3671" s="4"/>
      <c r="H3671" s="6"/>
      <c r="I3671" s="6"/>
      <c r="J3671" s="4"/>
      <c r="K3671" s="6"/>
      <c r="L3671" s="6"/>
      <c r="M3671" s="6"/>
      <c r="N3671" s="6"/>
      <c r="O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1"/>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6"/>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6"/>
      <c r="H3674" s="6"/>
      <c r="I3674" s="6"/>
      <c r="J3674" s="4"/>
      <c r="K3674" s="6"/>
      <c r="L3674" s="6"/>
      <c r="M3674" s="6"/>
      <c r="N3674" s="6"/>
      <c r="O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1"/>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6"/>
      <c r="H3678" s="6"/>
      <c r="I3678" s="6"/>
      <c r="J3678" s="4"/>
      <c r="K3678" s="6"/>
      <c r="L3678" s="6"/>
      <c r="M3678" s="6"/>
      <c r="N3678" s="6"/>
      <c r="O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1"/>
      <c r="B3680" s="3"/>
      <c r="C3680" s="3"/>
      <c r="D3680" s="4"/>
      <c r="E3680" s="6"/>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7"/>
      <c r="B3683" s="3"/>
      <c r="C3683" s="3"/>
      <c r="D3683" s="3"/>
      <c r="F3683" s="4"/>
      <c r="G3683" s="6"/>
      <c r="H3683" s="6"/>
      <c r="I3683" s="6"/>
      <c r="J3683" s="4"/>
      <c r="K3683" s="6"/>
      <c r="L3683" s="6"/>
      <c r="M3683" s="6"/>
      <c r="N3683" s="6"/>
      <c r="O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1"/>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4"/>
      <c r="E3686" s="6"/>
      <c r="F3686" s="3"/>
      <c r="G3686" s="4"/>
      <c r="H3686" s="6"/>
      <c r="I3686" s="6"/>
      <c r="J3686" s="4"/>
      <c r="K3686" s="6"/>
      <c r="L3686" s="6"/>
      <c r="M3686" s="6"/>
      <c r="N3686" s="6"/>
      <c r="O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1"/>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1"/>
      <c r="B3692" s="3"/>
      <c r="C3692" s="3"/>
      <c r="D3692" s="3"/>
      <c r="F3692" s="4"/>
      <c r="G3692" s="3"/>
      <c r="J3692" s="3"/>
      <c r="P3692" s="4"/>
      <c r="Q3692" s="6"/>
      <c r="R3692" s="4"/>
      <c r="S3692" s="4"/>
      <c r="T3692" s="3"/>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1"/>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3"/>
      <c r="P3697" s="3"/>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7"/>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1"/>
      <c r="B3700" s="3"/>
      <c r="C3700" s="3"/>
      <c r="D3700" s="3"/>
      <c r="F3700" s="4"/>
      <c r="G3700" s="3"/>
      <c r="J3700" s="3"/>
      <c r="P3700" s="4"/>
      <c r="Q3700" s="6"/>
      <c r="R3700" s="4"/>
      <c r="S3700" s="4"/>
      <c r="T3700" s="4"/>
      <c r="U3700" s="3"/>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1"/>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1"/>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1"/>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1"/>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1"/>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7"/>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1"/>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1"/>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7"/>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1"/>
      <c r="B3732" s="3"/>
      <c r="C3732" s="3"/>
      <c r="D3732" s="3"/>
      <c r="F3732" s="3"/>
      <c r="G3732" s="3"/>
      <c r="J3732" s="3"/>
      <c r="P3732" s="3"/>
      <c r="R3732" s="4"/>
      <c r="S3732" s="4"/>
      <c r="T3732" s="3"/>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7"/>
      <c r="B3735" s="3"/>
      <c r="C3735" s="3"/>
      <c r="D3735" s="3"/>
      <c r="F3735" s="3"/>
      <c r="G3735" s="3"/>
      <c r="J3735" s="3"/>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1"/>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1"/>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1"/>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3"/>
      <c r="G3746" s="3"/>
      <c r="J3746" s="3"/>
      <c r="P3746" s="4"/>
      <c r="Q3746" s="6"/>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3"/>
      <c r="G3747" s="3"/>
      <c r="J3747" s="3"/>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1"/>
      <c r="B3748" s="3"/>
      <c r="C3748" s="3"/>
      <c r="D3748" s="3"/>
      <c r="F3748" s="3"/>
      <c r="G3748" s="3"/>
      <c r="J3748" s="3"/>
      <c r="P3748" s="4"/>
      <c r="Q3748" s="6"/>
      <c r="R3748" s="4"/>
      <c r="S3748" s="4"/>
      <c r="T3748" s="4"/>
      <c r="U3748" s="3"/>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3"/>
      <c r="G3750" s="3"/>
      <c r="J3750" s="3"/>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3"/>
      <c r="G3751" s="3"/>
      <c r="J3751" s="3"/>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1"/>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3"/>
      <c r="G3755" s="3"/>
      <c r="J3755" s="4"/>
      <c r="K3755" s="6"/>
      <c r="P3755" s="4"/>
      <c r="Q3755" s="6"/>
      <c r="R3755" s="4"/>
      <c r="S3755" s="4"/>
      <c r="T3755" s="4"/>
      <c r="U3755" s="3"/>
      <c r="V3755" s="4"/>
      <c r="W3755" s="6"/>
      <c r="X3755" s="4"/>
      <c r="Y3755" s="14"/>
      <c r="Z3755" s="4"/>
      <c r="AA3755" s="4"/>
      <c r="AB3755" s="4"/>
      <c r="AC3755" s="4"/>
      <c r="AD3755" s="2"/>
      <c r="AE3755" s="2"/>
      <c r="AF3755" s="4"/>
      <c r="AG3755" s="4"/>
      <c r="AH3755" s="4"/>
      <c r="AI3755" s="6"/>
      <c r="AJ3755" s="4"/>
      <c r="AK3755" s="4"/>
      <c r="AL3755" s="6"/>
    </row>
    <row r="3756" spans="1:38" ht="13" x14ac:dyDescent="0.15">
      <c r="A3756" s="1"/>
      <c r="B3756" s="3"/>
      <c r="C3756" s="3"/>
      <c r="D3756" s="3"/>
      <c r="F3756" s="3"/>
      <c r="G3756" s="3"/>
      <c r="J3756" s="4"/>
      <c r="K3756" s="6"/>
      <c r="P3756" s="4"/>
      <c r="Q3756" s="6"/>
      <c r="R3756" s="4"/>
      <c r="S3756" s="4"/>
      <c r="T3756" s="3"/>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1"/>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3"/>
      <c r="G3761" s="3"/>
      <c r="J3761" s="3"/>
      <c r="P3761" s="4"/>
      <c r="Q3761" s="6"/>
      <c r="R3761" s="4"/>
      <c r="S3761" s="4"/>
      <c r="T3761" s="4"/>
      <c r="U3761" s="3"/>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1"/>
      <c r="B3764" s="3"/>
      <c r="C3764" s="3"/>
      <c r="D3764" s="3"/>
      <c r="F3764" s="3"/>
      <c r="G3764" s="3"/>
      <c r="J3764" s="3"/>
      <c r="P3764" s="4"/>
      <c r="Q3764" s="6"/>
      <c r="R3764" s="4"/>
      <c r="S3764" s="4"/>
      <c r="T3764" s="4"/>
      <c r="U3764" s="3"/>
      <c r="V3764" s="4"/>
      <c r="W3764" s="6"/>
      <c r="X3764" s="4"/>
      <c r="Y3764" s="14"/>
      <c r="Z3764" s="4"/>
      <c r="AA3764" s="4"/>
      <c r="AB3764" s="4"/>
      <c r="AC3764" s="4"/>
      <c r="AD3764" s="2"/>
      <c r="AE3764" s="2"/>
      <c r="AF3764" s="4"/>
      <c r="AG3764" s="4"/>
      <c r="AH3764" s="4"/>
      <c r="AI3764" s="6"/>
      <c r="AJ3764" s="4"/>
      <c r="AK3764" s="4"/>
      <c r="AL3764" s="6"/>
    </row>
    <row r="3765" spans="1:38"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1"/>
      <c r="B3768" s="3"/>
      <c r="C3768" s="3"/>
      <c r="D3768" s="3"/>
      <c r="F3768" s="3"/>
      <c r="G3768" s="3"/>
      <c r="J3768" s="3"/>
      <c r="P3768" s="3"/>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3"/>
      <c r="G3771" s="3"/>
      <c r="J3771" s="3"/>
      <c r="P3771" s="3"/>
      <c r="R3771" s="4"/>
      <c r="S3771" s="4"/>
      <c r="T3771" s="4"/>
      <c r="U3771" s="3"/>
      <c r="V3771" s="4"/>
      <c r="W3771" s="6"/>
      <c r="X3771" s="4"/>
      <c r="Y3771" s="14"/>
      <c r="Z3771" s="4"/>
      <c r="AA3771" s="4"/>
      <c r="AB3771" s="4"/>
      <c r="AC3771" s="4"/>
      <c r="AD3771" s="2"/>
      <c r="AE3771" s="2"/>
      <c r="AF3771" s="4"/>
      <c r="AG3771" s="4"/>
      <c r="AH3771" s="4"/>
      <c r="AI3771" s="6"/>
      <c r="AJ3771" s="4"/>
      <c r="AK3771" s="4"/>
      <c r="AL3771" s="6"/>
    </row>
    <row r="3772" spans="1:38" ht="13" x14ac:dyDescent="0.15">
      <c r="A3772" s="1"/>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3"/>
      <c r="G3774" s="3"/>
      <c r="J3774" s="3"/>
      <c r="P3774" s="3"/>
      <c r="R3774" s="4"/>
      <c r="S3774" s="4"/>
      <c r="T3774" s="4"/>
      <c r="U3774" s="3"/>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1"/>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1"/>
      <c r="B3780" s="3"/>
      <c r="C3780" s="3"/>
      <c r="D3780" s="3"/>
      <c r="F3780" s="3"/>
      <c r="G3780" s="3"/>
      <c r="J3780" s="3"/>
      <c r="P3780" s="3"/>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3"/>
      <c r="P3783" s="3"/>
      <c r="R3783" s="4"/>
      <c r="S3783" s="4"/>
      <c r="T3783" s="3"/>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1"/>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7"/>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1"/>
      <c r="B3788" s="3"/>
      <c r="C3788" s="3"/>
      <c r="D3788" s="3"/>
      <c r="F3788" s="3"/>
      <c r="G3788" s="3"/>
      <c r="J3788" s="3"/>
      <c r="P3788" s="3"/>
      <c r="R3788" s="4"/>
      <c r="S3788" s="4"/>
      <c r="T3788" s="3"/>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1"/>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3"/>
      <c r="P3791" s="3"/>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1"/>
      <c r="B3794" s="3"/>
      <c r="C3794" s="3"/>
      <c r="D3794" s="3"/>
      <c r="F3794" s="4"/>
      <c r="G3794" s="3"/>
      <c r="J3794" s="4"/>
      <c r="K3794" s="6"/>
      <c r="P3794" s="4"/>
      <c r="Q3794" s="6"/>
      <c r="R3794" s="3"/>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1"/>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3"/>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3"/>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1"/>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1"/>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3"/>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3"/>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1"/>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3"/>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7"/>
      <c r="B3813" s="3"/>
      <c r="C3813" s="3"/>
      <c r="D3813" s="3"/>
      <c r="F3813" s="3"/>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1"/>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1"/>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1"/>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1"/>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1"/>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1"/>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1"/>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1"/>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1"/>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1"/>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1"/>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1"/>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1"/>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1"/>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1"/>
      <c r="B3870" s="3"/>
      <c r="C3870" s="3"/>
      <c r="D3870" s="3"/>
      <c r="F3870" s="4"/>
      <c r="G3870" s="3"/>
      <c r="J3870" s="4"/>
      <c r="K3870" s="6"/>
      <c r="P3870" s="4"/>
      <c r="Q3870" s="6"/>
      <c r="R3870" s="3"/>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4"/>
      <c r="K3872" s="6"/>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1"/>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1"/>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1"/>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1"/>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1"/>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1"/>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1"/>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1"/>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1"/>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1"/>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3"/>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1"/>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1"/>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7"/>
      <c r="B3921" s="3"/>
      <c r="C3921" s="3"/>
      <c r="D3921" s="3"/>
      <c r="F3921" s="4"/>
      <c r="G3921" s="3"/>
      <c r="J3921" s="3"/>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1"/>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1"/>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7"/>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1"/>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7"/>
      <c r="B3933" s="3"/>
      <c r="C3933" s="3"/>
      <c r="D3933" s="3"/>
      <c r="F3933" s="4"/>
      <c r="G3933" s="3"/>
      <c r="J3933" s="4"/>
      <c r="K3933" s="6"/>
      <c r="P3933" s="4"/>
      <c r="Q3933" s="6"/>
      <c r="R3933" s="3"/>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1"/>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1"/>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3"/>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1"/>
      <c r="B3942" s="3"/>
      <c r="C3942" s="3"/>
      <c r="D3942" s="3"/>
      <c r="F3942" s="4"/>
      <c r="G3942" s="3"/>
      <c r="J3942" s="4"/>
      <c r="K3942" s="6"/>
      <c r="P3942" s="4"/>
      <c r="Q3942" s="6"/>
      <c r="R3942" s="3"/>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7"/>
      <c r="B3945" s="3"/>
      <c r="C3945" s="3"/>
      <c r="D3945" s="3"/>
      <c r="F3945" s="4"/>
      <c r="G3945" s="3"/>
      <c r="J3945" s="4"/>
      <c r="K3945" s="6"/>
      <c r="P3945" s="4"/>
      <c r="Q3945" s="6"/>
      <c r="R3945" s="3"/>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1"/>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3"/>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7"/>
      <c r="B3949" s="3"/>
      <c r="C3949" s="3"/>
      <c r="D3949" s="3"/>
      <c r="F3949" s="4"/>
      <c r="G3949" s="3"/>
      <c r="J3949" s="3"/>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1"/>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1"/>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7"/>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1"/>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7"/>
      <c r="B3960" s="3"/>
      <c r="C3960" s="3"/>
      <c r="D3960" s="3"/>
      <c r="F3960" s="4"/>
      <c r="G3960" s="3"/>
      <c r="J3960" s="3"/>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1"/>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7"/>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1"/>
      <c r="B3966" s="3"/>
      <c r="C3966" s="3"/>
      <c r="D3966" s="3"/>
      <c r="F3966" s="4"/>
      <c r="G3966" s="3"/>
      <c r="J3966" s="3"/>
      <c r="P3966" s="3"/>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7"/>
      <c r="B3968" s="3"/>
      <c r="C3968" s="3"/>
      <c r="D3968" s="3"/>
      <c r="F3968" s="4"/>
      <c r="G3968" s="3"/>
      <c r="J3968" s="3"/>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1"/>
      <c r="B3970" s="3"/>
      <c r="C3970" s="3"/>
      <c r="D3970" s="3"/>
      <c r="F3970" s="4"/>
      <c r="G3970" s="3"/>
      <c r="J3970" s="3"/>
      <c r="P3970" s="3"/>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7"/>
      <c r="B3972" s="3"/>
      <c r="C3972" s="3"/>
      <c r="D3972" s="3"/>
      <c r="F3972" s="4"/>
      <c r="G3972" s="3"/>
      <c r="J3972" s="3"/>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1"/>
      <c r="B3974" s="3"/>
      <c r="C3974" s="3"/>
      <c r="D3974" s="3"/>
      <c r="F3974" s="4"/>
      <c r="G3974" s="3"/>
      <c r="J3974" s="3"/>
      <c r="P3974" s="4"/>
      <c r="Q3974" s="6"/>
      <c r="R3974" s="4"/>
      <c r="S3974" s="4"/>
      <c r="T3974" s="4"/>
      <c r="U3974" s="3"/>
      <c r="V3974" s="4"/>
      <c r="W3974" s="6"/>
      <c r="X3974" s="4"/>
      <c r="Y3974" s="14"/>
      <c r="Z3974" s="4"/>
      <c r="AA3974" s="4"/>
      <c r="AB3974" s="4"/>
      <c r="AC3974" s="4"/>
      <c r="AD3974" s="2"/>
      <c r="AE3974" s="2"/>
      <c r="AF3974" s="4"/>
      <c r="AG3974" s="4"/>
      <c r="AH3974" s="4"/>
      <c r="AI3974" s="6"/>
      <c r="AJ3974" s="4"/>
      <c r="AK3974" s="4"/>
      <c r="AL3974" s="6"/>
    </row>
    <row r="3975" spans="1:38"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7"/>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7"/>
      <c r="B3977" s="3"/>
      <c r="C3977" s="3"/>
      <c r="D3977" s="3"/>
      <c r="F3977" s="4"/>
      <c r="G3977" s="3"/>
      <c r="J3977" s="3"/>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1"/>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7"/>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1"/>
      <c r="B3982" s="3"/>
      <c r="C3982" s="3"/>
      <c r="D3982" s="3"/>
      <c r="F3982" s="4"/>
      <c r="G3982" s="3"/>
      <c r="J3982" s="4"/>
      <c r="K3982" s="6"/>
      <c r="P3982" s="4"/>
      <c r="Q3982" s="6"/>
      <c r="R3982" s="3"/>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row r="4381" spans="1:38"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6"/>
      <c r="AJ4381" s="4"/>
      <c r="AK4381" s="4"/>
      <c r="AL4381" s="6"/>
    </row>
    <row r="4382" spans="1:38"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6"/>
      <c r="AJ4382" s="4"/>
      <c r="AK4382" s="4"/>
      <c r="AL4382" s="6"/>
    </row>
    <row r="4383" spans="1:38"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6"/>
      <c r="AJ4383" s="4"/>
      <c r="AK4383" s="4"/>
      <c r="AL4383" s="6"/>
    </row>
    <row r="4384" spans="1:38"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6"/>
      <c r="AJ4384" s="4"/>
      <c r="AK4384" s="4"/>
      <c r="AL4384" s="6"/>
    </row>
    <row r="4385" spans="1:38"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6"/>
      <c r="AJ4385" s="4"/>
      <c r="AK4385" s="4"/>
      <c r="AL4385" s="6"/>
    </row>
    <row r="4386" spans="1:38"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6"/>
      <c r="AJ4386" s="4"/>
      <c r="AK4386" s="4"/>
      <c r="AL4386" s="6"/>
    </row>
    <row r="4387" spans="1:38"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6"/>
      <c r="AJ4387" s="4"/>
      <c r="AK4387" s="4"/>
      <c r="AL4387" s="6"/>
    </row>
    <row r="4388" spans="1:38"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6"/>
      <c r="AJ4388" s="4"/>
      <c r="AK4388" s="4"/>
      <c r="AL4388" s="6"/>
    </row>
    <row r="4389" spans="1:38"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6"/>
      <c r="AJ4389" s="4"/>
      <c r="AK4389" s="4"/>
      <c r="AL4389" s="6"/>
    </row>
    <row r="4390" spans="1:38"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6"/>
      <c r="AJ4390" s="4"/>
      <c r="AK4390" s="4"/>
      <c r="AL4390" s="6"/>
    </row>
    <row r="4391" spans="1:38"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6"/>
      <c r="AJ4391" s="4"/>
      <c r="AK4391" s="4"/>
      <c r="AL4391" s="6"/>
    </row>
    <row r="4392" spans="1:38"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6"/>
      <c r="AJ4392" s="4"/>
      <c r="AK4392" s="4"/>
      <c r="AL4392" s="6"/>
    </row>
    <row r="4393" spans="1:38"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6"/>
      <c r="AJ4393" s="4"/>
      <c r="AK4393" s="4"/>
      <c r="AL4393" s="6"/>
    </row>
    <row r="4394" spans="1:38"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6"/>
      <c r="AJ4394" s="4"/>
      <c r="AK4394" s="4"/>
      <c r="AL4394" s="6"/>
    </row>
    <row r="4395" spans="1:38"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6"/>
      <c r="AJ4395" s="4"/>
      <c r="AK4395" s="4"/>
      <c r="AL4395" s="6"/>
    </row>
    <row r="4396" spans="1:38"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6"/>
      <c r="AJ4396" s="4"/>
      <c r="AK4396" s="4"/>
      <c r="AL4396" s="6"/>
    </row>
    <row r="4397" spans="1:38"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6"/>
      <c r="AJ4397" s="4"/>
      <c r="AK4397" s="4"/>
      <c r="AL4397" s="6"/>
    </row>
    <row r="4398" spans="1:38"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6"/>
      <c r="AJ4398" s="4"/>
      <c r="AK4398" s="4"/>
      <c r="AL4398" s="6"/>
    </row>
    <row r="4399" spans="1:38"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6"/>
      <c r="AJ4399" s="4"/>
      <c r="AK4399" s="4"/>
      <c r="AL4399" s="6"/>
    </row>
    <row r="4400" spans="1:38"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6"/>
      <c r="AJ4400" s="4"/>
      <c r="AK4400" s="4"/>
      <c r="AL4400" s="6"/>
    </row>
    <row r="4401" spans="1:38"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6"/>
      <c r="AJ4401" s="4"/>
      <c r="AK4401" s="4"/>
      <c r="AL4401" s="6"/>
    </row>
    <row r="4402" spans="1:38"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6"/>
      <c r="AJ4402" s="4"/>
      <c r="AK4402" s="4"/>
      <c r="AL4402" s="6"/>
    </row>
    <row r="4403" spans="1:38"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6"/>
      <c r="AJ4403" s="4"/>
      <c r="AK4403" s="4"/>
      <c r="AL4403" s="6"/>
    </row>
    <row r="4404" spans="1:38"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6"/>
      <c r="AJ4404" s="4"/>
      <c r="AK4404" s="4"/>
      <c r="AL4404" s="6"/>
    </row>
    <row r="4405" spans="1:38"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6"/>
      <c r="AJ4405" s="4"/>
      <c r="AK4405" s="4"/>
      <c r="AL440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2016-10-04T21:18:49Z</dcterms:modified>
</cp:coreProperties>
</file>