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64" firstSheet="0" activeTab="1"/>
  </bookViews>
  <sheets>
    <sheet name="4а, 4б -Орлогын задаргаа сараар" sheetId="1" state="visible" r:id="rId2"/>
    <sheet name="5а - зардал сараар" sheetId="2" state="visible" r:id="rId3"/>
    <sheet name="8 - ХЭРЭГЛЭГЧ-СУУРЬ ҮНЭ" sheetId="3" state="visible" r:id="rId4"/>
  </sheets>
  <definedNames>
    <definedName function="false" hidden="false" localSheetId="0" name="_xlnm.Print_Area" vbProcedure="false">'4а, 4б -Орлогын задаргаа сараар'!$A$1:$Q$58</definedName>
    <definedName function="false" hidden="false" localSheetId="1" name="_xlnm.Print_Area" vbProcedure="false">'5а - зардал сараар'!$A$1:$P$75</definedName>
    <definedName function="false" hidden="false" localSheetId="2" name="_xlnm.Print_Area" vbProcedure="false">'8 - ХЭРЭГЛЭГЧ-СУУРЬ ҮНЭ'!$A$2:$J$29</definedName>
    <definedName function="false" hidden="false" localSheetId="0" name="_xlnm.Print_Area" vbProcedure="false">'4а, 4б -Орлогын задаргаа сараар'!$A$1:$Q$58</definedName>
    <definedName function="false" hidden="false" localSheetId="0" name="_xlnm.Print_Area_0" vbProcedure="false">'4а, 4б -Орлогын задаргаа сараар'!$A$1:$Q$58</definedName>
    <definedName function="false" hidden="false" localSheetId="0" name="_xlnm.Print_Area_0_0" vbProcedure="false">'4а, 4б -Орлогын задаргаа сараар'!$A$1:$Q$58</definedName>
    <definedName function="false" hidden="false" localSheetId="0" name="_xlnm.Print_Area_0_0_0" vbProcedure="false">'4а, 4б -Орлогын задаргаа сараар'!$A$1:$Q$58</definedName>
    <definedName function="false" hidden="false" localSheetId="1" name="_xlnm.Print_Area" vbProcedure="false">'5а - зардал сараар'!$A$1:$P$75</definedName>
    <definedName function="false" hidden="false" localSheetId="1" name="_xlnm.Print_Area_0" vbProcedure="false">'5а - зардал сараар'!$A$1:$P$75</definedName>
    <definedName function="false" hidden="false" localSheetId="1" name="_xlnm.Print_Area_0_0" vbProcedure="false">'5а - зардал сараар'!$A$1:$P$75</definedName>
    <definedName function="false" hidden="false" localSheetId="1" name="_xlnm.Print_Area_0_0_0" vbProcedure="false">'5а - зардал сараар'!$A$1:$P$75</definedName>
    <definedName function="false" hidden="false" localSheetId="2" name="_xlnm.Print_Area" vbProcedure="false">'8 - ХЭРЭГЛЭГЧ-СУУРЬ ҮНЭ'!$A$2:$J$29</definedName>
    <definedName function="false" hidden="false" localSheetId="2" name="_xlnm.Print_Area_0" vbProcedure="false">'8 - ХЭРЭГЛЭГЧ-СУУРЬ ҮНЭ'!$A$2:$J$29</definedName>
    <definedName function="false" hidden="false" localSheetId="2" name="_xlnm.Print_Area_0_0" vbProcedure="false">'8 - ХЭРЭГЛЭГЧ-СУУРЬ ҮНЭ'!$A$2:$J$29</definedName>
    <definedName function="false" hidden="false" localSheetId="2" name="_xlnm.Print_Area_0_0_0" vbProcedure="false">'8 - ХЭРЭГЛЭГЧ-СУУРЬ ҮНЭ'!$A$2:$J$29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<sst xmlns="http://schemas.openxmlformats.org/spreadsheetml/2006/main" count="383" uniqueCount="193">
  <si>
    <t>Улаанаар тавьсан тоо нь жишээ шүү, үүний оронд өөрийн тоог тавих !!!!!!!!</t>
  </si>
  <si>
    <t>Хүснэгт № 4а</t>
  </si>
  <si>
    <t>".................................................".........КОМПАНИЙН ..........................ОНЫ   УСНЫ  БОРЛУУЛАЛТЫН  БИЧИЛТ , САРААР</t>
  </si>
  <si>
    <t>Хэрэглэгчийн ангилал</t>
  </si>
  <si>
    <t>хэмжих нэгж</t>
  </si>
  <si>
    <r>
      <t xml:space="preserve">...........оны сарын борлуулалтын бичилт / мян.м</t>
    </r>
    <r>
      <rPr>
        <b val="true"/>
        <i val="true"/>
        <vertAlign val="superscript"/>
        <sz val="14"/>
        <rFont val="Arial"/>
        <family val="2"/>
        <charset val="1"/>
      </rPr>
      <t xml:space="preserve">3</t>
    </r>
    <r>
      <rPr>
        <b val="true"/>
        <i val="true"/>
        <sz val="14"/>
        <rFont val="Arial"/>
        <family val="2"/>
        <charset val="1"/>
      </rPr>
      <t xml:space="preserve">-р/</t>
    </r>
  </si>
  <si>
    <t>1 -р сар</t>
  </si>
  <si>
    <t>2 -р сар</t>
  </si>
  <si>
    <t>3 -р сар</t>
  </si>
  <si>
    <t>4 -р сар</t>
  </si>
  <si>
    <t>5 -р сар</t>
  </si>
  <si>
    <t>6 -р сар</t>
  </si>
  <si>
    <t>7 -р сар</t>
  </si>
  <si>
    <t>8 -р сар</t>
  </si>
  <si>
    <t>9 -р сар</t>
  </si>
  <si>
    <t>10 -р сар</t>
  </si>
  <si>
    <t>11 -р сар</t>
  </si>
  <si>
    <t>12 -р сар</t>
  </si>
  <si>
    <t>..............он</t>
  </si>
  <si>
    <t>БОРЛУУЛАЛТЫН БИЧИЛТ ХИЙСЭН НИЙТ УСНЫ БИЕТ ХЭМЖЭЭ</t>
  </si>
  <si>
    <t>Цэвэр усны борлуулалтын дүн</t>
  </si>
  <si>
    <r>
      <t xml:space="preserve">мян.м</t>
    </r>
    <r>
      <rPr>
        <vertAlign val="superscript"/>
        <sz val="10"/>
        <color rgb="FF000000"/>
        <rFont val="Arial"/>
        <family val="2"/>
        <charset val="1"/>
      </rPr>
      <t xml:space="preserve">3</t>
    </r>
  </si>
  <si>
    <t>1.1.1</t>
  </si>
  <si>
    <t>ААНБ-н хэрэглэгч</t>
  </si>
  <si>
    <t>Байгуулгын Дулааны хэсэгт</t>
  </si>
  <si>
    <t>1.1.2</t>
  </si>
  <si>
    <t>ААНБайгуулга</t>
  </si>
  <si>
    <t>1.1.3.</t>
  </si>
  <si>
    <t>Спирт, архи, пиво, усны үйлдвэр, машин угаалга</t>
  </si>
  <si>
    <t>1.1.4.</t>
  </si>
  <si>
    <t>Ноос ноолуур, арьс шир, өлөн гэдэс боловсруулах үйлдвэр</t>
  </si>
  <si>
    <t>1.1.5.</t>
  </si>
  <si>
    <t>Зөөврөөр</t>
  </si>
  <si>
    <t>1.1.6.</t>
  </si>
  <si>
    <t>Ахуйн хэрэглэгч</t>
  </si>
  <si>
    <t>тоолууртай</t>
  </si>
  <si>
    <t>1.1.7.</t>
  </si>
  <si>
    <t>тоолуургүй</t>
  </si>
  <si>
    <t>1.1.8.</t>
  </si>
  <si>
    <t>Ус түгээх байраар УТБ</t>
  </si>
  <si>
    <t>1.1.9.</t>
  </si>
  <si>
    <t>Бохир ус татан зайлуулсан биет хэмжээ</t>
  </si>
  <si>
    <t>1.2.1</t>
  </si>
  <si>
    <t>1.2.2</t>
  </si>
  <si>
    <t>1.2.3.</t>
  </si>
  <si>
    <t>Спирт, архи, пиво, усны үйлдвэр,</t>
  </si>
  <si>
    <t>1.2.4.</t>
  </si>
  <si>
    <t>Ноос ноолуур, арьс шир, өлөн гэдэс ,машин угаалга</t>
  </si>
  <si>
    <t>1.2.5.</t>
  </si>
  <si>
    <t>1.2.6.</t>
  </si>
  <si>
    <t>1.2.7.</t>
  </si>
  <si>
    <t>1.2.8.</t>
  </si>
  <si>
    <t>Ерөнхий мнженер ……...................…....... ./                                     /</t>
  </si>
  <si>
    <t>Ерөнхий нягтлан бодогч …….................. ./                                     /</t>
  </si>
  <si>
    <t>Эдийн засагч .........................................../                                  /</t>
  </si>
  <si>
    <t>Хүснэгт № 4б</t>
  </si>
  <si>
    <t>ЦЭВЭР, БОХИР УСНЫ БОРЛУУЛАЛТЫН ОРЛОГО , САРААР  -  ............. он</t>
  </si>
  <si>
    <t>...........оны сарын борлуулалтын орлого -сараар / мян.төг-р/</t>
  </si>
  <si>
    <t>Тусгай зөвшөөрлийн үйл ажиллагааны  НИЙТ ОРЛОГО</t>
  </si>
  <si>
    <t>мян.төг</t>
  </si>
  <si>
    <t>Цэвэр усны орлогын дүн</t>
  </si>
  <si>
    <t>2.1.1.</t>
  </si>
  <si>
    <t>2.1.2.</t>
  </si>
  <si>
    <t>2.1.3.</t>
  </si>
  <si>
    <t>2.1.4.</t>
  </si>
  <si>
    <t>2.1.5.</t>
  </si>
  <si>
    <t>2.1.6.</t>
  </si>
  <si>
    <t>2.1.7.</t>
  </si>
  <si>
    <t>2.1.8.</t>
  </si>
  <si>
    <t>2.1.9.</t>
  </si>
  <si>
    <t>Бохир ус татан зайлуулсан орлогын дүн</t>
  </si>
  <si>
    <t>2.2.1.</t>
  </si>
  <si>
    <t>2.2.2.</t>
  </si>
  <si>
    <t>2.2.3.</t>
  </si>
  <si>
    <t>2.2.4.</t>
  </si>
  <si>
    <t>2.2.5.</t>
  </si>
  <si>
    <t>2.2.6.</t>
  </si>
  <si>
    <t>2.2.7.</t>
  </si>
  <si>
    <t>2.2.8.</t>
  </si>
  <si>
    <t>Суурь хураамжийн орлогын дүн</t>
  </si>
  <si>
    <t>3.3.1</t>
  </si>
  <si>
    <t>ААНБайгууллагын</t>
  </si>
  <si>
    <t>3.3.2</t>
  </si>
  <si>
    <t>Айл өрхийн</t>
  </si>
  <si>
    <t>Дундаж тариф</t>
  </si>
  <si>
    <t>Ерөнхий нягтлан бодогч ……...............…....... ./                                     /</t>
  </si>
  <si>
    <t>Эдийн засагч .................................................../                                  /</t>
  </si>
  <si>
    <t>Хүснэгт№ 5а</t>
  </si>
  <si>
    <t>".................................................."........ХК - н   ТУСГАЙ ЗӨВШӨӨРЛИЙН  ҮЙЛ АЖИЛЛАГААНЫ ЗАРДЛЫН ЗАДАРГАА  - сараар</t>
  </si>
  <si>
    <t>№</t>
  </si>
  <si>
    <t>Зардлын төрлүүд</t>
  </si>
  <si>
    <t>..............оны Тусгай зөвшөөрлийн үйл ажиллагааны зардал - сараар</t>
  </si>
  <si>
    <t>...........онд</t>
  </si>
  <si>
    <t>Үндсэн ба нэмэгдэл цалин</t>
  </si>
  <si>
    <t>Байгууллагаас төлөх ЭМ, НДШ</t>
  </si>
  <si>
    <t>Цахилгаан өөрийн хэрэглээ</t>
  </si>
  <si>
    <t>Дулаан-өөрийн хэрэглээ</t>
  </si>
  <si>
    <t>Ус - өөрийн хэрэглээ</t>
  </si>
  <si>
    <t>Түлш, шатахуун, тээврийн зардал</t>
  </si>
  <si>
    <t>Харуул хамгаалалтын зардал</t>
  </si>
  <si>
    <t>Засвар, үйлчилгээний зардал</t>
  </si>
  <si>
    <t>Ариутгал халдваргүйжүүлэлтийн зардал</t>
  </si>
  <si>
    <t>Конторын хангамжийн зардал</t>
  </si>
  <si>
    <t>Хөдөлмөр хамгааллын зардал</t>
  </si>
  <si>
    <t>Маркетинг, борлуулалтын зардал</t>
  </si>
  <si>
    <t>Лаборатори, шинжилгээний зардал</t>
  </si>
  <si>
    <t>Гүйцэтгэх удирдлагын зардал</t>
  </si>
  <si>
    <t>ТҮЗ-ын зардал</t>
  </si>
  <si>
    <t>Үндсэн хөрөнгийн элэгдлийн зардал</t>
  </si>
  <si>
    <t>Зохицуулалт үйлчилгээний хөлс</t>
  </si>
  <si>
    <t>Гадны үйлчилгээний хөлс</t>
  </si>
  <si>
    <t>Татварын зардал</t>
  </si>
  <si>
    <t>Даатгалын зардал</t>
  </si>
  <si>
    <t>Үйл ажиллагааны бусад зардал</t>
  </si>
  <si>
    <t>Үндсэн үйл ажиллагааны зардлын дүн</t>
  </si>
  <si>
    <t>Ажиллагсдын нийгмийн зардал</t>
  </si>
  <si>
    <t>Хөрөнгө оруулалтын зардалд</t>
  </si>
  <si>
    <t>Хөрөнгө оруулалтын өгөөжийн дүн</t>
  </si>
  <si>
    <t>Борлуулалтын орлогын шаардагдах хэмжээ / БОШ /</t>
  </si>
  <si>
    <t>Шагнал урамшуулал</t>
  </si>
  <si>
    <t>Спорт, соёлын арга хэмжээ</t>
  </si>
  <si>
    <t>Бусад</t>
  </si>
  <si>
    <t>Үндсэн бус үйл ажиллагааны зардлын дүн</t>
  </si>
  <si>
    <t>УХАТ-н үйл ажиллагааны нийт Зардлын дүн</t>
  </si>
  <si>
    <t>Тайлбар: Тусгай зөвшөөрлийн үйл ажиллагааны хүрээнд  гаргана.   БОш -нь хүснэгт№7-Өртөгтэй тэнцүү байх,  Нийт зардлын дүн нь Нийт балансын зардалтай тэнцүү байна.Төлөвлөгөөнд өссөн зардлыг  үндэслэл, шалтгааныг тайлбарлаж бичиж, холбогдох тушаал, шийдвэрийн хамт ирүүлнэ.</t>
  </si>
  <si>
    <t>Ерөнхий нягтлан ...............................</t>
  </si>
  <si>
    <t>Эдийн засагч .....................................</t>
  </si>
  <si>
    <t>Цэвэр ус худалдан авах, бохир ус нийлүүлэх худалдан авалтын болон төлөх суурь хураамжийн тооцоо:</t>
  </si>
  <si>
    <t>Худалдан авсан усны биет хэмжээ</t>
  </si>
  <si>
    <t>Хангагчтай тооцоо хийх усаар хийнэ.</t>
  </si>
  <si>
    <t>Худалдан авах нийт ус  ..........он</t>
  </si>
  <si>
    <t>авсан ус  - цэвэр</t>
  </si>
  <si>
    <r>
      <t xml:space="preserve">мян.м</t>
    </r>
    <r>
      <rPr>
        <vertAlign val="superscript"/>
        <sz val="8"/>
        <color rgb="FF000000"/>
        <rFont val="Arial"/>
        <family val="2"/>
        <charset val="1"/>
      </rPr>
      <t xml:space="preserve">3</t>
    </r>
  </si>
  <si>
    <t>нийлүүлэх ус  - бохир</t>
  </si>
  <si>
    <t>Бөөний нэгж үнэ</t>
  </si>
  <si>
    <t>Дундаж өртөг</t>
  </si>
  <si>
    <t>цэвэр усны нэгж үнэ</t>
  </si>
  <si>
    <t>төгрөг</t>
  </si>
  <si>
    <t>бохир усны нэгж үнэ</t>
  </si>
  <si>
    <t>Худалдан авсан усны өртөг тооцоо</t>
  </si>
  <si>
    <t>.......... онд</t>
  </si>
  <si>
    <t>цэвэр усны худалдан авсан үнэ</t>
  </si>
  <si>
    <t>бохир усны  үнэ</t>
  </si>
  <si>
    <t>Суурь хураамжийн өртөг</t>
  </si>
  <si>
    <t>Нийт өртөг - худалдан авсан</t>
  </si>
  <si>
    <t>нийт худалдан авалт</t>
  </si>
  <si>
    <r>
      <t xml:space="preserve">Суурь хураамжийн оруулга = </t>
    </r>
    <r>
      <rPr>
        <b val="true"/>
        <sz val="11"/>
        <color rgb="FFFF0000"/>
        <rFont val="Arial"/>
        <family val="2"/>
        <charset val="1"/>
      </rPr>
      <t xml:space="preserve">100/80/50</t>
    </r>
    <r>
      <rPr>
        <b val="true"/>
        <sz val="11"/>
        <color rgb="FF8C0021"/>
        <rFont val="Arial"/>
        <family val="2"/>
        <charset val="1"/>
      </rPr>
      <t xml:space="preserve">мм*</t>
    </r>
    <r>
      <rPr>
        <b val="true"/>
        <sz val="11"/>
        <color rgb="FFFF0000"/>
        <rFont val="Arial"/>
        <family val="2"/>
        <charset val="1"/>
      </rPr>
      <t xml:space="preserve"> 3 </t>
    </r>
    <r>
      <rPr>
        <b val="true"/>
        <sz val="11"/>
        <color rgb="FF8C0021"/>
        <rFont val="Arial"/>
        <family val="2"/>
        <charset val="1"/>
      </rPr>
      <t xml:space="preserve">ш</t>
    </r>
    <r>
      <rPr>
        <sz val="10"/>
        <rFont val="Arial"/>
        <family val="2"/>
        <charset val="1"/>
      </rPr>
      <t xml:space="preserve"> </t>
    </r>
  </si>
  <si>
    <t>нэгж суурь үнэ - мян,төгрөгөөр</t>
  </si>
  <si>
    <t>өөрийн хангачтай тооцоо хийдэг тоолуурын голчийг авна.</t>
  </si>
  <si>
    <r>
      <t xml:space="preserve">Хангагчаас цэвэр ус авсан шугамын голчийн судалгаа  - ...........онд </t>
    </r>
    <r>
      <rPr>
        <b val="true"/>
        <sz val="11"/>
        <rFont val="Arial"/>
        <family val="2"/>
        <charset val="1"/>
      </rPr>
      <t xml:space="preserve">  </t>
    </r>
    <r>
      <rPr>
        <sz val="11"/>
        <rFont val="Arial"/>
        <family val="2"/>
        <charset val="1"/>
      </rPr>
      <t xml:space="preserve">/ </t>
    </r>
    <r>
      <rPr>
        <i val="true"/>
        <sz val="11"/>
        <rFont val="Arial"/>
        <family val="2"/>
        <charset val="1"/>
      </rPr>
      <t xml:space="preserve">Тоолуур суурилагдсан шугамын голчоор</t>
    </r>
    <r>
      <rPr>
        <b val="true"/>
        <sz val="11"/>
        <rFont val="Arial"/>
        <family val="2"/>
        <charset val="1"/>
      </rPr>
      <t xml:space="preserve"> /</t>
    </r>
  </si>
  <si>
    <t>Цэвэр усны оролтын шугамын голч,  мм-р</t>
  </si>
  <si>
    <t>ААНБ-н тоо</t>
  </si>
  <si>
    <t>нэгж үнэ</t>
  </si>
  <si>
    <t>1 сарын орлогын дүн  мян.төг</t>
  </si>
  <si>
    <t>2014-оны орлогын дүн  мян,төг</t>
  </si>
  <si>
    <t>400, -с дээш</t>
  </si>
  <si>
    <t>НИЙТ ДҮН</t>
  </si>
  <si>
    <t>Хүснэгт № 8</t>
  </si>
  <si>
    <t>А.</t>
  </si>
  <si>
    <t>"..............................................".........КОМПАНИЙН  ХЭРЭГЛЭГЧИЙН СУДАЛГАА--- ...............оны.............улиралд</t>
  </si>
  <si>
    <t>Үзүүлэлтүүд</t>
  </si>
  <si>
    <t>Хэмжих нэгж</t>
  </si>
  <si>
    <t>1 сар</t>
  </si>
  <si>
    <t>2 сар</t>
  </si>
  <si>
    <t>3 сар</t>
  </si>
  <si>
    <t>4 сар</t>
  </si>
  <si>
    <t>5 сар</t>
  </si>
  <si>
    <t>6 сар</t>
  </si>
  <si>
    <t>7 сар</t>
  </si>
  <si>
    <t>8сар</t>
  </si>
  <si>
    <t>9 сар</t>
  </si>
  <si>
    <t>10 сар</t>
  </si>
  <si>
    <t>11 сар</t>
  </si>
  <si>
    <t>12 сар</t>
  </si>
  <si>
    <t>Цэвэр ус</t>
  </si>
  <si>
    <t>Бохир ус</t>
  </si>
  <si>
    <t>Тухайн байгууллагаар үйлчлүүлж буй нийт хэрэглэгч :</t>
  </si>
  <si>
    <t>тоо</t>
  </si>
  <si>
    <t>ААНБайгуулга - тоолууртай</t>
  </si>
  <si>
    <t>ААНБайгуулга - тоолуургүй</t>
  </si>
  <si>
    <t>Зөөврөөр ААНБ</t>
  </si>
  <si>
    <t>ААНБ-н нийт  дүн</t>
  </si>
  <si>
    <t>· Айл өрх  /тоолууртай/</t>
  </si>
  <si>
    <t>өрх</t>
  </si>
  <si>
    <t>· Айл өрх  /тоолуургүй/</t>
  </si>
  <si>
    <t>· УТБ, зөөвөр</t>
  </si>
  <si>
    <t>Ахуйн нийт дүн</t>
  </si>
  <si>
    <t>Нийт борлуулсан ус - биетээр</t>
  </si>
  <si>
    <r>
      <t xml:space="preserve">мян.м</t>
    </r>
    <r>
      <rPr>
        <b val="true"/>
        <vertAlign val="superscript"/>
        <sz val="10"/>
        <color rgb="FF8C0000"/>
        <rFont val="Arial"/>
        <family val="2"/>
        <charset val="1"/>
      </rPr>
      <t xml:space="preserve">3</t>
    </r>
  </si>
  <si>
    <t>·УТБ, Зөөвөр</t>
  </si>
  <si>
    <t>Мэдээлэл боловсруулсан:</t>
  </si>
  <si>
    <t>УХАТ-н инженер ........................./                                     /</t>
  </si>
  <si>
    <t>Нягтлан ............................................/                                   /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</si>
</sst>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"/>
    <numFmt numFmtId="166" formatCode="#,##0.00_₮"/>
    <numFmt numFmtId="167" formatCode="M/D/YYYY"/>
    <numFmt numFmtId="168" formatCode="#,##0.00"/>
    <numFmt numFmtId="169" formatCode="#,##0.0_₮"/>
    <numFmt numFmtId="170" formatCode="_(* #,##0.00_);_(* \(#,##0.00\);_(* \-??_);_(@_)"/>
    <numFmt numFmtId="171" formatCode="_(* #,##0.0_);_(* \(#,##0.0\);_(* \-??_);_(@_)"/>
    <numFmt numFmtId="172" formatCode="0.00"/>
    <numFmt numFmtId="173" formatCode="#,##0"/>
  </numFmts>
  <fonts count="6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4"/>
      <color rgb="FFFF0000"/>
      <name val="Arial"/>
      <family val="2"/>
      <charset val="204"/>
    </font>
    <font>
      <sz val="1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8C0000"/>
      <name val="Arial"/>
      <family val="2"/>
      <charset val="1"/>
    </font>
    <font>
      <sz val="12"/>
      <color rgb="FF8C0000"/>
      <name val="Arial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vertAlign val="superscript"/>
      <sz val="14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4"/>
      <color rgb="FF8C0000"/>
      <name val="Arial"/>
      <family val="2"/>
      <charset val="1"/>
    </font>
    <font>
      <b val="true"/>
      <sz val="12"/>
      <color rgb="FF8C0000"/>
      <name val="Arial"/>
      <family val="2"/>
      <charset val="1"/>
    </font>
    <font>
      <b val="true"/>
      <sz val="10"/>
      <color rgb="FF8C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8C0000"/>
      <name val="Arial"/>
      <family val="2"/>
      <charset val="204"/>
    </font>
    <font>
      <sz val="10"/>
      <color rgb="FFFF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b val="true"/>
      <sz val="11"/>
      <color rgb="FF8C0000"/>
      <name val="Arial"/>
      <family val="2"/>
      <charset val="1"/>
    </font>
    <font>
      <b val="true"/>
      <sz val="9"/>
      <color rgb="FF8C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8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8"/>
      <color rgb="FF740000"/>
      <name val="Arial"/>
      <family val="2"/>
      <charset val="1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11"/>
      <name val="Arial"/>
      <family val="2"/>
      <charset val="204"/>
    </font>
    <font>
      <b val="true"/>
      <sz val="8"/>
      <color rgb="FF740000"/>
      <name val="Arial"/>
      <family val="2"/>
      <charset val="204"/>
    </font>
    <font>
      <i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i val="true"/>
      <u val="single"/>
      <sz val="12"/>
      <color rgb="FF8C0000"/>
      <name val="Arial"/>
      <family val="2"/>
      <charset val="1"/>
    </font>
    <font>
      <b val="true"/>
      <i val="true"/>
      <u val="single"/>
      <sz val="11"/>
      <color rgb="FF8C0021"/>
      <name val="Arial"/>
      <family val="2"/>
      <charset val="1"/>
    </font>
    <font>
      <b val="true"/>
      <i val="true"/>
      <sz val="14"/>
      <color rgb="FF0000CC"/>
      <name val="Arial"/>
      <family val="2"/>
      <charset val="1"/>
    </font>
    <font>
      <vertAlign val="superscript"/>
      <sz val="8"/>
      <color rgb="FF00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b val="true"/>
      <i val="true"/>
      <sz val="10"/>
      <color rgb="FF8C0000"/>
      <name val="Arial"/>
      <family val="2"/>
      <charset val="1"/>
    </font>
    <font>
      <b val="true"/>
      <i val="true"/>
      <u val="single"/>
      <sz val="10"/>
      <color rgb="FF8C0021"/>
      <name val="Arial"/>
      <family val="2"/>
      <charset val="1"/>
    </font>
    <font>
      <b val="true"/>
      <sz val="10"/>
      <color rgb="FF8C0021"/>
      <name val="Arial"/>
      <family val="2"/>
      <charset val="1"/>
    </font>
    <font>
      <b val="true"/>
      <sz val="12"/>
      <color rgb="FF8C0021"/>
      <name val="Arial"/>
      <family val="2"/>
      <charset val="1"/>
    </font>
    <font>
      <sz val="8"/>
      <color rgb="FF8C000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8C0021"/>
      <name val="Arial"/>
      <family val="2"/>
      <charset val="1"/>
    </font>
    <font>
      <b val="true"/>
      <i val="true"/>
      <sz val="11"/>
      <color rgb="FF8C0000"/>
      <name val="Arial"/>
      <family val="2"/>
      <charset val="1"/>
    </font>
    <font>
      <b val="true"/>
      <sz val="11"/>
      <color rgb="FF96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vertAlign val="superscript"/>
      <sz val="10"/>
      <color rgb="FF8C0000"/>
      <name val="Arial"/>
      <family val="2"/>
      <charset val="1"/>
    </font>
    <font>
      <b val="true"/>
      <sz val="11"/>
      <color rgb="FF00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3FFFF"/>
      </patternFill>
    </fill>
    <fill>
      <patternFill patternType="solid">
        <fgColor rgb="FFFFFF00"/>
        <bgColor rgb="FFFFFF00"/>
      </patternFill>
    </fill>
    <fill>
      <patternFill patternType="solid">
        <fgColor rgb="FFDCE6F2"/>
        <bgColor rgb="FFDBEEF4"/>
      </patternFill>
    </fill>
    <fill>
      <patternFill patternType="solid">
        <fgColor rgb="FFC6D9F1"/>
        <bgColor rgb="FFDCE6F2"/>
      </patternFill>
    </fill>
    <fill>
      <patternFill patternType="solid">
        <fgColor rgb="FFD7E4BD"/>
        <bgColor rgb="FFDCE6F2"/>
      </patternFill>
    </fill>
    <fill>
      <patternFill patternType="solid">
        <fgColor rgb="FFCCC1DA"/>
        <bgColor rgb="FFC6D9F1"/>
      </patternFill>
    </fill>
    <fill>
      <patternFill patternType="solid">
        <fgColor rgb="FF8EB4E3"/>
        <bgColor rgb="FF9999FF"/>
      </patternFill>
    </fill>
    <fill>
      <patternFill patternType="solid">
        <fgColor rgb="FFDBEEF4"/>
        <bgColor rgb="FFE4EDF8"/>
      </patternFill>
    </fill>
    <fill>
      <patternFill patternType="solid">
        <fgColor rgb="FFFFE181"/>
        <bgColor rgb="FFD7E4BD"/>
      </patternFill>
    </fill>
    <fill>
      <patternFill patternType="solid">
        <fgColor rgb="FFE4EDF8"/>
        <bgColor rgb="FFDBEEF4"/>
      </patternFill>
    </fill>
    <fill>
      <patternFill patternType="solid">
        <fgColor rgb="FFDCFFFF"/>
        <bgColor rgb="FFF3FFFF"/>
      </patternFill>
    </fill>
    <fill>
      <patternFill patternType="solid">
        <fgColor rgb="FFF3FFFF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5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5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8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6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2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4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4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5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39" fillId="0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0" fillId="0" borderId="2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20" applyFont="true" applyBorder="true" applyAlignment="true" applyProtection="false">
      <alignment horizontal="left" vertical="center" textRotation="0" wrapText="true" indent="13" shrinkToFit="false"/>
      <protection locked="true" hidden="false"/>
    </xf>
    <xf numFmtId="171" fontId="39" fillId="2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2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2" borderId="2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2" fillId="4" borderId="2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2" xfId="2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4" fontId="41" fillId="0" borderId="3" xfId="2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4" fontId="38" fillId="4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9" fillId="4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32" fillId="4" borderId="2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2" fillId="4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3" fillId="4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0" fillId="4" borderId="2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4" fillId="7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9" fillId="7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38" fillId="7" borderId="2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2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9" fillId="8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38" fillId="8" borderId="2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" borderId="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" borderId="0" xfId="2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30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6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7" fillId="2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20" applyFont="true" applyBorder="true" applyAlignment="true" applyProtection="false">
      <alignment horizontal="right" vertical="center" textRotation="0" wrapText="false" indent="13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50" fillId="3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31" fillId="3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8" fillId="3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32" fillId="9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1" fillId="2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2" fillId="2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2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2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2" fillId="2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2" xfId="20" applyFont="true" applyBorder="true" applyAlignment="true" applyProtection="false">
      <alignment horizontal="right" vertical="center" textRotation="0" wrapText="false" indent="13" shrinkToFit="false"/>
      <protection locked="true" hidden="false"/>
    </xf>
    <xf numFmtId="164" fontId="30" fillId="6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0" fillId="3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2" fillId="3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2" fillId="6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3" fillId="2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32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2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1" fillId="2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4" fillId="10" borderId="2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5" fillId="1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6" fillId="1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6" fillId="1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20" applyFont="true" applyBorder="false" applyAlignment="true" applyProtection="false">
      <alignment horizontal="right" vertical="center" textRotation="0" wrapText="false" indent="13" shrinkToFit="false"/>
      <protection locked="true" hidden="false"/>
    </xf>
    <xf numFmtId="170" fontId="59" fillId="3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6" fillId="2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13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1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3" shrinkToFit="false"/>
      <protection locked="true" hidden="false"/>
    </xf>
    <xf numFmtId="164" fontId="6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13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Normal 2 2" xfId="20" builtinId="54" customBuiltin="true"/>
  </cellStyle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74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3FFFF"/>
      <rgbColor rgb="FFDCFFFF"/>
      <rgbColor rgb="FF8C0021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C0000"/>
      <rgbColor rgb="FF008080"/>
      <rgbColor rgb="FF0000FF"/>
      <rgbColor rgb="FF00CCFF"/>
      <rgbColor rgb="FFDBEEF4"/>
      <rgbColor rgb="FFD7E4BD"/>
      <rgbColor rgb="FFE4EDF8"/>
      <rgbColor rgb="FF8EB4E3"/>
      <rgbColor rgb="FFFF99CC"/>
      <rgbColor rgb="FFDCE6F2"/>
      <rgbColor rgb="FFFFE18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60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9"/>
  <sheetViews>
    <sheetView windowProtection="tru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4" topLeftCell="A29" activePane="bottomLeft" state="frozen"/>
      <selection pane="topLeft" activeCell="C1" activeCellId="0" sqref="C1"/>
      <selection pane="bottomLeft" activeCell="A29" activeCellId="0" sqref="A29"/>
    </sheetView>
  </sheetViews>
  <sheetFormatPr defaultRowHeight="15"/>
  <cols>
    <col collapsed="false" hidden="false" max="1" min="1" style="1" width="6"/>
    <col collapsed="false" hidden="false" max="2" min="2" style="1" width="10.1417004048583"/>
    <col collapsed="false" hidden="false" max="3" min="3" style="1" width="42.668016194332"/>
    <col collapsed="false" hidden="false" max="4" min="4" style="1" width="8.57085020242915"/>
    <col collapsed="false" hidden="false" max="16" min="5" style="1" width="10.7125506072875"/>
    <col collapsed="false" hidden="false" max="17" min="17" style="2" width="15.2834008097166"/>
    <col collapsed="false" hidden="false" max="1025" min="18" style="1" width="9.1417004048583"/>
  </cols>
  <sheetData>
    <row r="1" s="7" customFormat="true" ht="18" hidden="false" customHeight="true" outlineLevel="0" collapsed="false">
      <c r="A1" s="3"/>
      <c r="B1" s="4" t="s">
        <v>0</v>
      </c>
      <c r="C1" s="5"/>
      <c r="D1" s="5"/>
      <c r="E1" s="6"/>
      <c r="F1" s="6"/>
      <c r="G1" s="6"/>
      <c r="H1" s="6"/>
      <c r="I1" s="6"/>
      <c r="J1" s="6"/>
      <c r="K1" s="6"/>
      <c r="P1" s="2"/>
      <c r="Q1" s="8" t="s">
        <v>1</v>
      </c>
    </row>
    <row r="2" s="7" customFormat="true" ht="39.75" hidden="false" customHeight="true" outlineLevel="0" collapsed="false">
      <c r="A2" s="9"/>
      <c r="B2" s="10" t="s">
        <v>2</v>
      </c>
      <c r="C2" s="9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</row>
    <row r="3" s="7" customFormat="true" ht="19.5" hidden="false" customHeight="true" outlineLevel="0" collapsed="false">
      <c r="A3" s="14" t="s">
        <v>3</v>
      </c>
      <c r="B3" s="14"/>
      <c r="C3" s="14"/>
      <c r="D3" s="14" t="s">
        <v>4</v>
      </c>
      <c r="E3" s="15" t="s">
        <v>5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="7" customFormat="true" ht="21.75" hidden="false" customHeight="true" outlineLevel="0" collapsed="false">
      <c r="A4" s="14"/>
      <c r="B4" s="14"/>
      <c r="C4" s="14"/>
      <c r="D4" s="14"/>
      <c r="E4" s="16" t="s">
        <v>6</v>
      </c>
      <c r="F4" s="16" t="s">
        <v>7</v>
      </c>
      <c r="G4" s="16" t="s">
        <v>8</v>
      </c>
      <c r="H4" s="16" t="s">
        <v>9</v>
      </c>
      <c r="I4" s="16" t="s">
        <v>10</v>
      </c>
      <c r="J4" s="16" t="s">
        <v>11</v>
      </c>
      <c r="K4" s="16" t="s">
        <v>12</v>
      </c>
      <c r="L4" s="16" t="s">
        <v>13</v>
      </c>
      <c r="M4" s="16" t="s">
        <v>14</v>
      </c>
      <c r="N4" s="16" t="s">
        <v>15</v>
      </c>
      <c r="O4" s="16" t="s">
        <v>16</v>
      </c>
      <c r="P4" s="16" t="s">
        <v>17</v>
      </c>
      <c r="Q4" s="17" t="s">
        <v>18</v>
      </c>
    </row>
    <row r="5" s="7" customFormat="true" ht="19.5" hidden="false" customHeight="true" outlineLevel="0" collapsed="false">
      <c r="A5" s="18" t="n">
        <v>1</v>
      </c>
      <c r="B5" s="19" t="s">
        <v>19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6" s="7" customFormat="true" ht="27.75" hidden="false" customHeight="true" outlineLevel="0" collapsed="false">
      <c r="A6" s="22" t="n">
        <v>1.1</v>
      </c>
      <c r="B6" s="23" t="s">
        <v>20</v>
      </c>
      <c r="C6" s="23"/>
      <c r="D6" s="24" t="s">
        <v>21</v>
      </c>
      <c r="E6" s="25" t="n">
        <f aca="false">SUM(E7:E15)</f>
        <v>20.1</v>
      </c>
      <c r="F6" s="25" t="n">
        <f aca="false">SUM(F7:F15)</f>
        <v>0</v>
      </c>
      <c r="G6" s="25" t="n">
        <f aca="false">SUM(G7:G15)</f>
        <v>0</v>
      </c>
      <c r="H6" s="25" t="n">
        <f aca="false">SUM(H7:H15)</f>
        <v>0</v>
      </c>
      <c r="I6" s="25" t="n">
        <f aca="false">SUM(I7:I15)</f>
        <v>0</v>
      </c>
      <c r="J6" s="25" t="n">
        <f aca="false">SUM(J7:J15)</f>
        <v>0</v>
      </c>
      <c r="K6" s="25" t="n">
        <f aca="false">SUM(K7:K15)</f>
        <v>0</v>
      </c>
      <c r="L6" s="25" t="n">
        <f aca="false">SUM(L7:L15)</f>
        <v>0</v>
      </c>
      <c r="M6" s="25" t="n">
        <f aca="false">SUM(M7:M15)</f>
        <v>0</v>
      </c>
      <c r="N6" s="25" t="n">
        <f aca="false">SUM(N7:N15)</f>
        <v>0</v>
      </c>
      <c r="O6" s="25" t="n">
        <f aca="false">SUM(O7:O15)</f>
        <v>0</v>
      </c>
      <c r="P6" s="25" t="n">
        <f aca="false">SUM(P7:P15)</f>
        <v>0</v>
      </c>
      <c r="Q6" s="26" t="n">
        <f aca="false">SUM(E6:P6)</f>
        <v>20.1</v>
      </c>
    </row>
    <row r="7" s="7" customFormat="true" ht="21" hidden="false" customHeight="true" outlineLevel="0" collapsed="false">
      <c r="A7" s="27" t="s">
        <v>22</v>
      </c>
      <c r="B7" s="28" t="s">
        <v>23</v>
      </c>
      <c r="C7" s="29" t="s">
        <v>24</v>
      </c>
      <c r="D7" s="28" t="s">
        <v>21</v>
      </c>
      <c r="E7" s="30" t="n">
        <v>2.5</v>
      </c>
      <c r="F7" s="30"/>
      <c r="G7" s="31"/>
      <c r="H7" s="31"/>
      <c r="I7" s="31"/>
      <c r="J7" s="31"/>
      <c r="K7" s="31"/>
      <c r="L7" s="31"/>
      <c r="M7" s="31"/>
      <c r="N7" s="31"/>
      <c r="O7" s="31"/>
      <c r="P7" s="31"/>
      <c r="Q7" s="32" t="n">
        <f aca="false">SUM(E7:P7)</f>
        <v>2.5</v>
      </c>
    </row>
    <row r="8" s="7" customFormat="true" ht="21" hidden="false" customHeight="true" outlineLevel="0" collapsed="false">
      <c r="A8" s="27" t="s">
        <v>25</v>
      </c>
      <c r="B8" s="28"/>
      <c r="C8" s="28" t="s">
        <v>26</v>
      </c>
      <c r="D8" s="28" t="s">
        <v>21</v>
      </c>
      <c r="E8" s="30" t="n">
        <v>1.5</v>
      </c>
      <c r="F8" s="30"/>
      <c r="G8" s="31"/>
      <c r="H8" s="31"/>
      <c r="I8" s="31"/>
      <c r="J8" s="31"/>
      <c r="K8" s="31"/>
      <c r="L8" s="31"/>
      <c r="M8" s="31"/>
      <c r="N8" s="31"/>
      <c r="O8" s="31"/>
      <c r="P8" s="31"/>
      <c r="Q8" s="32" t="n">
        <f aca="false">SUM(E8:P8)</f>
        <v>1.5</v>
      </c>
    </row>
    <row r="9" s="7" customFormat="true" ht="24.75" hidden="false" customHeight="true" outlineLevel="0" collapsed="false">
      <c r="A9" s="33" t="s">
        <v>27</v>
      </c>
      <c r="B9" s="28"/>
      <c r="C9" s="28" t="s">
        <v>28</v>
      </c>
      <c r="D9" s="28" t="s">
        <v>21</v>
      </c>
      <c r="E9" s="30" t="n">
        <v>0.5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2" t="n">
        <f aca="false">SUM(E9:P9)</f>
        <v>0.5</v>
      </c>
    </row>
    <row r="10" s="7" customFormat="true" ht="24.75" hidden="false" customHeight="true" outlineLevel="0" collapsed="false">
      <c r="A10" s="33" t="s">
        <v>29</v>
      </c>
      <c r="B10" s="28"/>
      <c r="C10" s="28" t="s">
        <v>30</v>
      </c>
      <c r="D10" s="28" t="s">
        <v>21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2" t="n">
        <f aca="false">SUM(E10:P10)</f>
        <v>0</v>
      </c>
    </row>
    <row r="11" s="7" customFormat="true" ht="21" hidden="false" customHeight="true" outlineLevel="0" collapsed="false">
      <c r="A11" s="27" t="s">
        <v>31</v>
      </c>
      <c r="B11" s="28"/>
      <c r="C11" s="1" t="s">
        <v>32</v>
      </c>
      <c r="D11" s="28" t="s">
        <v>21</v>
      </c>
      <c r="E11" s="30" t="n">
        <v>1.2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2" t="n">
        <f aca="false">SUM(E11:P11)</f>
        <v>1.2</v>
      </c>
    </row>
    <row r="12" s="7" customFormat="true" ht="21" hidden="false" customHeight="true" outlineLevel="0" collapsed="false">
      <c r="A12" s="27" t="s">
        <v>33</v>
      </c>
      <c r="B12" s="34" t="s">
        <v>34</v>
      </c>
      <c r="C12" s="28" t="s">
        <v>35</v>
      </c>
      <c r="D12" s="28" t="s">
        <v>21</v>
      </c>
      <c r="E12" s="30" t="n">
        <v>5.3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2" t="n">
        <f aca="false">SUM(E12:P12)</f>
        <v>5.3</v>
      </c>
    </row>
    <row r="13" s="7" customFormat="true" ht="21" hidden="false" customHeight="true" outlineLevel="0" collapsed="false">
      <c r="A13" s="27" t="s">
        <v>36</v>
      </c>
      <c r="B13" s="34"/>
      <c r="C13" s="28" t="s">
        <v>37</v>
      </c>
      <c r="D13" s="28" t="s">
        <v>21</v>
      </c>
      <c r="E13" s="30" t="n">
        <v>2.1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2" t="n">
        <f aca="false">SUM(E13:P13)</f>
        <v>2.1</v>
      </c>
    </row>
    <row r="14" s="7" customFormat="true" ht="21" hidden="false" customHeight="true" outlineLevel="0" collapsed="false">
      <c r="A14" s="27" t="s">
        <v>38</v>
      </c>
      <c r="B14" s="34"/>
      <c r="C14" s="28" t="s">
        <v>39</v>
      </c>
      <c r="D14" s="28" t="s">
        <v>21</v>
      </c>
      <c r="E14" s="30" t="n">
        <v>4.5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 t="n">
        <f aca="false">SUM(E14:P14)</f>
        <v>4.5</v>
      </c>
    </row>
    <row r="15" s="7" customFormat="true" ht="21" hidden="false" customHeight="true" outlineLevel="0" collapsed="false">
      <c r="A15" s="27" t="s">
        <v>40</v>
      </c>
      <c r="B15" s="34"/>
      <c r="C15" s="1" t="s">
        <v>32</v>
      </c>
      <c r="D15" s="28" t="s">
        <v>21</v>
      </c>
      <c r="E15" s="30" t="n">
        <v>2.5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2" t="n">
        <f aca="false">SUM(E15:P15)</f>
        <v>2.5</v>
      </c>
    </row>
    <row r="16" s="7" customFormat="true" ht="30.75" hidden="false" customHeight="true" outlineLevel="0" collapsed="false">
      <c r="A16" s="35" t="n">
        <v>1.2</v>
      </c>
      <c r="B16" s="36" t="s">
        <v>41</v>
      </c>
      <c r="C16" s="36"/>
      <c r="D16" s="37" t="s">
        <v>21</v>
      </c>
      <c r="E16" s="38" t="n">
        <f aca="false">SUM(E17:E24)</f>
        <v>12.7</v>
      </c>
      <c r="F16" s="38" t="n">
        <f aca="false">SUM(F17:F24)</f>
        <v>0</v>
      </c>
      <c r="G16" s="38" t="n">
        <f aca="false">SUM(G17:G24)</f>
        <v>0</v>
      </c>
      <c r="H16" s="38" t="n">
        <f aca="false">SUM(H17:H24)</f>
        <v>0</v>
      </c>
      <c r="I16" s="38" t="n">
        <f aca="false">SUM(I17:I24)</f>
        <v>0</v>
      </c>
      <c r="J16" s="38" t="n">
        <f aca="false">SUM(J17:J24)</f>
        <v>0</v>
      </c>
      <c r="K16" s="38" t="n">
        <f aca="false">SUM(K17:K24)</f>
        <v>0</v>
      </c>
      <c r="L16" s="38" t="n">
        <f aca="false">SUM(L17:L24)</f>
        <v>0</v>
      </c>
      <c r="M16" s="38" t="n">
        <f aca="false">SUM(M17:M24)</f>
        <v>0</v>
      </c>
      <c r="N16" s="38" t="n">
        <f aca="false">SUM(N17:N24)</f>
        <v>0</v>
      </c>
      <c r="O16" s="38" t="n">
        <f aca="false">SUM(O17:O24)</f>
        <v>0</v>
      </c>
      <c r="P16" s="38" t="n">
        <f aca="false">SUM(P17:P24)</f>
        <v>0</v>
      </c>
      <c r="Q16" s="39" t="n">
        <f aca="false">SUM(E16:P16)</f>
        <v>12.7</v>
      </c>
    </row>
    <row r="17" s="7" customFormat="true" ht="21" hidden="false" customHeight="true" outlineLevel="0" collapsed="false">
      <c r="A17" s="27" t="s">
        <v>42</v>
      </c>
      <c r="B17" s="34" t="s">
        <v>23</v>
      </c>
      <c r="C17" s="40" t="str">
        <f aca="false">C7</f>
        <v>Байгуулгын Дулааны хэсэгт</v>
      </c>
      <c r="D17" s="28" t="s">
        <v>21</v>
      </c>
      <c r="E17" s="30" t="n">
        <f aca="false">E7</f>
        <v>2.5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2" t="n">
        <f aca="false">SUM(E17:P17)</f>
        <v>2.5</v>
      </c>
    </row>
    <row r="18" s="7" customFormat="true" ht="21" hidden="false" customHeight="true" outlineLevel="0" collapsed="false">
      <c r="A18" s="27" t="s">
        <v>43</v>
      </c>
      <c r="B18" s="34"/>
      <c r="C18" s="28" t="s">
        <v>26</v>
      </c>
      <c r="D18" s="28" t="s">
        <v>21</v>
      </c>
      <c r="E18" s="30" t="n">
        <v>1.5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2" t="n">
        <f aca="false">SUM(E18:P18)</f>
        <v>1.5</v>
      </c>
    </row>
    <row r="19" s="7" customFormat="true" ht="24.75" hidden="false" customHeight="true" outlineLevel="0" collapsed="false">
      <c r="A19" s="27" t="s">
        <v>44</v>
      </c>
      <c r="B19" s="34"/>
      <c r="C19" s="28" t="s">
        <v>45</v>
      </c>
      <c r="D19" s="28" t="s">
        <v>21</v>
      </c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2" t="n">
        <f aca="false">SUM(E19:P19)</f>
        <v>0</v>
      </c>
    </row>
    <row r="20" s="7" customFormat="true" ht="24.75" hidden="false" customHeight="true" outlineLevel="0" collapsed="false">
      <c r="A20" s="27" t="s">
        <v>46</v>
      </c>
      <c r="B20" s="34"/>
      <c r="C20" s="28" t="s">
        <v>47</v>
      </c>
      <c r="D20" s="28" t="s">
        <v>21</v>
      </c>
      <c r="E20" s="30" t="n">
        <v>0.5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2" t="n">
        <f aca="false">SUM(E20:P20)</f>
        <v>0.5</v>
      </c>
    </row>
    <row r="21" s="7" customFormat="true" ht="21" hidden="false" customHeight="true" outlineLevel="0" collapsed="false">
      <c r="A21" s="27" t="s">
        <v>48</v>
      </c>
      <c r="B21" s="34"/>
      <c r="C21" s="1" t="s">
        <v>32</v>
      </c>
      <c r="D21" s="28" t="s">
        <v>21</v>
      </c>
      <c r="E21" s="30" t="n">
        <v>0.8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2" t="n">
        <f aca="false">SUM(E21:P21)</f>
        <v>0.8</v>
      </c>
    </row>
    <row r="22" s="7" customFormat="true" ht="21" hidden="false" customHeight="true" outlineLevel="0" collapsed="false">
      <c r="A22" s="27" t="s">
        <v>49</v>
      </c>
      <c r="B22" s="34" t="s">
        <v>34</v>
      </c>
      <c r="C22" s="28" t="s">
        <v>35</v>
      </c>
      <c r="D22" s="28" t="s">
        <v>21</v>
      </c>
      <c r="E22" s="30" t="n">
        <v>5.3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2" t="n">
        <f aca="false">SUM(E22:P22)</f>
        <v>5.3</v>
      </c>
    </row>
    <row r="23" s="7" customFormat="true" ht="21" hidden="false" customHeight="true" outlineLevel="0" collapsed="false">
      <c r="A23" s="27" t="s">
        <v>50</v>
      </c>
      <c r="B23" s="34"/>
      <c r="C23" s="28" t="s">
        <v>37</v>
      </c>
      <c r="D23" s="28" t="s">
        <v>21</v>
      </c>
      <c r="E23" s="30" t="n">
        <v>2.1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2" t="n">
        <f aca="false">SUM(E23:P23)</f>
        <v>2.1</v>
      </c>
    </row>
    <row r="24" s="7" customFormat="true" ht="21" hidden="false" customHeight="true" outlineLevel="0" collapsed="false">
      <c r="A24" s="27" t="s">
        <v>51</v>
      </c>
      <c r="B24" s="34"/>
      <c r="C24" s="28" t="s">
        <v>32</v>
      </c>
      <c r="D24" s="28" t="s">
        <v>21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2" t="n">
        <f aca="false">SUM(E24:P24)</f>
        <v>0</v>
      </c>
    </row>
    <row r="25" s="7" customFormat="true" ht="17.15" hidden="false" customHeight="true" outlineLevel="0" collapsed="false">
      <c r="A25" s="41"/>
      <c r="B25" s="42"/>
      <c r="C25" s="43"/>
      <c r="D25" s="43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5"/>
    </row>
    <row r="26" s="7" customFormat="true" ht="19.5" hidden="false" customHeight="true" outlineLevel="0" collapsed="false">
      <c r="A26" s="41"/>
      <c r="B26" s="42"/>
      <c r="C26" s="43"/>
      <c r="D26" s="43"/>
      <c r="E26" s="44"/>
      <c r="F26" s="44"/>
      <c r="G26" s="46" t="s">
        <v>52</v>
      </c>
      <c r="H26" s="44"/>
      <c r="I26" s="44"/>
      <c r="J26" s="44"/>
      <c r="K26" s="44"/>
      <c r="L26" s="44"/>
      <c r="M26" s="44"/>
      <c r="N26" s="44"/>
      <c r="O26" s="44"/>
      <c r="P26" s="44"/>
      <c r="Q26" s="45"/>
    </row>
    <row r="27" s="7" customFormat="true" ht="19.5" hidden="false" customHeight="true" outlineLevel="0" collapsed="false">
      <c r="A27" s="41"/>
      <c r="B27" s="42"/>
      <c r="C27" s="43"/>
      <c r="D27" s="43"/>
      <c r="E27" s="44"/>
      <c r="F27" s="44"/>
      <c r="G27" s="46" t="s">
        <v>53</v>
      </c>
      <c r="H27" s="44"/>
      <c r="I27" s="44"/>
      <c r="J27" s="44"/>
      <c r="K27" s="44"/>
      <c r="L27" s="44"/>
      <c r="M27" s="44"/>
      <c r="N27" s="44"/>
      <c r="O27" s="44"/>
      <c r="P27" s="44"/>
      <c r="Q27" s="45"/>
    </row>
    <row r="28" s="7" customFormat="true" ht="19.5" hidden="false" customHeight="true" outlineLevel="0" collapsed="false">
      <c r="A28" s="41"/>
      <c r="B28" s="42"/>
      <c r="C28" s="43"/>
      <c r="D28" s="43"/>
      <c r="E28" s="44"/>
      <c r="F28" s="44"/>
      <c r="G28" s="46" t="s">
        <v>54</v>
      </c>
      <c r="H28" s="44"/>
      <c r="I28" s="44"/>
      <c r="J28" s="44"/>
      <c r="K28" s="44"/>
      <c r="L28" s="44"/>
      <c r="M28" s="44"/>
      <c r="N28" s="44"/>
      <c r="O28" s="44"/>
      <c r="P28" s="44"/>
      <c r="Q28" s="45"/>
    </row>
    <row r="29" s="7" customFormat="true" ht="24" hidden="false" customHeight="true" outlineLevel="0" collapsed="false">
      <c r="A29" s="41"/>
      <c r="B29" s="47"/>
      <c r="C29" s="48"/>
      <c r="D29" s="48"/>
      <c r="E29" s="49"/>
      <c r="F29" s="49"/>
      <c r="G29" s="49"/>
      <c r="H29" s="49"/>
      <c r="I29" s="49"/>
      <c r="J29" s="49"/>
      <c r="K29" s="50"/>
      <c r="L29" s="50"/>
      <c r="M29" s="50"/>
      <c r="N29" s="50"/>
      <c r="O29" s="50"/>
      <c r="P29" s="50"/>
      <c r="Q29" s="0"/>
    </row>
    <row r="30" customFormat="false" ht="23.25" hidden="false" customHeight="tru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2"/>
      <c r="Q30" s="51" t="s">
        <v>55</v>
      </c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27" hidden="false" customHeight="true" outlineLevel="0" collapsed="false">
      <c r="A31" s="52" t="n">
        <v>3</v>
      </c>
      <c r="B31" s="53" t="s">
        <v>56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5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30" hidden="false" customHeight="true" outlineLevel="0" collapsed="false">
      <c r="A32" s="14" t="s">
        <v>3</v>
      </c>
      <c r="B32" s="14"/>
      <c r="C32" s="14"/>
      <c r="D32" s="14" t="s">
        <v>4</v>
      </c>
      <c r="E32" s="15" t="s">
        <v>57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75" hidden="false" customHeight="true" outlineLevel="0" collapsed="false">
      <c r="A33" s="14"/>
      <c r="B33" s="14"/>
      <c r="C33" s="14"/>
      <c r="D33" s="14"/>
      <c r="E33" s="16" t="s">
        <v>6</v>
      </c>
      <c r="F33" s="16" t="s">
        <v>7</v>
      </c>
      <c r="G33" s="16" t="s">
        <v>8</v>
      </c>
      <c r="H33" s="16" t="s">
        <v>9</v>
      </c>
      <c r="I33" s="16" t="s">
        <v>10</v>
      </c>
      <c r="J33" s="16" t="s">
        <v>11</v>
      </c>
      <c r="K33" s="16" t="s">
        <v>12</v>
      </c>
      <c r="L33" s="16" t="s">
        <v>13</v>
      </c>
      <c r="M33" s="16" t="s">
        <v>14</v>
      </c>
      <c r="N33" s="16" t="s">
        <v>15</v>
      </c>
      <c r="O33" s="16" t="s">
        <v>16</v>
      </c>
      <c r="P33" s="16" t="s">
        <v>17</v>
      </c>
      <c r="Q33" s="17" t="str">
        <f aca="false">Q4</f>
        <v>..............он</v>
      </c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24" hidden="false" customHeight="true" outlineLevel="0" collapsed="false">
      <c r="A34" s="56" t="n">
        <v>3</v>
      </c>
      <c r="B34" s="56" t="s">
        <v>58</v>
      </c>
      <c r="C34" s="56"/>
      <c r="D34" s="57" t="s">
        <v>59</v>
      </c>
      <c r="E34" s="58" t="n">
        <f aca="false">+E35+E45+E54</f>
        <v>2691.29</v>
      </c>
      <c r="F34" s="58" t="n">
        <f aca="false">+F35+F45+F54</f>
        <v>2659.44</v>
      </c>
      <c r="G34" s="58" t="n">
        <f aca="false">+G35+G45+G54</f>
        <v>2659.44</v>
      </c>
      <c r="H34" s="58" t="n">
        <f aca="false">+H35+H45+H54</f>
        <v>2659.44</v>
      </c>
      <c r="I34" s="58" t="n">
        <f aca="false">+I35+I45+I54</f>
        <v>2659.44</v>
      </c>
      <c r="J34" s="58" t="n">
        <f aca="false">+J35+J45+J54</f>
        <v>2659.44</v>
      </c>
      <c r="K34" s="58" t="n">
        <f aca="false">+K35+K45+K54</f>
        <v>2659.44</v>
      </c>
      <c r="L34" s="58" t="n">
        <f aca="false">+L35+L45+L54</f>
        <v>2659.44</v>
      </c>
      <c r="M34" s="58" t="n">
        <f aca="false">+M35+M45+M54</f>
        <v>2659.44</v>
      </c>
      <c r="N34" s="58" t="n">
        <f aca="false">+N35+N45+N54</f>
        <v>2659.44</v>
      </c>
      <c r="O34" s="58" t="n">
        <f aca="false">+O35+O45+O54</f>
        <v>2659.44</v>
      </c>
      <c r="P34" s="58" t="n">
        <f aca="false">+P35+P45+P54</f>
        <v>2659.44</v>
      </c>
      <c r="Q34" s="59" t="n">
        <f aca="false">SUM(E34:P34)</f>
        <v>31945.13</v>
      </c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20.25" hidden="false" customHeight="true" outlineLevel="0" collapsed="false">
      <c r="A35" s="60" t="n">
        <v>3.1</v>
      </c>
      <c r="B35" s="61" t="s">
        <v>60</v>
      </c>
      <c r="C35" s="61"/>
      <c r="D35" s="62" t="s">
        <v>59</v>
      </c>
      <c r="E35" s="63" t="n">
        <f aca="false">SUM(E36:E44)</f>
        <v>10.65</v>
      </c>
      <c r="F35" s="63" t="n">
        <f aca="false">SUM(F36:F44)</f>
        <v>0</v>
      </c>
      <c r="G35" s="63" t="n">
        <f aca="false">SUM(G36:G44)</f>
        <v>0</v>
      </c>
      <c r="H35" s="63" t="n">
        <f aca="false">SUM(H36:H44)</f>
        <v>0</v>
      </c>
      <c r="I35" s="63" t="n">
        <f aca="false">SUM(I36:I44)</f>
        <v>0</v>
      </c>
      <c r="J35" s="63" t="n">
        <f aca="false">SUM(J36:J44)</f>
        <v>0</v>
      </c>
      <c r="K35" s="63" t="n">
        <f aca="false">SUM(K36:K44)</f>
        <v>0</v>
      </c>
      <c r="L35" s="63" t="n">
        <f aca="false">SUM(L36:L44)</f>
        <v>0</v>
      </c>
      <c r="M35" s="63" t="n">
        <f aca="false">SUM(M36:M44)</f>
        <v>0</v>
      </c>
      <c r="N35" s="63" t="n">
        <f aca="false">SUM(N36:N44)</f>
        <v>0</v>
      </c>
      <c r="O35" s="63" t="n">
        <f aca="false">SUM(O36:O44)</f>
        <v>0</v>
      </c>
      <c r="P35" s="63" t="n">
        <f aca="false">SUM(P36:P44)</f>
        <v>0</v>
      </c>
      <c r="Q35" s="64" t="inlineStr">
        <f aca="false">SUM(E35:P35)</f>
        <is>
          <t/>
        </is>
      </c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24" hidden="false" customHeight="true" outlineLevel="0" collapsed="false">
      <c r="A36" s="33" t="s">
        <v>61</v>
      </c>
      <c r="B36" s="28" t="s">
        <v>23</v>
      </c>
      <c r="C36" s="29" t="s">
        <v>24</v>
      </c>
      <c r="D36" s="65" t="s">
        <v>59</v>
      </c>
      <c r="E36" s="66" t="n">
        <f aca="false">+E7*E13</f>
        <v>5.25</v>
      </c>
      <c r="F36" s="66" t="n">
        <f aca="false">+F7*F13</f>
        <v>0</v>
      </c>
      <c r="G36" s="66" t="n">
        <f aca="false">+G7*G13</f>
        <v>0</v>
      </c>
      <c r="H36" s="66" t="n">
        <f aca="false">+H7*H13</f>
        <v>0</v>
      </c>
      <c r="I36" s="66" t="n">
        <f aca="false">+I7*I13</f>
        <v>0</v>
      </c>
      <c r="J36" s="66" t="n">
        <f aca="false">+J7*J13</f>
        <v>0</v>
      </c>
      <c r="K36" s="66" t="n">
        <f aca="false">+K7*K13</f>
        <v>0</v>
      </c>
      <c r="L36" s="66" t="n">
        <f aca="false">+L7*L13</f>
        <v>0</v>
      </c>
      <c r="M36" s="66" t="n">
        <f aca="false">+M7*M13</f>
        <v>0</v>
      </c>
      <c r="N36" s="66" t="n">
        <f aca="false">+N7*N13</f>
        <v>0</v>
      </c>
      <c r="O36" s="66" t="n">
        <f aca="false">+O7*O13</f>
        <v>0</v>
      </c>
      <c r="P36" s="66" t="n">
        <f aca="false">+P7*P13</f>
        <v>0</v>
      </c>
      <c r="Q36" s="67" t="inlineStr">
        <f aca="false">SUM(E36:P36)</f>
        <is>
          <t/>
        </is>
      </c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24" hidden="false" customHeight="true" outlineLevel="0" collapsed="false">
      <c r="A37" s="27" t="s">
        <v>62</v>
      </c>
      <c r="B37" s="28"/>
      <c r="C37" s="28" t="s">
        <v>26</v>
      </c>
      <c r="D37" s="65" t="s">
        <v>59</v>
      </c>
      <c r="E37" s="66" t="n">
        <f aca="false">E8*E13</f>
        <v>3.15</v>
      </c>
      <c r="F37" s="66" t="n">
        <f aca="false">F8*F13</f>
        <v>0</v>
      </c>
      <c r="G37" s="66" t="n">
        <f aca="false">G8*G13</f>
        <v>0</v>
      </c>
      <c r="H37" s="66" t="n">
        <f aca="false">H8*H13</f>
        <v>0</v>
      </c>
      <c r="I37" s="66" t="n">
        <f aca="false">I8*I13</f>
        <v>0</v>
      </c>
      <c r="J37" s="66" t="n">
        <f aca="false">J8*J13</f>
        <v>0</v>
      </c>
      <c r="K37" s="66" t="n">
        <f aca="false">K8*K13</f>
        <v>0</v>
      </c>
      <c r="L37" s="66" t="n">
        <f aca="false">L8*L13</f>
        <v>0</v>
      </c>
      <c r="M37" s="66" t="n">
        <f aca="false">M8*M13</f>
        <v>0</v>
      </c>
      <c r="N37" s="66" t="n">
        <f aca="false">N8*N13</f>
        <v>0</v>
      </c>
      <c r="O37" s="66" t="n">
        <f aca="false">O8*O13</f>
        <v>0</v>
      </c>
      <c r="P37" s="66" t="n">
        <f aca="false">P8*P13</f>
        <v>0</v>
      </c>
      <c r="Q37" s="67" t="inlineStr">
        <f aca="false">SUM(E37:P37)</f>
        <is>
          <t/>
        </is>
      </c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21" hidden="false" customHeight="true" outlineLevel="0" collapsed="false">
      <c r="A38" s="33" t="s">
        <v>63</v>
      </c>
      <c r="B38" s="28"/>
      <c r="C38" s="28" t="s">
        <v>28</v>
      </c>
      <c r="D38" s="65" t="s">
        <v>59</v>
      </c>
      <c r="E38" s="66" t="n">
        <f aca="false">+E9*E14</f>
        <v>2.25</v>
      </c>
      <c r="F38" s="66" t="n">
        <f aca="false">+F9*F14</f>
        <v>0</v>
      </c>
      <c r="G38" s="66" t="n">
        <f aca="false">+G9*G14</f>
        <v>0</v>
      </c>
      <c r="H38" s="66" t="n">
        <f aca="false">+H9*H14</f>
        <v>0</v>
      </c>
      <c r="I38" s="66" t="n">
        <f aca="false">+I9*I14</f>
        <v>0</v>
      </c>
      <c r="J38" s="66" t="n">
        <f aca="false">+J9*J14</f>
        <v>0</v>
      </c>
      <c r="K38" s="66" t="n">
        <f aca="false">+K9*K14</f>
        <v>0</v>
      </c>
      <c r="L38" s="66" t="n">
        <f aca="false">+L9*L14</f>
        <v>0</v>
      </c>
      <c r="M38" s="66" t="n">
        <f aca="false">+M9*M14</f>
        <v>0</v>
      </c>
      <c r="N38" s="66" t="n">
        <f aca="false">+N9*N14</f>
        <v>0</v>
      </c>
      <c r="O38" s="66" t="n">
        <f aca="false">+O9*O14</f>
        <v>0</v>
      </c>
      <c r="P38" s="66" t="n">
        <f aca="false">+P9*P14</f>
        <v>0</v>
      </c>
      <c r="Q38" s="67" t="inlineStr">
        <f aca="false">SUM(E38:P38)</f>
        <is>
          <t/>
        </is>
      </c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21" hidden="false" customHeight="true" outlineLevel="0" collapsed="false">
      <c r="A39" s="33" t="s">
        <v>64</v>
      </c>
      <c r="B39" s="28"/>
      <c r="C39" s="28" t="s">
        <v>30</v>
      </c>
      <c r="D39" s="65" t="s">
        <v>59</v>
      </c>
      <c r="E39" s="66" t="inlineStr">
        <f aca="false">+E10*E15</f>
        <is>
          <t/>
        </is>
      </c>
      <c r="F39" s="66" t="inlineStr">
        <f aca="false">+F10*F15</f>
        <is>
          <t/>
        </is>
      </c>
      <c r="G39" s="66" t="inlineStr">
        <f aca="false">+G10*G15</f>
        <is>
          <t/>
        </is>
      </c>
      <c r="H39" s="66" t="inlineStr">
        <f aca="false">+H10*H15</f>
        <is>
          <t/>
        </is>
      </c>
      <c r="I39" s="66" t="inlineStr">
        <f aca="false">+I10*I15</f>
        <is>
          <t/>
        </is>
      </c>
      <c r="J39" s="66" t="inlineStr">
        <f aca="false">+J10*J15</f>
        <is>
          <t/>
        </is>
      </c>
      <c r="K39" s="66" t="inlineStr">
        <f aca="false">+K10*K15</f>
        <is>
          <t/>
        </is>
      </c>
      <c r="L39" s="66" t="inlineStr">
        <f aca="false">+L10*L15</f>
        <is>
          <t/>
        </is>
      </c>
      <c r="M39" s="66" t="inlineStr">
        <f aca="false">+M10*M15</f>
        <is>
          <t/>
        </is>
      </c>
      <c r="N39" s="66" t="inlineStr">
        <f aca="false">+N10*N15</f>
        <is>
          <t/>
        </is>
      </c>
      <c r="O39" s="66" t="inlineStr">
        <f aca="false">+O10*O15</f>
        <is>
          <t/>
        </is>
      </c>
      <c r="P39" s="66" t="inlineStr">
        <f aca="false">+P10*P15</f>
        <is>
          <t/>
        </is>
      </c>
      <c r="Q39" s="67" t="inlineStr">
        <f aca="false">SUM(E39:P39)</f>
        <is>
          <t/>
        </is>
      </c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1" hidden="false" customHeight="true" outlineLevel="0" collapsed="false">
      <c r="A40" s="27" t="s">
        <v>65</v>
      </c>
      <c r="B40" s="28"/>
      <c r="C40" s="1" t="s">
        <v>32</v>
      </c>
      <c r="D40" s="65" t="s">
        <v>59</v>
      </c>
      <c r="E40" s="66" t="inlineStr">
        <f aca="false">+E11*E16</f>
        <is>
          <t/>
        </is>
      </c>
      <c r="F40" s="66" t="inlineStr">
        <f aca="false">+F11*F16</f>
        <is>
          <t/>
        </is>
      </c>
      <c r="G40" s="66" t="inlineStr">
        <f aca="false">+G11*G16</f>
        <is>
          <t/>
        </is>
      </c>
      <c r="H40" s="66" t="inlineStr">
        <f aca="false">+H11*H16</f>
        <is>
          <t/>
        </is>
      </c>
      <c r="I40" s="66" t="inlineStr">
        <f aca="false">+I11*I16</f>
        <is>
          <t/>
        </is>
      </c>
      <c r="J40" s="66" t="inlineStr">
        <f aca="false">+J11*J16</f>
        <is>
          <t/>
        </is>
      </c>
      <c r="K40" s="66" t="inlineStr">
        <f aca="false">+K11*K16</f>
        <is>
          <t/>
        </is>
      </c>
      <c r="L40" s="66" t="inlineStr">
        <f aca="false">+L11*L16</f>
        <is>
          <t/>
        </is>
      </c>
      <c r="M40" s="66" t="inlineStr">
        <f aca="false">+M11*M16</f>
        <is>
          <t/>
        </is>
      </c>
      <c r="N40" s="66" t="inlineStr">
        <f aca="false">+N11*N16</f>
        <is>
          <t/>
        </is>
      </c>
      <c r="O40" s="66" t="inlineStr">
        <f aca="false">+O11*O16</f>
        <is>
          <t/>
        </is>
      </c>
      <c r="P40" s="66" t="inlineStr">
        <f aca="false">+P11*P16</f>
        <is>
          <t/>
        </is>
      </c>
      <c r="Q40" s="67" t="inlineStr">
        <f aca="false">SUM(E40:P40)</f>
        <is>
          <t/>
        </is>
      </c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21" hidden="false" customHeight="true" outlineLevel="0" collapsed="false">
      <c r="A41" s="27" t="s">
        <v>66</v>
      </c>
      <c r="B41" s="34" t="s">
        <v>34</v>
      </c>
      <c r="C41" s="28" t="s">
        <v>35</v>
      </c>
      <c r="D41" s="65" t="s">
        <v>59</v>
      </c>
      <c r="E41" s="66" t="inlineStr">
        <f aca="false">+E12*E17</f>
        <is>
          <t/>
        </is>
      </c>
      <c r="F41" s="66" t="inlineStr">
        <f aca="false">+F12*F17</f>
        <is>
          <t/>
        </is>
      </c>
      <c r="G41" s="66" t="inlineStr">
        <f aca="false">+G12*G17</f>
        <is>
          <t/>
        </is>
      </c>
      <c r="H41" s="66" t="inlineStr">
        <f aca="false">+H12*H17</f>
        <is>
          <t/>
        </is>
      </c>
      <c r="I41" s="66" t="inlineStr">
        <f aca="false">+I12*I17</f>
        <is>
          <t/>
        </is>
      </c>
      <c r="J41" s="66" t="inlineStr">
        <f aca="false">+J12*J17</f>
        <is>
          <t/>
        </is>
      </c>
      <c r="K41" s="66" t="inlineStr">
        <f aca="false">+K12*K17</f>
        <is>
          <t/>
        </is>
      </c>
      <c r="L41" s="66" t="inlineStr">
        <f aca="false">+L12*L17</f>
        <is>
          <t/>
        </is>
      </c>
      <c r="M41" s="66" t="inlineStr">
        <f aca="false">+M12*M17</f>
        <is>
          <t/>
        </is>
      </c>
      <c r="N41" s="66" t="inlineStr">
        <f aca="false">+N12*N17</f>
        <is>
          <t/>
        </is>
      </c>
      <c r="O41" s="66" t="inlineStr">
        <f aca="false">+O12*O17</f>
        <is>
          <t/>
        </is>
      </c>
      <c r="P41" s="66" t="inlineStr">
        <f aca="false">+P12*P17</f>
        <is>
          <t/>
        </is>
      </c>
      <c r="Q41" s="67" t="inlineStr">
        <f aca="false">SUM(E41:P41)</f>
        <is>
          <t/>
        </is>
      </c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21" hidden="false" customHeight="true" outlineLevel="0" collapsed="false">
      <c r="A42" s="27" t="s">
        <v>67</v>
      </c>
      <c r="B42" s="34"/>
      <c r="C42" s="28" t="s">
        <v>37</v>
      </c>
      <c r="D42" s="65" t="s">
        <v>59</v>
      </c>
      <c r="E42" s="66" t="inlineStr">
        <f aca="false">+E13*E18</f>
        <is>
          <t/>
        </is>
      </c>
      <c r="F42" s="66" t="inlineStr">
        <f aca="false">+F13*F18</f>
        <is>
          <t/>
        </is>
      </c>
      <c r="G42" s="66" t="inlineStr">
        <f aca="false">+G13*G18</f>
        <is>
          <t/>
        </is>
      </c>
      <c r="H42" s="66" t="inlineStr">
        <f aca="false">+H13*H18</f>
        <is>
          <t/>
        </is>
      </c>
      <c r="I42" s="66" t="inlineStr">
        <f aca="false">+I13*I18</f>
        <is>
          <t/>
        </is>
      </c>
      <c r="J42" s="66" t="inlineStr">
        <f aca="false">+J13*J18</f>
        <is>
          <t/>
        </is>
      </c>
      <c r="K42" s="66" t="inlineStr">
        <f aca="false">+K13*K18</f>
        <is>
          <t/>
        </is>
      </c>
      <c r="L42" s="66" t="inlineStr">
        <f aca="false">+L13*L18</f>
        <is>
          <t/>
        </is>
      </c>
      <c r="M42" s="66" t="inlineStr">
        <f aca="false">+M13*M18</f>
        <is>
          <t/>
        </is>
      </c>
      <c r="N42" s="66" t="inlineStr">
        <f aca="false">+N13*N18</f>
        <is>
          <t/>
        </is>
      </c>
      <c r="O42" s="66" t="inlineStr">
        <f aca="false">+O13*O18</f>
        <is>
          <t/>
        </is>
      </c>
      <c r="P42" s="66" t="inlineStr">
        <f aca="false">+P13*P18</f>
        <is>
          <t/>
        </is>
      </c>
      <c r="Q42" s="67" t="inlineStr">
        <f aca="false">SUM(E42:P42)</f>
        <is>
          <t/>
        </is>
      </c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29.25" hidden="false" customHeight="true" outlineLevel="0" collapsed="false">
      <c r="A43" s="27" t="s">
        <v>68</v>
      </c>
      <c r="B43" s="34"/>
      <c r="C43" s="28" t="s">
        <v>39</v>
      </c>
      <c r="D43" s="65" t="s">
        <v>59</v>
      </c>
      <c r="E43" s="66" t="inlineStr">
        <f aca="false">+E14*E19</f>
        <is>
          <t/>
        </is>
      </c>
      <c r="F43" s="66" t="inlineStr">
        <f aca="false">+F14*F19</f>
        <is>
          <t/>
        </is>
      </c>
      <c r="G43" s="66" t="inlineStr">
        <f aca="false">+G14*G19</f>
        <is>
          <t/>
        </is>
      </c>
      <c r="H43" s="66" t="inlineStr">
        <f aca="false">+H14*H19</f>
        <is>
          <t/>
        </is>
      </c>
      <c r="I43" s="66" t="inlineStr">
        <f aca="false">+I14*I19</f>
        <is>
          <t/>
        </is>
      </c>
      <c r="J43" s="66" t="inlineStr">
        <f aca="false">+J14*J19</f>
        <is>
          <t/>
        </is>
      </c>
      <c r="K43" s="66" t="inlineStr">
        <f aca="false">+K14*K19</f>
        <is>
          <t/>
        </is>
      </c>
      <c r="L43" s="66" t="inlineStr">
        <f aca="false">+L14*L19</f>
        <is>
          <t/>
        </is>
      </c>
      <c r="M43" s="66" t="inlineStr">
        <f aca="false">+M14*M19</f>
        <is>
          <t/>
        </is>
      </c>
      <c r="N43" s="66" t="inlineStr">
        <f aca="false">+N14*N19</f>
        <is>
          <t/>
        </is>
      </c>
      <c r="O43" s="66" t="inlineStr">
        <f aca="false">+O14*O19</f>
        <is>
          <t/>
        </is>
      </c>
      <c r="P43" s="66" t="inlineStr">
        <f aca="false">+P14*P19</f>
        <is>
          <t/>
        </is>
      </c>
      <c r="Q43" s="67" t="inlineStr">
        <f aca="false">SUM(E43:P43)</f>
        <is>
          <t/>
        </is>
      </c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9.5" hidden="false" customHeight="true" outlineLevel="0" collapsed="false">
      <c r="A44" s="27" t="s">
        <v>69</v>
      </c>
      <c r="B44" s="34"/>
      <c r="C44" s="1" t="s">
        <v>32</v>
      </c>
      <c r="D44" s="65" t="s">
        <v>59</v>
      </c>
      <c r="E44" s="66" t="inlineStr">
        <f aca="false">+E15*E20</f>
        <is>
          <t/>
        </is>
      </c>
      <c r="F44" s="66" t="inlineStr">
        <f aca="false">+F15*F20</f>
        <is>
          <t/>
        </is>
      </c>
      <c r="G44" s="66" t="inlineStr">
        <f aca="false">+G15*G20</f>
        <is>
          <t/>
        </is>
      </c>
      <c r="H44" s="66" t="inlineStr">
        <f aca="false">+H15*H20</f>
        <is>
          <t/>
        </is>
      </c>
      <c r="I44" s="66" t="inlineStr">
        <f aca="false">+I15*I20</f>
        <is>
          <t/>
        </is>
      </c>
      <c r="J44" s="66" t="inlineStr">
        <f aca="false">+J15*J20</f>
        <is>
          <t/>
        </is>
      </c>
      <c r="K44" s="66" t="inlineStr">
        <f aca="false">+K15*K20</f>
        <is>
          <t/>
        </is>
      </c>
      <c r="L44" s="66" t="inlineStr">
        <f aca="false">+L15*L20</f>
        <is>
          <t/>
        </is>
      </c>
      <c r="M44" s="66" t="inlineStr">
        <f aca="false">+M15*M20</f>
        <is>
          <t/>
        </is>
      </c>
      <c r="N44" s="66" t="inlineStr">
        <f aca="false">+N15*N20</f>
        <is>
          <t/>
        </is>
      </c>
      <c r="O44" s="66" t="inlineStr">
        <f aca="false">+O15*O20</f>
        <is>
          <t/>
        </is>
      </c>
      <c r="P44" s="66" t="inlineStr">
        <f aca="false">+P15*P20</f>
        <is>
          <t/>
        </is>
      </c>
      <c r="Q44" s="67" t="inlineStr">
        <f aca="false">SUM(E44:P44)</f>
        <is>
          <t/>
        </is>
      </c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24" hidden="false" customHeight="true" outlineLevel="0" collapsed="false">
      <c r="A45" s="60" t="n">
        <v>3.2</v>
      </c>
      <c r="B45" s="36" t="s">
        <v>70</v>
      </c>
      <c r="C45" s="36"/>
      <c r="D45" s="68" t="s">
        <v>59</v>
      </c>
      <c r="E45" s="69" t="n">
        <f aca="false">SUM(E46:E53)</f>
        <v>21.2</v>
      </c>
      <c r="F45" s="69" t="n">
        <f aca="false">SUM(F46:F53)</f>
        <v>0</v>
      </c>
      <c r="G45" s="69" t="n">
        <f aca="false">SUM(G46:G53)</f>
        <v>0</v>
      </c>
      <c r="H45" s="69" t="n">
        <f aca="false">SUM(H46:H53)</f>
        <v>0</v>
      </c>
      <c r="I45" s="69" t="n">
        <f aca="false">SUM(I46:I53)</f>
        <v>0</v>
      </c>
      <c r="J45" s="69" t="n">
        <f aca="false">SUM(J46:J53)</f>
        <v>0</v>
      </c>
      <c r="K45" s="69" t="n">
        <f aca="false">SUM(K46:K53)</f>
        <v>0</v>
      </c>
      <c r="L45" s="69" t="n">
        <f aca="false">SUM(L46:L53)</f>
        <v>0</v>
      </c>
      <c r="M45" s="69" t="n">
        <f aca="false">SUM(M46:M53)</f>
        <v>0</v>
      </c>
      <c r="N45" s="69" t="n">
        <f aca="false">SUM(N46:N53)</f>
        <v>0</v>
      </c>
      <c r="O45" s="69" t="n">
        <f aca="false">SUM(O46:O53)</f>
        <v>0</v>
      </c>
      <c r="P45" s="69" t="n">
        <f aca="false">SUM(P46:P53)</f>
        <v>0</v>
      </c>
      <c r="Q45" s="70" t="inlineStr">
        <f aca="false">SUM(E45:P45)</f>
        <is>
          <t/>
        </is>
      </c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24" hidden="false" customHeight="true" outlineLevel="0" collapsed="false">
      <c r="A46" s="27" t="s">
        <v>71</v>
      </c>
      <c r="B46" s="34" t="s">
        <v>23</v>
      </c>
      <c r="C46" s="40" t="str">
        <f aca="false">C36</f>
        <v>Байгуулгын Дулааны хэсэгт</v>
      </c>
      <c r="D46" s="65" t="s">
        <v>59</v>
      </c>
      <c r="E46" s="66" t="n">
        <f aca="false">+E17*E22</f>
        <v>13.25</v>
      </c>
      <c r="F46" s="66" t="n">
        <f aca="false">+F17*F22</f>
        <v>0</v>
      </c>
      <c r="G46" s="66" t="n">
        <f aca="false">+G17*G22</f>
        <v>0</v>
      </c>
      <c r="H46" s="66" t="n">
        <f aca="false">+H17*H22</f>
        <v>0</v>
      </c>
      <c r="I46" s="66" t="n">
        <f aca="false">+I17*I22</f>
        <v>0</v>
      </c>
      <c r="J46" s="66" t="n">
        <f aca="false">+J17*J22</f>
        <v>0</v>
      </c>
      <c r="K46" s="66" t="n">
        <f aca="false">+K17*K22</f>
        <v>0</v>
      </c>
      <c r="L46" s="66" t="n">
        <f aca="false">+L17*L22</f>
        <v>0</v>
      </c>
      <c r="M46" s="66" t="n">
        <f aca="false">+M17*M22</f>
        <v>0</v>
      </c>
      <c r="N46" s="66" t="n">
        <f aca="false">+N17*N22</f>
        <v>0</v>
      </c>
      <c r="O46" s="66" t="n">
        <f aca="false">+O17*O22</f>
        <v>0</v>
      </c>
      <c r="P46" s="66" t="n">
        <f aca="false">+P17*P22</f>
        <v>0</v>
      </c>
      <c r="Q46" s="67" t="inlineStr">
        <f aca="false">SUM(E46:P46)</f>
        <is>
          <t/>
        </is>
      </c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21" hidden="false" customHeight="true" outlineLevel="0" collapsed="false">
      <c r="A47" s="27" t="s">
        <v>72</v>
      </c>
      <c r="B47" s="34"/>
      <c r="C47" s="28" t="s">
        <v>26</v>
      </c>
      <c r="D47" s="65" t="s">
        <v>59</v>
      </c>
      <c r="E47" s="66" t="n">
        <f aca="false">E18*E22</f>
        <v>7.95</v>
      </c>
      <c r="F47" s="66" t="n">
        <f aca="false">F18*F22</f>
        <v>0</v>
      </c>
      <c r="G47" s="66" t="n">
        <f aca="false">G18*G22</f>
        <v>0</v>
      </c>
      <c r="H47" s="66" t="n">
        <f aca="false">H18*H22</f>
        <v>0</v>
      </c>
      <c r="I47" s="66" t="n">
        <f aca="false">I18*I22</f>
        <v>0</v>
      </c>
      <c r="J47" s="66" t="n">
        <f aca="false">J18*J22</f>
        <v>0</v>
      </c>
      <c r="K47" s="66" t="n">
        <f aca="false">K18*K22</f>
        <v>0</v>
      </c>
      <c r="L47" s="66" t="n">
        <f aca="false">L18*L22</f>
        <v>0</v>
      </c>
      <c r="M47" s="66" t="n">
        <f aca="false">M18*M22</f>
        <v>0</v>
      </c>
      <c r="N47" s="66" t="n">
        <f aca="false">N18*N22</f>
        <v>0</v>
      </c>
      <c r="O47" s="66" t="n">
        <f aca="false">O18*O22</f>
        <v>0</v>
      </c>
      <c r="P47" s="66" t="n">
        <f aca="false">P18*P22</f>
        <v>0</v>
      </c>
      <c r="Q47" s="67" t="inlineStr">
        <f aca="false">SUM(E47:P47)</f>
        <is>
          <t/>
        </is>
      </c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21" hidden="false" customHeight="true" outlineLevel="0" collapsed="false">
      <c r="A48" s="27" t="s">
        <v>73</v>
      </c>
      <c r="B48" s="34"/>
      <c r="C48" s="28" t="s">
        <v>45</v>
      </c>
      <c r="D48" s="65" t="s">
        <v>59</v>
      </c>
      <c r="E48" s="66" t="n">
        <f aca="false">+E19*E23</f>
        <v>0</v>
      </c>
      <c r="F48" s="66" t="n">
        <f aca="false">+F19*F23</f>
        <v>0</v>
      </c>
      <c r="G48" s="66" t="n">
        <f aca="false">+G19*G23</f>
        <v>0</v>
      </c>
      <c r="H48" s="66" t="n">
        <f aca="false">+H19*H23</f>
        <v>0</v>
      </c>
      <c r="I48" s="66" t="n">
        <f aca="false">+I19*I23</f>
        <v>0</v>
      </c>
      <c r="J48" s="66" t="n">
        <f aca="false">+J19*J23</f>
        <v>0</v>
      </c>
      <c r="K48" s="66" t="n">
        <f aca="false">+K19*K23</f>
        <v>0</v>
      </c>
      <c r="L48" s="66" t="n">
        <f aca="false">+L19*L23</f>
        <v>0</v>
      </c>
      <c r="M48" s="66" t="n">
        <f aca="false">+M19*M23</f>
        <v>0</v>
      </c>
      <c r="N48" s="66" t="n">
        <f aca="false">+N19*N23</f>
        <v>0</v>
      </c>
      <c r="O48" s="66" t="n">
        <f aca="false">+O19*O23</f>
        <v>0</v>
      </c>
      <c r="P48" s="66" t="n">
        <f aca="false">+P19*P23</f>
        <v>0</v>
      </c>
      <c r="Q48" s="67" t="inlineStr">
        <f aca="false">SUM(E48:P48)</f>
        <is>
          <t/>
        </is>
      </c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21" hidden="false" customHeight="true" outlineLevel="0" collapsed="false">
      <c r="A49" s="27" t="s">
        <v>74</v>
      </c>
      <c r="B49" s="34"/>
      <c r="C49" s="28" t="s">
        <v>47</v>
      </c>
      <c r="D49" s="65" t="s">
        <v>59</v>
      </c>
      <c r="E49" s="66" t="inlineStr">
        <f aca="false">+E20*E24</f>
        <is>
          <t/>
        </is>
      </c>
      <c r="F49" s="66" t="inlineStr">
        <f aca="false">+F20*F24</f>
        <is>
          <t/>
        </is>
      </c>
      <c r="G49" s="66" t="inlineStr">
        <f aca="false">+G20*G24</f>
        <is>
          <t/>
        </is>
      </c>
      <c r="H49" s="66" t="inlineStr">
        <f aca="false">+H20*H24</f>
        <is>
          <t/>
        </is>
      </c>
      <c r="I49" s="66" t="inlineStr">
        <f aca="false">+I20*I24</f>
        <is>
          <t/>
        </is>
      </c>
      <c r="J49" s="66" t="inlineStr">
        <f aca="false">+J20*J24</f>
        <is>
          <t/>
        </is>
      </c>
      <c r="K49" s="66" t="inlineStr">
        <f aca="false">+K20*K24</f>
        <is>
          <t/>
        </is>
      </c>
      <c r="L49" s="66" t="inlineStr">
        <f aca="false">+L20*L24</f>
        <is>
          <t/>
        </is>
      </c>
      <c r="M49" s="66" t="inlineStr">
        <f aca="false">+M20*M24</f>
        <is>
          <t/>
        </is>
      </c>
      <c r="N49" s="66" t="inlineStr">
        <f aca="false">+N20*N24</f>
        <is>
          <t/>
        </is>
      </c>
      <c r="O49" s="66" t="inlineStr">
        <f aca="false">+O20*O24</f>
        <is>
          <t/>
        </is>
      </c>
      <c r="P49" s="66" t="inlineStr">
        <f aca="false">+P20*P24</f>
        <is>
          <t/>
        </is>
      </c>
      <c r="Q49" s="67" t="inlineStr">
        <f aca="false">SUM(E49:P49)</f>
        <is>
          <t/>
        </is>
      </c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21" hidden="false" customHeight="true" outlineLevel="0" collapsed="false">
      <c r="A50" s="27" t="s">
        <v>75</v>
      </c>
      <c r="B50" s="34"/>
      <c r="C50" s="1" t="s">
        <v>32</v>
      </c>
      <c r="D50" s="65" t="s">
        <v>59</v>
      </c>
      <c r="E50" s="66" t="inlineStr">
        <f aca="false">+E21*E25</f>
        <is>
          <t/>
        </is>
      </c>
      <c r="F50" s="66" t="inlineStr">
        <f aca="false">+F21*F25</f>
        <is>
          <t/>
        </is>
      </c>
      <c r="G50" s="66" t="inlineStr">
        <f aca="false">+G21*G25</f>
        <is>
          <t/>
        </is>
      </c>
      <c r="H50" s="66" t="inlineStr">
        <f aca="false">+H21*H25</f>
        <is>
          <t/>
        </is>
      </c>
      <c r="I50" s="66" t="inlineStr">
        <f aca="false">+I21*I25</f>
        <is>
          <t/>
        </is>
      </c>
      <c r="J50" s="66" t="inlineStr">
        <f aca="false">+J21*J25</f>
        <is>
          <t/>
        </is>
      </c>
      <c r="K50" s="66" t="inlineStr">
        <f aca="false">+K21*K25</f>
        <is>
          <t/>
        </is>
      </c>
      <c r="L50" s="66" t="inlineStr">
        <f aca="false">+L21*L25</f>
        <is>
          <t/>
        </is>
      </c>
      <c r="M50" s="66" t="inlineStr">
        <f aca="false">+M21*M25</f>
        <is>
          <t/>
        </is>
      </c>
      <c r="N50" s="66" t="inlineStr">
        <f aca="false">+N21*N25</f>
        <is>
          <t/>
        </is>
      </c>
      <c r="O50" s="66" t="inlineStr">
        <f aca="false">+O21*O25</f>
        <is>
          <t/>
        </is>
      </c>
      <c r="P50" s="66" t="inlineStr">
        <f aca="false">+P21*P25</f>
        <is>
          <t/>
        </is>
      </c>
      <c r="Q50" s="67" t="inlineStr">
        <f aca="false">SUM(E50:P50)</f>
        <is>
          <t/>
        </is>
      </c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9.5" hidden="false" customHeight="true" outlineLevel="0" collapsed="false">
      <c r="A51" s="27" t="s">
        <v>76</v>
      </c>
      <c r="B51" s="34" t="s">
        <v>34</v>
      </c>
      <c r="C51" s="28" t="s">
        <v>35</v>
      </c>
      <c r="D51" s="65" t="s">
        <v>59</v>
      </c>
      <c r="E51" s="66" t="inlineStr">
        <f aca="false">+E22*E26</f>
        <is>
          <t/>
        </is>
      </c>
      <c r="F51" s="66" t="inlineStr">
        <f aca="false">+F22*F26</f>
        <is>
          <t/>
        </is>
      </c>
      <c r="G51" s="66" t="inlineStr">
        <f aca="false">+G22*G26</f>
        <is>
          <t/>
        </is>
      </c>
      <c r="H51" s="66" t="inlineStr">
        <f aca="false">+H22*H26</f>
        <is>
          <t/>
        </is>
      </c>
      <c r="I51" s="66" t="inlineStr">
        <f aca="false">+I22*I26</f>
        <is>
          <t/>
        </is>
      </c>
      <c r="J51" s="66" t="inlineStr">
        <f aca="false">+J22*J26</f>
        <is>
          <t/>
        </is>
      </c>
      <c r="K51" s="66" t="inlineStr">
        <f aca="false">+K22*K26</f>
        <is>
          <t/>
        </is>
      </c>
      <c r="L51" s="66" t="inlineStr">
        <f aca="false">+L22*L26</f>
        <is>
          <t/>
        </is>
      </c>
      <c r="M51" s="66" t="inlineStr">
        <f aca="false">+M22*M26</f>
        <is>
          <t/>
        </is>
      </c>
      <c r="N51" s="66" t="inlineStr">
        <f aca="false">+N22*N26</f>
        <is>
          <t/>
        </is>
      </c>
      <c r="O51" s="66" t="inlineStr">
        <f aca="false">+O22*O26</f>
        <is>
          <t/>
        </is>
      </c>
      <c r="P51" s="66" t="inlineStr">
        <f aca="false">+P22*P26</f>
        <is>
          <t/>
        </is>
      </c>
      <c r="Q51" s="67" t="inlineStr">
        <f aca="false">SUM(E51:P51)</f>
        <is>
          <t/>
        </is>
      </c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23.25" hidden="false" customHeight="true" outlineLevel="0" collapsed="false">
      <c r="A52" s="27" t="s">
        <v>77</v>
      </c>
      <c r="B52" s="34"/>
      <c r="C52" s="28" t="s">
        <v>37</v>
      </c>
      <c r="D52" s="65" t="s">
        <v>59</v>
      </c>
      <c r="E52" s="66" t="inlineStr">
        <f aca="false">+E23*E27</f>
        <is>
          <t/>
        </is>
      </c>
      <c r="F52" s="66" t="inlineStr">
        <f aca="false">+F23*F27</f>
        <is>
          <t/>
        </is>
      </c>
      <c r="G52" s="66" t="inlineStr">
        <f aca="false">+G23*G27</f>
        <is>
          <t/>
        </is>
      </c>
      <c r="H52" s="66" t="inlineStr">
        <f aca="false">+H23*H27</f>
        <is>
          <t/>
        </is>
      </c>
      <c r="I52" s="66" t="inlineStr">
        <f aca="false">+I23*I27</f>
        <is>
          <t/>
        </is>
      </c>
      <c r="J52" s="66" t="inlineStr">
        <f aca="false">+J23*J27</f>
        <is>
          <t/>
        </is>
      </c>
      <c r="K52" s="66" t="inlineStr">
        <f aca="false">+K23*K27</f>
        <is>
          <t/>
        </is>
      </c>
      <c r="L52" s="66" t="inlineStr">
        <f aca="false">+L23*L27</f>
        <is>
          <t/>
        </is>
      </c>
      <c r="M52" s="66" t="inlineStr">
        <f aca="false">+M23*M27</f>
        <is>
          <t/>
        </is>
      </c>
      <c r="N52" s="66" t="inlineStr">
        <f aca="false">+N23*N27</f>
        <is>
          <t/>
        </is>
      </c>
      <c r="O52" s="66" t="inlineStr">
        <f aca="false">+O23*O27</f>
        <is>
          <t/>
        </is>
      </c>
      <c r="P52" s="66" t="inlineStr">
        <f aca="false">+P23*P27</f>
        <is>
          <t/>
        </is>
      </c>
      <c r="Q52" s="67" t="inlineStr">
        <f aca="false">SUM(E52:P52)</f>
        <is>
          <t/>
        </is>
      </c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54" customFormat="true" ht="33" hidden="false" customHeight="true" outlineLevel="0" collapsed="false">
      <c r="A53" s="27" t="s">
        <v>78</v>
      </c>
      <c r="B53" s="34"/>
      <c r="C53" s="28" t="s">
        <v>32</v>
      </c>
      <c r="D53" s="65" t="s">
        <v>59</v>
      </c>
      <c r="E53" s="66" t="inlineStr">
        <f aca="false">+E24*E28</f>
        <is>
          <t/>
        </is>
      </c>
      <c r="F53" s="66" t="inlineStr">
        <f aca="false">+F24*F28</f>
        <is>
          <t/>
        </is>
      </c>
      <c r="G53" s="66" t="inlineStr">
        <f aca="false">+G24*G28</f>
        <is>
          <t/>
        </is>
      </c>
      <c r="H53" s="66" t="inlineStr">
        <f aca="false">+H24*H28</f>
        <is>
          <t/>
        </is>
      </c>
      <c r="I53" s="66" t="inlineStr">
        <f aca="false">+I24*I28</f>
        <is>
          <t/>
        </is>
      </c>
      <c r="J53" s="66" t="inlineStr">
        <f aca="false">+J24*J28</f>
        <is>
          <t/>
        </is>
      </c>
      <c r="K53" s="66" t="inlineStr">
        <f aca="false">+K24*K28</f>
        <is>
          <t/>
        </is>
      </c>
      <c r="L53" s="66" t="inlineStr">
        <f aca="false">+L24*L28</f>
        <is>
          <t/>
        </is>
      </c>
      <c r="M53" s="66" t="inlineStr">
        <f aca="false">+M24*M28</f>
        <is>
          <t/>
        </is>
      </c>
      <c r="N53" s="66" t="inlineStr">
        <f aca="false">+N24*N28</f>
        <is>
          <t/>
        </is>
      </c>
      <c r="O53" s="66" t="inlineStr">
        <f aca="false">+O24*O28</f>
        <is>
          <t/>
        </is>
      </c>
      <c r="P53" s="66" t="inlineStr">
        <f aca="false">+P24*P28</f>
        <is>
          <t/>
        </is>
      </c>
      <c r="Q53" s="67" t="inlineStr">
        <f aca="false">SUM(E53:P53)</f>
        <is>
          <t/>
        </is>
      </c>
    </row>
    <row r="54" s="7" customFormat="true" ht="27" hidden="false" customHeight="true" outlineLevel="0" collapsed="false">
      <c r="A54" s="60" t="n">
        <v>3.3</v>
      </c>
      <c r="B54" s="36" t="s">
        <v>79</v>
      </c>
      <c r="C54" s="36"/>
      <c r="D54" s="68" t="s">
        <v>59</v>
      </c>
      <c r="E54" s="69" t="n">
        <f aca="false">SUM(E55:E56)</f>
        <v>2659.44</v>
      </c>
      <c r="F54" s="69" t="n">
        <f aca="false">SUM(F55:F56)</f>
        <v>2659.44</v>
      </c>
      <c r="G54" s="69" t="n">
        <f aca="false">SUM(G55:G56)</f>
        <v>2659.44</v>
      </c>
      <c r="H54" s="69" t="n">
        <f aca="false">SUM(H55:H56)</f>
        <v>2659.44</v>
      </c>
      <c r="I54" s="69" t="n">
        <f aca="false">SUM(I55:I56)</f>
        <v>2659.44</v>
      </c>
      <c r="J54" s="69" t="n">
        <f aca="false">SUM(J55:J56)</f>
        <v>2659.44</v>
      </c>
      <c r="K54" s="69" t="n">
        <f aca="false">SUM(K55:K56)</f>
        <v>2659.44</v>
      </c>
      <c r="L54" s="69" t="n">
        <f aca="false">SUM(E55:E56)</f>
        <v>2659.44</v>
      </c>
      <c r="M54" s="69" t="n">
        <f aca="false">SUM(M55:M56)</f>
        <v>2659.44</v>
      </c>
      <c r="N54" s="69" t="n">
        <f aca="false">SUM(N55:N56)</f>
        <v>2659.44</v>
      </c>
      <c r="O54" s="69" t="n">
        <f aca="false">SUM(O55:O56)</f>
        <v>2659.44</v>
      </c>
      <c r="P54" s="69" t="n">
        <f aca="false">SUM(P55:P56)</f>
        <v>2659.44</v>
      </c>
      <c r="Q54" s="70" t="n">
        <f aca="false">SUM(E54:P54)</f>
        <v>31913.28</v>
      </c>
    </row>
    <row r="55" customFormat="false" ht="24" hidden="false" customHeight="true" outlineLevel="0" collapsed="false">
      <c r="A55" s="27" t="s">
        <v>80</v>
      </c>
      <c r="B55" s="34" t="s">
        <v>81</v>
      </c>
      <c r="C55" s="34"/>
      <c r="D55" s="65" t="s">
        <v>59</v>
      </c>
      <c r="E55" s="66" t="e">
        <f aca="false">+['file:///home/uuganaa/documents/compress/django project/usug/usug/applications/table/2 -tarif sanal.xlsx']'9 - аан-суурь үнэ'!e20</f>
        <v>#VALUE!</v>
      </c>
      <c r="F55" s="66" t="n">
        <f aca="false">E55</f>
        <v>159.44</v>
      </c>
      <c r="G55" s="66" t="n">
        <f aca="false">F55</f>
        <v>159.44</v>
      </c>
      <c r="H55" s="66" t="n">
        <f aca="false">G55</f>
        <v>159.44</v>
      </c>
      <c r="I55" s="66" t="n">
        <f aca="false">H55</f>
        <v>159.44</v>
      </c>
      <c r="J55" s="66" t="n">
        <f aca="false">I55</f>
        <v>159.44</v>
      </c>
      <c r="K55" s="66" t="n">
        <f aca="false">J55</f>
        <v>159.44</v>
      </c>
      <c r="L55" s="66" t="n">
        <f aca="false">K55</f>
        <v>159.44</v>
      </c>
      <c r="M55" s="66" t="n">
        <f aca="false">L55</f>
        <v>159.44</v>
      </c>
      <c r="N55" s="66" t="n">
        <f aca="false">M55</f>
        <v>159.44</v>
      </c>
      <c r="O55" s="66" t="n">
        <f aca="false">N55</f>
        <v>159.44</v>
      </c>
      <c r="P55" s="66" t="n">
        <f aca="false">O55</f>
        <v>159.44</v>
      </c>
      <c r="Q55" s="67" t="n">
        <f aca="false">SUM(E55:P55)</f>
        <v>1913.28</v>
      </c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72" customFormat="true" ht="33" hidden="false" customHeight="true" outlineLevel="0" collapsed="false">
      <c r="A56" s="27" t="s">
        <v>82</v>
      </c>
      <c r="B56" s="34" t="s">
        <v>83</v>
      </c>
      <c r="C56" s="34"/>
      <c r="D56" s="71" t="s">
        <v>59</v>
      </c>
      <c r="E56" s="66" t="e">
        <f aca="false">+['file:///home/uuganaa/documents/compress/django project/usug/usug/applications/table/2 -tarif sanal.xlsx']'8 - ХЭРЭГЛЭГЧ-СУУРЬ ҮНЭ'!E8</f>
        <v>#VALUE!</v>
      </c>
      <c r="F56" s="66" t="n">
        <f aca="false">E56</f>
        <v>2500</v>
      </c>
      <c r="G56" s="66" t="n">
        <f aca="false">F56</f>
        <v>2500</v>
      </c>
      <c r="H56" s="66" t="n">
        <f aca="false">G56</f>
        <v>2500</v>
      </c>
      <c r="I56" s="66" t="n">
        <f aca="false">H56</f>
        <v>2500</v>
      </c>
      <c r="J56" s="66" t="n">
        <f aca="false">I56</f>
        <v>2500</v>
      </c>
      <c r="K56" s="66" t="n">
        <f aca="false">J56</f>
        <v>2500</v>
      </c>
      <c r="L56" s="66" t="n">
        <f aca="false">K56</f>
        <v>2500</v>
      </c>
      <c r="M56" s="66" t="n">
        <f aca="false">L56</f>
        <v>2500</v>
      </c>
      <c r="N56" s="66" t="n">
        <f aca="false">M56</f>
        <v>2500</v>
      </c>
      <c r="O56" s="66" t="n">
        <f aca="false">N56</f>
        <v>2500</v>
      </c>
      <c r="P56" s="66" t="n">
        <f aca="false">O56</f>
        <v>2500</v>
      </c>
      <c r="Q56" s="67" t="n">
        <f aca="false">SUM(E56:P56)</f>
        <v>30000</v>
      </c>
      <c r="R56" s="72" t="s">
        <v>84</v>
      </c>
    </row>
    <row r="57" customFormat="false" ht="19.5" hidden="false" customHeight="true" outlineLevel="0" collapsed="false">
      <c r="H57" s="46" t="s">
        <v>85</v>
      </c>
      <c r="R57" s="1" t="e">
        <f aca="false">+Q35/Q6</f>
        <v>#VALUE!</v>
      </c>
    </row>
    <row r="58" customFormat="false" ht="19.5" hidden="false" customHeight="true" outlineLevel="0" collapsed="false">
      <c r="H58" s="46" t="s">
        <v>86</v>
      </c>
      <c r="R58" s="7"/>
    </row>
    <row r="59" customFormat="false" ht="19.5" hidden="false" customHeight="true" outlineLevel="0" collapsed="false">
      <c r="R59" s="7"/>
    </row>
    <row r="60" customFormat="false" ht="24" hidden="false" customHeight="true" outlineLevel="0" collapsed="false">
      <c r="R60" s="7"/>
    </row>
    <row r="61" customFormat="false" ht="24" hidden="false" customHeight="true" outlineLevel="0" collapsed="false">
      <c r="R61" s="7"/>
    </row>
    <row r="62" customFormat="false" ht="24" hidden="false" customHeight="true" outlineLevel="0" collapsed="false">
      <c r="R62" s="7"/>
    </row>
    <row r="63" customFormat="false" ht="19.5" hidden="false" customHeight="true" outlineLevel="0" collapsed="false">
      <c r="R63" s="7"/>
    </row>
    <row r="64" customFormat="false" ht="19.5" hidden="false" customHeight="true" outlineLevel="0" collapsed="false">
      <c r="R64" s="7"/>
    </row>
    <row r="65" customFormat="false" ht="19.5" hidden="false" customHeight="true" outlineLevel="0" collapsed="false">
      <c r="R65" s="7"/>
    </row>
    <row r="66" customFormat="false" ht="19.5" hidden="false" customHeight="true" outlineLevel="0" collapsed="false">
      <c r="R66" s="7"/>
    </row>
    <row r="67" customFormat="false" ht="32.25" hidden="false" customHeight="true" outlineLevel="0" collapsed="false">
      <c r="R67" s="1" t="e">
        <f aca="false">+Q45/Q16</f>
        <v>#VALUE!</v>
      </c>
    </row>
    <row r="68" customFormat="false" ht="19.5" hidden="false" customHeight="true" outlineLevel="0" collapsed="false"/>
    <row r="69" customFormat="false" ht="19.5" hidden="false" customHeight="true" outlineLevel="0" collapsed="false"/>
    <row r="70" customFormat="false" ht="24" hidden="false" customHeight="true" outlineLevel="0" collapsed="false"/>
    <row r="71" customFormat="false" ht="24" hidden="false" customHeight="true" outlineLevel="0" collapsed="false"/>
    <row r="72" customFormat="false" ht="24" hidden="false" customHeight="true" outlineLevel="0" collapsed="false"/>
    <row r="73" customFormat="false" ht="19.5" hidden="false" customHeight="true" outlineLevel="0" collapsed="false"/>
    <row r="74" customFormat="false" ht="19.5" hidden="false" customHeight="true" outlineLevel="0" collapsed="false"/>
    <row r="75" customFormat="false" ht="19.5" hidden="false" customHeight="true" outlineLevel="0" collapsed="false"/>
    <row r="76" customFormat="false" ht="32.25" hidden="false" customHeight="true" outlineLevel="0" collapsed="false"/>
    <row r="77" customFormat="false" ht="21.75" hidden="false" customHeight="true" outlineLevel="0" collapsed="false"/>
    <row r="78" customFormat="false" ht="21.75" hidden="false" customHeight="true" outlineLevel="0" collapsed="false"/>
    <row r="79" customFormat="false" ht="24.75" hidden="false" customHeight="true" outlineLevel="0" collapsed="false"/>
    <row r="80" customFormat="false" ht="24.75" hidden="false" customHeight="true" outlineLevel="0" collapsed="false"/>
  </sheetData>
  <mergeCells count="22">
    <mergeCell ref="A3:C4"/>
    <mergeCell ref="D3:D4"/>
    <mergeCell ref="E3:Q3"/>
    <mergeCell ref="B6:C6"/>
    <mergeCell ref="B7:B11"/>
    <mergeCell ref="B12:B15"/>
    <mergeCell ref="B16:C16"/>
    <mergeCell ref="B17:B21"/>
    <mergeCell ref="B22:B24"/>
    <mergeCell ref="A32:C33"/>
    <mergeCell ref="D32:D33"/>
    <mergeCell ref="E32:Q32"/>
    <mergeCell ref="B34:C34"/>
    <mergeCell ref="B35:C35"/>
    <mergeCell ref="B36:B40"/>
    <mergeCell ref="B41:B44"/>
    <mergeCell ref="B45:C45"/>
    <mergeCell ref="B46:B50"/>
    <mergeCell ref="B51:B53"/>
    <mergeCell ref="B54:C54"/>
    <mergeCell ref="B55:C55"/>
    <mergeCell ref="B56:C56"/>
  </mergeCells>
  <printOptions headings="false" gridLines="false" gridLinesSet="true" horizontalCentered="true" verticalCentered="true"/>
  <pageMargins left="0" right="0" top="0.75" bottom="0.2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28" man="true" max="16383" min="0"/>
    <brk id="51" man="true" max="16383" min="0"/>
  </rowBreaks>
  <colBreaks count="1" manualBreakCount="1">
    <brk id="17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4" topLeftCell="D23" activePane="bottomRight" state="frozen"/>
      <selection pane="topLeft" activeCell="A1" activeCellId="0" sqref="A1"/>
      <selection pane="topRight" activeCell="D1" activeCellId="0" sqref="D1"/>
      <selection pane="bottomLeft" activeCell="A23" activeCellId="0" sqref="A23"/>
      <selection pane="bottomRight" activeCell="D6" activeCellId="0" sqref="D6"/>
    </sheetView>
  </sheetViews>
  <sheetFormatPr defaultRowHeight="14.25"/>
  <cols>
    <col collapsed="false" hidden="false" max="1" min="1" style="73" width="3.42914979757085"/>
    <col collapsed="false" hidden="false" max="2" min="2" style="74" width="39.2834008097166"/>
    <col collapsed="false" hidden="false" max="3" min="3" style="75" width="7.2834008097166"/>
    <col collapsed="false" hidden="false" max="4" min="4" style="76" width="9.1417004048583"/>
    <col collapsed="false" hidden="false" max="15" min="5" style="77" width="9.1417004048583"/>
    <col collapsed="false" hidden="false" max="16" min="16" style="78" width="12.4251012145749"/>
    <col collapsed="false" hidden="false" max="251" min="17" style="77" width="9.1417004048583"/>
    <col collapsed="false" hidden="false" max="252" min="252" style="77" width="3.42914979757085"/>
    <col collapsed="false" hidden="false" max="253" min="253" style="77" width="33.8582995951417"/>
    <col collapsed="false" hidden="false" max="258" min="254" style="77" width="12.7125506072875"/>
    <col collapsed="false" hidden="false" max="259" min="259" style="77" width="87.4251012145749"/>
    <col collapsed="false" hidden="false" max="507" min="260" style="77" width="9.1417004048583"/>
    <col collapsed="false" hidden="false" max="508" min="508" style="77" width="3.42914979757085"/>
    <col collapsed="false" hidden="false" max="509" min="509" style="77" width="33.8582995951417"/>
    <col collapsed="false" hidden="false" max="514" min="510" style="77" width="12.7125506072875"/>
    <col collapsed="false" hidden="false" max="515" min="515" style="77" width="87.4251012145749"/>
    <col collapsed="false" hidden="false" max="763" min="516" style="77" width="9.1417004048583"/>
    <col collapsed="false" hidden="false" max="764" min="764" style="77" width="3.42914979757085"/>
    <col collapsed="false" hidden="false" max="765" min="765" style="77" width="33.8582995951417"/>
    <col collapsed="false" hidden="false" max="770" min="766" style="77" width="12.7125506072875"/>
    <col collapsed="false" hidden="false" max="771" min="771" style="77" width="87.4251012145749"/>
    <col collapsed="false" hidden="false" max="1019" min="772" style="77" width="9.1417004048583"/>
    <col collapsed="false" hidden="false" max="1020" min="1020" style="77" width="3.42914979757085"/>
    <col collapsed="false" hidden="false" max="1021" min="1021" style="77" width="33.8582995951417"/>
    <col collapsed="false" hidden="false" max="1025" min="1022" style="77" width="12.7125506072875"/>
  </cols>
  <sheetData>
    <row r="1" customFormat="false" ht="14.25" hidden="false" customHeight="true" outlineLevel="0" collapsed="false">
      <c r="A1" s="0"/>
      <c r="B1" s="79" t="s">
        <v>0</v>
      </c>
      <c r="C1" s="79"/>
      <c r="D1" s="79"/>
      <c r="E1" s="79"/>
      <c r="F1" s="79"/>
      <c r="G1" s="79"/>
      <c r="H1" s="79"/>
      <c r="I1" s="79"/>
      <c r="J1" s="79"/>
      <c r="K1" s="80"/>
      <c r="L1" s="80"/>
      <c r="M1" s="80"/>
      <c r="N1" s="80"/>
      <c r="O1" s="0"/>
      <c r="P1" s="81" t="s">
        <v>87</v>
      </c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4" hidden="false" customHeight="true" outlineLevel="0" collapsed="false">
      <c r="A2" s="82"/>
      <c r="B2" s="83" t="s">
        <v>88</v>
      </c>
      <c r="C2" s="84"/>
      <c r="D2" s="82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8" customFormat="true" ht="17.25" hidden="false" customHeight="true" outlineLevel="0" collapsed="false">
      <c r="A3" s="85" t="s">
        <v>89</v>
      </c>
      <c r="B3" s="85" t="s">
        <v>90</v>
      </c>
      <c r="C3" s="86" t="s">
        <v>4</v>
      </c>
      <c r="D3" s="87" t="s">
        <v>91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customFormat="false" ht="19.5" hidden="false" customHeight="true" outlineLevel="0" collapsed="false">
      <c r="A4" s="85"/>
      <c r="B4" s="85"/>
      <c r="C4" s="86"/>
      <c r="D4" s="89" t="s">
        <v>6</v>
      </c>
      <c r="E4" s="89" t="s">
        <v>7</v>
      </c>
      <c r="F4" s="89" t="s">
        <v>8</v>
      </c>
      <c r="G4" s="89" t="s">
        <v>9</v>
      </c>
      <c r="H4" s="89" t="s">
        <v>10</v>
      </c>
      <c r="I4" s="89" t="s">
        <v>11</v>
      </c>
      <c r="J4" s="89" t="s">
        <v>12</v>
      </c>
      <c r="K4" s="89" t="s">
        <v>13</v>
      </c>
      <c r="L4" s="89" t="s">
        <v>14</v>
      </c>
      <c r="M4" s="89" t="s">
        <v>15</v>
      </c>
      <c r="N4" s="89" t="s">
        <v>16</v>
      </c>
      <c r="O4" s="89" t="s">
        <v>17</v>
      </c>
      <c r="P4" s="89" t="s">
        <v>92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7.25" hidden="false" customHeight="true" outlineLevel="0" collapsed="false">
      <c r="A5" s="90" t="n">
        <v>1</v>
      </c>
      <c r="B5" s="91" t="e">
        <f aca="false">['file:///home/uuganaa/documents/compress/django project/usug/usug/applications/table/2 -tarif sanal.xlsx']'7 - өртөг'!b7</f>
        <v>#VALUE!</v>
      </c>
      <c r="C5" s="92" t="s">
        <v>59</v>
      </c>
      <c r="D5" s="93" t="n">
        <f aca="false">+D53</f>
        <v>15331.2</v>
      </c>
      <c r="E5" s="93" t="n">
        <f aca="false">+E53</f>
        <v>15183.2</v>
      </c>
      <c r="F5" s="93" t="n">
        <f aca="false">+F53</f>
        <v>15701.2</v>
      </c>
      <c r="G5" s="93" t="n">
        <f aca="false">+G53</f>
        <v>161.2</v>
      </c>
      <c r="H5" s="93" t="n">
        <f aca="false">+H53</f>
        <v>161.2</v>
      </c>
      <c r="I5" s="93" t="n">
        <f aca="false">+I53</f>
        <v>161.2</v>
      </c>
      <c r="J5" s="93" t="n">
        <f aca="false">+J53</f>
        <v>161.2</v>
      </c>
      <c r="K5" s="93" t="n">
        <f aca="false">+K53</f>
        <v>161.2</v>
      </c>
      <c r="L5" s="93" t="n">
        <f aca="false">+L53</f>
        <v>161.2</v>
      </c>
      <c r="M5" s="93" t="n">
        <f aca="false">+M53</f>
        <v>161.2</v>
      </c>
      <c r="N5" s="93" t="n">
        <f aca="false">+N53</f>
        <v>161.2</v>
      </c>
      <c r="O5" s="93" t="n">
        <f aca="false">+O53</f>
        <v>161.2</v>
      </c>
      <c r="P5" s="94" t="n">
        <f aca="false">+P53</f>
        <v>47666.4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25" hidden="false" customHeight="true" outlineLevel="0" collapsed="false">
      <c r="A6" s="95" t="n">
        <f aca="false">+A5+1</f>
        <v>2</v>
      </c>
      <c r="B6" s="96" t="s">
        <v>93</v>
      </c>
      <c r="C6" s="97" t="s">
        <v>59</v>
      </c>
      <c r="D6" s="98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 t="n">
        <f aca="false">SUM(D6:O6)</f>
        <v>0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25" hidden="false" customHeight="true" outlineLevel="0" collapsed="false">
      <c r="A7" s="95" t="n">
        <f aca="false">A6+1</f>
        <v>3</v>
      </c>
      <c r="B7" s="101" t="s">
        <v>94</v>
      </c>
      <c r="C7" s="97" t="s">
        <v>59</v>
      </c>
      <c r="D7" s="98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 t="n">
        <f aca="false">SUM(D7:O7)</f>
        <v>0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25" hidden="false" customHeight="true" outlineLevel="0" collapsed="false">
      <c r="A8" s="95" t="n">
        <f aca="false">A7+1</f>
        <v>4</v>
      </c>
      <c r="B8" s="101" t="s">
        <v>95</v>
      </c>
      <c r="C8" s="97" t="s">
        <v>59</v>
      </c>
      <c r="D8" s="98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100" t="n">
        <f aca="false">SUM(D8:O8)</f>
        <v>0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5" hidden="false" customHeight="true" outlineLevel="0" collapsed="false">
      <c r="A9" s="95" t="n">
        <f aca="false">A8+1</f>
        <v>5</v>
      </c>
      <c r="B9" s="101" t="s">
        <v>96</v>
      </c>
      <c r="C9" s="97" t="s">
        <v>59</v>
      </c>
      <c r="D9" s="98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100" t="n">
        <f aca="false">SUM(D9:O9)</f>
        <v>0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25" hidden="false" customHeight="true" outlineLevel="0" collapsed="false">
      <c r="A10" s="95" t="n">
        <f aca="false">A9+1</f>
        <v>6</v>
      </c>
      <c r="B10" s="101" t="s">
        <v>97</v>
      </c>
      <c r="C10" s="97" t="s">
        <v>59</v>
      </c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100" t="n">
        <f aca="false">SUM(D10:O10)</f>
        <v>0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25" hidden="false" customHeight="true" outlineLevel="0" collapsed="false">
      <c r="A11" s="95" t="n">
        <f aca="false">A10+1</f>
        <v>7</v>
      </c>
      <c r="B11" s="101" t="s">
        <v>98</v>
      </c>
      <c r="C11" s="97" t="s">
        <v>59</v>
      </c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100" t="n">
        <f aca="false">SUM(D11:O11)</f>
        <v>0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25" hidden="false" customHeight="true" outlineLevel="0" collapsed="false">
      <c r="A12" s="95" t="n">
        <f aca="false">A11+1</f>
        <v>8</v>
      </c>
      <c r="B12" s="101" t="s">
        <v>99</v>
      </c>
      <c r="C12" s="97" t="s">
        <v>59</v>
      </c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100" t="n">
        <f aca="false">SUM(D12:O12)</f>
        <v>0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true" outlineLevel="0" collapsed="false">
      <c r="A13" s="95" t="n">
        <f aca="false">A12+1</f>
        <v>9</v>
      </c>
      <c r="B13" s="101" t="s">
        <v>100</v>
      </c>
      <c r="C13" s="97" t="s">
        <v>59</v>
      </c>
      <c r="D13" s="98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100" t="n">
        <f aca="false">SUM(D13:O13)</f>
        <v>0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25" hidden="false" customHeight="true" outlineLevel="0" collapsed="false">
      <c r="A14" s="95" t="n">
        <f aca="false">A13+1</f>
        <v>10</v>
      </c>
      <c r="B14" s="101" t="s">
        <v>101</v>
      </c>
      <c r="C14" s="97" t="s">
        <v>59</v>
      </c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100" t="n">
        <f aca="false">SUM(D14:O14)</f>
        <v>0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25" hidden="false" customHeight="true" outlineLevel="0" collapsed="false">
      <c r="A15" s="95" t="n">
        <f aca="false">A14+1</f>
        <v>11</v>
      </c>
      <c r="B15" s="101" t="s">
        <v>102</v>
      </c>
      <c r="C15" s="97" t="s">
        <v>59</v>
      </c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100" t="n">
        <f aca="false">SUM(D15:O15)</f>
        <v>0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25" hidden="false" customHeight="true" outlineLevel="0" collapsed="false">
      <c r="A16" s="95" t="n">
        <f aca="false">A15+1</f>
        <v>12</v>
      </c>
      <c r="B16" s="101" t="s">
        <v>103</v>
      </c>
      <c r="C16" s="97" t="s">
        <v>59</v>
      </c>
      <c r="D16" s="93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100" t="n">
        <f aca="false">SUM(D16:O16)</f>
        <v>0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25" hidden="false" customHeight="true" outlineLevel="0" collapsed="false">
      <c r="A17" s="95" t="n">
        <f aca="false">A16+1</f>
        <v>13</v>
      </c>
      <c r="B17" s="101" t="s">
        <v>104</v>
      </c>
      <c r="C17" s="97" t="s">
        <v>59</v>
      </c>
      <c r="D17" s="98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00" t="n">
        <f aca="false">SUM(D17:O17)</f>
        <v>0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25" hidden="false" customHeight="true" outlineLevel="0" collapsed="false">
      <c r="A18" s="95" t="n">
        <f aca="false">A17+1</f>
        <v>14</v>
      </c>
      <c r="B18" s="101" t="s">
        <v>105</v>
      </c>
      <c r="C18" s="97" t="s">
        <v>59</v>
      </c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00" t="n">
        <f aca="false">SUM(D18:O18)</f>
        <v>0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25" hidden="false" customHeight="true" outlineLevel="0" collapsed="false">
      <c r="A19" s="95" t="n">
        <f aca="false">A18+1</f>
        <v>15</v>
      </c>
      <c r="B19" s="101" t="s">
        <v>106</v>
      </c>
      <c r="C19" s="97" t="s">
        <v>59</v>
      </c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00" t="n">
        <f aca="false">SUM(D19:O19)</f>
        <v>0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25" hidden="false" customHeight="true" outlineLevel="0" collapsed="false">
      <c r="A20" s="95" t="n">
        <f aca="false">A19+1</f>
        <v>16</v>
      </c>
      <c r="B20" s="101" t="s">
        <v>107</v>
      </c>
      <c r="C20" s="97" t="s">
        <v>59</v>
      </c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00" t="n">
        <f aca="false">SUM(D20:O20)</f>
        <v>0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25" hidden="false" customHeight="true" outlineLevel="0" collapsed="false">
      <c r="A21" s="95" t="n">
        <f aca="false">A20+1</f>
        <v>17</v>
      </c>
      <c r="B21" s="102" t="s">
        <v>108</v>
      </c>
      <c r="C21" s="97" t="s">
        <v>59</v>
      </c>
      <c r="D21" s="93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100" t="n">
        <f aca="false">SUM(D21:O21)</f>
        <v>0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25" hidden="false" customHeight="true" outlineLevel="0" collapsed="false">
      <c r="A22" s="95" t="n">
        <f aca="false">+A21+1</f>
        <v>18</v>
      </c>
      <c r="B22" s="101" t="s">
        <v>109</v>
      </c>
      <c r="C22" s="97" t="s">
        <v>59</v>
      </c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100" t="n">
        <f aca="false">SUM(D22:O22)</f>
        <v>0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25" hidden="false" customHeight="true" outlineLevel="0" collapsed="false">
      <c r="A23" s="95" t="n">
        <f aca="false">+A22+1</f>
        <v>19</v>
      </c>
      <c r="B23" s="101" t="s">
        <v>110</v>
      </c>
      <c r="C23" s="97" t="s">
        <v>59</v>
      </c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100" t="n">
        <f aca="false">SUM(D23:O23)</f>
        <v>0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25" hidden="false" customHeight="true" outlineLevel="0" collapsed="false">
      <c r="A24" s="95" t="n">
        <f aca="false">+A23+1</f>
        <v>20</v>
      </c>
      <c r="B24" s="101" t="s">
        <v>111</v>
      </c>
      <c r="C24" s="97" t="s">
        <v>59</v>
      </c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100" t="n">
        <f aca="false">SUM(D24:O24)</f>
        <v>0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25" hidden="false" customHeight="true" outlineLevel="0" collapsed="false">
      <c r="A25" s="95" t="n">
        <f aca="false">+A24+1</f>
        <v>21</v>
      </c>
      <c r="B25" s="101" t="s">
        <v>112</v>
      </c>
      <c r="C25" s="97" t="s">
        <v>59</v>
      </c>
      <c r="D25" s="93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100" t="n">
        <f aca="false">SUM(D25:O25)</f>
        <v>0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25" hidden="false" customHeight="true" outlineLevel="0" collapsed="false">
      <c r="A26" s="95" t="n">
        <f aca="false">+A25+1</f>
        <v>22</v>
      </c>
      <c r="B26" s="101" t="s">
        <v>113</v>
      </c>
      <c r="C26" s="97" t="s">
        <v>59</v>
      </c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100" t="n">
        <f aca="false">SUM(D26:O26)</f>
        <v>0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4.75" hidden="false" customHeight="true" outlineLevel="0" collapsed="false">
      <c r="A27" s="103" t="s">
        <v>114</v>
      </c>
      <c r="B27" s="103"/>
      <c r="C27" s="104" t="s">
        <v>59</v>
      </c>
      <c r="D27" s="105" t="n">
        <f aca="false">SUM(D5:D26)</f>
        <v>15331.2</v>
      </c>
      <c r="E27" s="105" t="n">
        <f aca="false">SUM(E5:E26)</f>
        <v>15183.2</v>
      </c>
      <c r="F27" s="105" t="n">
        <f aca="false">SUM(F5:F26)</f>
        <v>15701.2</v>
      </c>
      <c r="G27" s="105" t="n">
        <f aca="false">SUM(G5:G26)</f>
        <v>161.2</v>
      </c>
      <c r="H27" s="105" t="n">
        <f aca="false">SUM(H5:H26)</f>
        <v>161.2</v>
      </c>
      <c r="I27" s="105" t="n">
        <f aca="false">SUM(I5:I26)</f>
        <v>161.2</v>
      </c>
      <c r="J27" s="105" t="n">
        <f aca="false">SUM(J5:J26)</f>
        <v>161.2</v>
      </c>
      <c r="K27" s="105" t="n">
        <f aca="false">SUM(K5:K26)</f>
        <v>161.2</v>
      </c>
      <c r="L27" s="105" t="n">
        <f aca="false">SUM(L5:L26)</f>
        <v>161.2</v>
      </c>
      <c r="M27" s="105" t="n">
        <f aca="false">SUM(M5:M26)</f>
        <v>161.2</v>
      </c>
      <c r="N27" s="105" t="n">
        <f aca="false">SUM(N5:N26)</f>
        <v>161.2</v>
      </c>
      <c r="O27" s="105" t="n">
        <f aca="false">SUM(O5:O26)</f>
        <v>161.2</v>
      </c>
      <c r="P27" s="105" t="n">
        <f aca="false">SUM(P5:P26)</f>
        <v>47666.4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25" hidden="false" customHeight="true" outlineLevel="0" collapsed="false">
      <c r="A28" s="95" t="n">
        <f aca="false">+A26+1</f>
        <v>23</v>
      </c>
      <c r="B28" s="101" t="s">
        <v>115</v>
      </c>
      <c r="C28" s="97" t="s">
        <v>59</v>
      </c>
      <c r="D28" s="93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100" t="n">
        <f aca="false">SUM(D28:O28)</f>
        <v>0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25" hidden="false" customHeight="true" outlineLevel="0" collapsed="false">
      <c r="A29" s="95" t="n">
        <f aca="false">+A28+1</f>
        <v>24</v>
      </c>
      <c r="B29" s="101" t="s">
        <v>116</v>
      </c>
      <c r="C29" s="97" t="s">
        <v>59</v>
      </c>
      <c r="D29" s="93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100" t="n">
        <f aca="false">SUM(D29:O29)</f>
        <v>0</v>
      </c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1.75" hidden="false" customHeight="true" outlineLevel="0" collapsed="false">
      <c r="A30" s="106" t="s">
        <v>117</v>
      </c>
      <c r="B30" s="106"/>
      <c r="C30" s="107" t="s">
        <v>59</v>
      </c>
      <c r="D30" s="108" t="n">
        <f aca="false">SUM(D28:D29)</f>
        <v>0</v>
      </c>
      <c r="E30" s="108" t="n">
        <f aca="false">SUM(E28:E29)</f>
        <v>0</v>
      </c>
      <c r="F30" s="108" t="n">
        <f aca="false">SUM(F28:F29)</f>
        <v>0</v>
      </c>
      <c r="G30" s="108" t="n">
        <f aca="false">SUM(G28:G29)</f>
        <v>0</v>
      </c>
      <c r="H30" s="108" t="n">
        <f aca="false">SUM(H28:H29)</f>
        <v>0</v>
      </c>
      <c r="I30" s="108" t="n">
        <f aca="false">SUM(I28:I29)</f>
        <v>0</v>
      </c>
      <c r="J30" s="108" t="n">
        <f aca="false">SUM(J28:J29)</f>
        <v>0</v>
      </c>
      <c r="K30" s="108" t="n">
        <f aca="false">SUM(K28:K29)</f>
        <v>0</v>
      </c>
      <c r="L30" s="108" t="n">
        <f aca="false">SUM(L28:L29)</f>
        <v>0</v>
      </c>
      <c r="M30" s="108" t="n">
        <f aca="false">SUM(M28:M29)</f>
        <v>0</v>
      </c>
      <c r="N30" s="108" t="n">
        <f aca="false">SUM(N28:N29)</f>
        <v>0</v>
      </c>
      <c r="O30" s="108" t="n">
        <f aca="false">SUM(O28:O29)</f>
        <v>0</v>
      </c>
      <c r="P30" s="108" t="n">
        <f aca="false">SUM(P28:P29)</f>
        <v>0</v>
      </c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0" hidden="false" customHeight="true" outlineLevel="0" collapsed="false">
      <c r="A31" s="109" t="s">
        <v>118</v>
      </c>
      <c r="B31" s="109"/>
      <c r="C31" s="110" t="s">
        <v>59</v>
      </c>
      <c r="D31" s="111" t="n">
        <f aca="false">D27+D30</f>
        <v>15331.2</v>
      </c>
      <c r="E31" s="111" t="n">
        <f aca="false">E27+E30</f>
        <v>15183.2</v>
      </c>
      <c r="F31" s="111" t="n">
        <f aca="false">F27+F30</f>
        <v>15701.2</v>
      </c>
      <c r="G31" s="111" t="n">
        <f aca="false">G27+G30</f>
        <v>161.2</v>
      </c>
      <c r="H31" s="111" t="n">
        <f aca="false">H27+H30</f>
        <v>161.2</v>
      </c>
      <c r="I31" s="111" t="n">
        <f aca="false">I27+I30</f>
        <v>161.2</v>
      </c>
      <c r="J31" s="111" t="n">
        <f aca="false">J27+J30</f>
        <v>161.2</v>
      </c>
      <c r="K31" s="111" t="n">
        <f aca="false">K27+K30</f>
        <v>161.2</v>
      </c>
      <c r="L31" s="111" t="n">
        <f aca="false">L27+L30</f>
        <v>161.2</v>
      </c>
      <c r="M31" s="111" t="n">
        <f aca="false">M27+M30</f>
        <v>161.2</v>
      </c>
      <c r="N31" s="111" t="n">
        <f aca="false">N27+N30</f>
        <v>161.2</v>
      </c>
      <c r="O31" s="111" t="n">
        <f aca="false">O27+O30</f>
        <v>161.2</v>
      </c>
      <c r="P31" s="111" t="n">
        <f aca="false">P27+P30</f>
        <v>47666.4</v>
      </c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25" hidden="false" customHeight="true" outlineLevel="0" collapsed="false">
      <c r="A32" s="95" t="n">
        <f aca="false">A29+1</f>
        <v>25</v>
      </c>
      <c r="B32" s="101" t="s">
        <v>119</v>
      </c>
      <c r="C32" s="97" t="s">
        <v>59</v>
      </c>
      <c r="D32" s="93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00" t="n">
        <f aca="false">SUM(D32:O32)</f>
        <v>0</v>
      </c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25" hidden="false" customHeight="true" outlineLevel="0" collapsed="false">
      <c r="A33" s="95" t="n">
        <f aca="false">+A32+1</f>
        <v>26</v>
      </c>
      <c r="B33" s="101" t="s">
        <v>120</v>
      </c>
      <c r="C33" s="97" t="s">
        <v>59</v>
      </c>
      <c r="D33" s="93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100" t="n">
        <f aca="false">SUM(D33:O33)</f>
        <v>0</v>
      </c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25" hidden="false" customHeight="true" outlineLevel="0" collapsed="false">
      <c r="A34" s="95" t="n">
        <f aca="false">+A33+1</f>
        <v>27</v>
      </c>
      <c r="B34" s="101" t="s">
        <v>121</v>
      </c>
      <c r="C34" s="97" t="s">
        <v>59</v>
      </c>
      <c r="D34" s="93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100" t="n">
        <f aca="false">SUM(D34:O34)</f>
        <v>0</v>
      </c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25.5" hidden="false" customHeight="true" outlineLevel="0" collapsed="false">
      <c r="A35" s="112" t="s">
        <v>122</v>
      </c>
      <c r="B35" s="112"/>
      <c r="C35" s="107" t="s">
        <v>59</v>
      </c>
      <c r="D35" s="108" t="n">
        <f aca="false">SUM(D32:D34)</f>
        <v>0</v>
      </c>
      <c r="E35" s="108" t="n">
        <f aca="false">SUM(E32:E34)</f>
        <v>0</v>
      </c>
      <c r="F35" s="108" t="n">
        <f aca="false">SUM(F32:F34)</f>
        <v>0</v>
      </c>
      <c r="G35" s="108" t="n">
        <f aca="false">SUM(G32:G34)</f>
        <v>0</v>
      </c>
      <c r="H35" s="108" t="n">
        <f aca="false">SUM(H32:H34)</f>
        <v>0</v>
      </c>
      <c r="I35" s="108" t="n">
        <f aca="false">SUM(I32:I34)</f>
        <v>0</v>
      </c>
      <c r="J35" s="108" t="n">
        <f aca="false">SUM(J32:J34)</f>
        <v>0</v>
      </c>
      <c r="K35" s="108" t="n">
        <f aca="false">SUM(K32:K34)</f>
        <v>0</v>
      </c>
      <c r="L35" s="108" t="n">
        <f aca="false">SUM(L32:L34)</f>
        <v>0</v>
      </c>
      <c r="M35" s="108" t="n">
        <f aca="false">SUM(M32:M34)</f>
        <v>0</v>
      </c>
      <c r="N35" s="108" t="n">
        <f aca="false">SUM(N32:N34)</f>
        <v>0</v>
      </c>
      <c r="O35" s="108" t="n">
        <f aca="false">SUM(O32:O34)</f>
        <v>0</v>
      </c>
      <c r="P35" s="108" t="n">
        <f aca="false">SUM(P32:P34)</f>
        <v>0</v>
      </c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33" hidden="false" customHeight="true" outlineLevel="0" collapsed="false">
      <c r="A36" s="113" t="s">
        <v>123</v>
      </c>
      <c r="B36" s="113"/>
      <c r="C36" s="114" t="s">
        <v>59</v>
      </c>
      <c r="D36" s="115" t="n">
        <f aca="false">+D35+D31</f>
        <v>15331.2</v>
      </c>
      <c r="E36" s="115" t="n">
        <f aca="false">+E35+E31</f>
        <v>15183.2</v>
      </c>
      <c r="F36" s="115" t="n">
        <f aca="false">+F35+F31</f>
        <v>15701.2</v>
      </c>
      <c r="G36" s="115" t="n">
        <f aca="false">+G35+G31</f>
        <v>161.2</v>
      </c>
      <c r="H36" s="115" t="n">
        <f aca="false">+H35+H31</f>
        <v>161.2</v>
      </c>
      <c r="I36" s="115" t="n">
        <f aca="false">+I35+I31</f>
        <v>161.2</v>
      </c>
      <c r="J36" s="115" t="n">
        <f aca="false">+J35+J31</f>
        <v>161.2</v>
      </c>
      <c r="K36" s="115" t="n">
        <f aca="false">+K35+K31</f>
        <v>161.2</v>
      </c>
      <c r="L36" s="115" t="n">
        <f aca="false">+L35+L31</f>
        <v>161.2</v>
      </c>
      <c r="M36" s="115" t="n">
        <f aca="false">+M35+M31</f>
        <v>161.2</v>
      </c>
      <c r="N36" s="115" t="n">
        <f aca="false">+N35+N31</f>
        <v>161.2</v>
      </c>
      <c r="O36" s="115" t="n">
        <f aca="false">+O35+O31</f>
        <v>161.2</v>
      </c>
      <c r="P36" s="115" t="n">
        <f aca="false">+P35+P31</f>
        <v>47666.4</v>
      </c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25" hidden="false" customHeight="true" outlineLevel="0" collapsed="false">
      <c r="A37" s="116"/>
      <c r="B37" s="117" t="s">
        <v>124</v>
      </c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121" customFormat="true" ht="14.25" hidden="false" customHeight="true" outlineLevel="0" collapsed="false">
      <c r="A38" s="118"/>
      <c r="B38" s="119" t="s">
        <v>125</v>
      </c>
      <c r="C38" s="120"/>
      <c r="K38" s="121" t="s">
        <v>126</v>
      </c>
      <c r="P38" s="122"/>
    </row>
    <row r="40" customFormat="false" ht="14.25" hidden="false" customHeight="true" outlineLevel="0" collapsed="false">
      <c r="A40" s="0"/>
      <c r="B40" s="123" t="s">
        <v>127</v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36" hidden="false" customHeight="true" outlineLevel="0" collapsed="false">
      <c r="A41" s="0"/>
      <c r="B41" s="124" t="s">
        <v>128</v>
      </c>
      <c r="C41" s="125" t="s">
        <v>129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6" t="s">
        <v>130</v>
      </c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.25" hidden="false" customHeight="true" outlineLevel="0" collapsed="false">
      <c r="A42" s="0"/>
      <c r="B42" s="127" t="s">
        <v>131</v>
      </c>
      <c r="C42" s="128" t="s">
        <v>132</v>
      </c>
      <c r="D42" s="129" t="n">
        <v>20.5</v>
      </c>
      <c r="E42" s="129" t="n">
        <v>20.3</v>
      </c>
      <c r="F42" s="129" t="n">
        <v>21</v>
      </c>
      <c r="G42" s="129"/>
      <c r="H42" s="130"/>
      <c r="I42" s="130"/>
      <c r="J42" s="131"/>
      <c r="K42" s="131"/>
      <c r="L42" s="131"/>
      <c r="M42" s="131"/>
      <c r="N42" s="131"/>
      <c r="O42" s="131"/>
      <c r="P42" s="132" t="n">
        <f aca="false">SUM(D42:O42)</f>
        <v>61.8</v>
      </c>
      <c r="Q42" s="133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4.25" hidden="false" customHeight="true" outlineLevel="0" collapsed="false">
      <c r="A43" s="0"/>
      <c r="B43" s="127" t="s">
        <v>133</v>
      </c>
      <c r="C43" s="128" t="s">
        <v>132</v>
      </c>
      <c r="D43" s="129" t="n">
        <f aca="false">D42</f>
        <v>20.5</v>
      </c>
      <c r="E43" s="129" t="n">
        <f aca="false">E42</f>
        <v>20.3</v>
      </c>
      <c r="F43" s="129" t="n">
        <f aca="false">F42</f>
        <v>21</v>
      </c>
      <c r="G43" s="130"/>
      <c r="H43" s="130"/>
      <c r="I43" s="130"/>
      <c r="J43" s="130"/>
      <c r="K43" s="130"/>
      <c r="L43" s="130"/>
      <c r="M43" s="130"/>
      <c r="N43" s="130"/>
      <c r="O43" s="130"/>
      <c r="P43" s="132" t="n">
        <f aca="false">SUM(D43:O43)</f>
        <v>61.8</v>
      </c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4.25" hidden="false" customHeight="true" outlineLevel="0" collapsed="false">
      <c r="A44" s="0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4.25" hidden="false" customHeight="true" outlineLevel="0" collapsed="false">
      <c r="A45" s="0"/>
      <c r="B45" s="134" t="s">
        <v>134</v>
      </c>
      <c r="C45" s="135"/>
      <c r="D45" s="136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8"/>
      <c r="Q45" s="139" t="s">
        <v>135</v>
      </c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4.25" hidden="false" customHeight="true" outlineLevel="0" collapsed="false">
      <c r="A46" s="0"/>
      <c r="B46" s="140" t="s">
        <v>136</v>
      </c>
      <c r="C46" s="141" t="s">
        <v>137</v>
      </c>
      <c r="D46" s="142" t="n">
        <v>460</v>
      </c>
      <c r="E46" s="143" t="n">
        <f aca="false">+D46</f>
        <v>460</v>
      </c>
      <c r="F46" s="143" t="n">
        <f aca="false">+E46</f>
        <v>460</v>
      </c>
      <c r="G46" s="143" t="n">
        <f aca="false">+F46</f>
        <v>460</v>
      </c>
      <c r="H46" s="143" t="n">
        <f aca="false">+G46</f>
        <v>460</v>
      </c>
      <c r="I46" s="143" t="n">
        <f aca="false">+H46</f>
        <v>460</v>
      </c>
      <c r="J46" s="143" t="n">
        <f aca="false">+I46</f>
        <v>460</v>
      </c>
      <c r="K46" s="143" t="n">
        <f aca="false">+J46</f>
        <v>460</v>
      </c>
      <c r="L46" s="143" t="n">
        <f aca="false">+K46</f>
        <v>460</v>
      </c>
      <c r="M46" s="143" t="n">
        <f aca="false">+L46</f>
        <v>460</v>
      </c>
      <c r="N46" s="143" t="n">
        <f aca="false">+M46</f>
        <v>460</v>
      </c>
      <c r="O46" s="143" t="n">
        <f aca="false">+N46</f>
        <v>460</v>
      </c>
      <c r="P46" s="144"/>
      <c r="Q46" s="145" t="n">
        <f aca="false">P50/P42</f>
        <v>460</v>
      </c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4.25" hidden="false" customHeight="true" outlineLevel="0" collapsed="false">
      <c r="A47" s="0"/>
      <c r="B47" s="140" t="s">
        <v>138</v>
      </c>
      <c r="C47" s="141" t="s">
        <v>137</v>
      </c>
      <c r="D47" s="142" t="n">
        <v>280</v>
      </c>
      <c r="E47" s="143" t="n">
        <f aca="false">+D47</f>
        <v>280</v>
      </c>
      <c r="F47" s="143" t="n">
        <f aca="false">+E47</f>
        <v>280</v>
      </c>
      <c r="G47" s="143" t="n">
        <f aca="false">+F47</f>
        <v>280</v>
      </c>
      <c r="H47" s="143" t="n">
        <f aca="false">+G47</f>
        <v>280</v>
      </c>
      <c r="I47" s="143" t="n">
        <f aca="false">+H47</f>
        <v>280</v>
      </c>
      <c r="J47" s="143" t="n">
        <f aca="false">+I47</f>
        <v>280</v>
      </c>
      <c r="K47" s="143" t="n">
        <f aca="false">+J47</f>
        <v>280</v>
      </c>
      <c r="L47" s="143" t="n">
        <f aca="false">+K47</f>
        <v>280</v>
      </c>
      <c r="M47" s="143" t="n">
        <f aca="false">+L47</f>
        <v>280</v>
      </c>
      <c r="N47" s="143" t="n">
        <f aca="false">+M47</f>
        <v>280</v>
      </c>
      <c r="O47" s="143" t="n">
        <f aca="false">+N47</f>
        <v>280</v>
      </c>
      <c r="P47" s="144"/>
      <c r="Q47" s="145" t="n">
        <f aca="false">+P51/P43</f>
        <v>280</v>
      </c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4.25" hidden="false" customHeight="true" outlineLevel="0" collapsed="false">
      <c r="A48" s="0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4.25" hidden="false" customHeight="true" outlineLevel="0" collapsed="false">
      <c r="A49" s="0"/>
      <c r="B49" s="134" t="s">
        <v>139</v>
      </c>
      <c r="C49" s="135"/>
      <c r="D49" s="136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46" t="s">
        <v>140</v>
      </c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4.25" hidden="false" customHeight="true" outlineLevel="0" collapsed="false">
      <c r="A50" s="0"/>
      <c r="B50" s="127" t="s">
        <v>141</v>
      </c>
      <c r="C50" s="97" t="s">
        <v>59</v>
      </c>
      <c r="D50" s="147" t="n">
        <f aca="false">+D42*D46</f>
        <v>9430</v>
      </c>
      <c r="E50" s="147" t="n">
        <f aca="false">+E42*E46</f>
        <v>9338</v>
      </c>
      <c r="F50" s="147" t="n">
        <f aca="false">+F42*F46</f>
        <v>9660</v>
      </c>
      <c r="G50" s="147" t="n">
        <f aca="false">+G42*G46</f>
        <v>0</v>
      </c>
      <c r="H50" s="147" t="n">
        <f aca="false">+H42*H46</f>
        <v>0</v>
      </c>
      <c r="I50" s="147" t="n">
        <f aca="false">+I42*I46</f>
        <v>0</v>
      </c>
      <c r="J50" s="147" t="n">
        <f aca="false">+J42*J46</f>
        <v>0</v>
      </c>
      <c r="K50" s="147" t="n">
        <f aca="false">+K42*K46</f>
        <v>0</v>
      </c>
      <c r="L50" s="147" t="n">
        <f aca="false">+L42*L46</f>
        <v>0</v>
      </c>
      <c r="M50" s="147" t="n">
        <f aca="false">+M42*M46</f>
        <v>0</v>
      </c>
      <c r="N50" s="147" t="n">
        <f aca="false">+N42*N46</f>
        <v>0</v>
      </c>
      <c r="O50" s="147" t="n">
        <f aca="false">+O42*O46</f>
        <v>0</v>
      </c>
      <c r="P50" s="138" t="n">
        <f aca="false">SUM(D50:O50)</f>
        <v>28428</v>
      </c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4.25" hidden="false" customHeight="true" outlineLevel="0" collapsed="false">
      <c r="A51" s="0"/>
      <c r="B51" s="127" t="s">
        <v>142</v>
      </c>
      <c r="C51" s="97" t="s">
        <v>59</v>
      </c>
      <c r="D51" s="147" t="n">
        <f aca="false">+D43*D47</f>
        <v>5740</v>
      </c>
      <c r="E51" s="147" t="n">
        <f aca="false">+E43*E47</f>
        <v>5684</v>
      </c>
      <c r="F51" s="147" t="n">
        <f aca="false">+F43*F47</f>
        <v>5880</v>
      </c>
      <c r="G51" s="147" t="n">
        <f aca="false">+G43*G47</f>
        <v>0</v>
      </c>
      <c r="H51" s="147" t="n">
        <f aca="false">+H43*H47</f>
        <v>0</v>
      </c>
      <c r="I51" s="147" t="n">
        <f aca="false">+I43*I47</f>
        <v>0</v>
      </c>
      <c r="J51" s="147" t="n">
        <f aca="false">+J43*J47</f>
        <v>0</v>
      </c>
      <c r="K51" s="147" t="n">
        <f aca="false">+K43*K47</f>
        <v>0</v>
      </c>
      <c r="L51" s="147" t="n">
        <f aca="false">+L43*L47</f>
        <v>0</v>
      </c>
      <c r="M51" s="147" t="n">
        <f aca="false">+M43*M47</f>
        <v>0</v>
      </c>
      <c r="N51" s="147" t="n">
        <f aca="false">+N43*N47</f>
        <v>0</v>
      </c>
      <c r="O51" s="147" t="n">
        <f aca="false">+O43*O47</f>
        <v>0</v>
      </c>
      <c r="P51" s="138" t="n">
        <f aca="false">SUM(D51:O51)</f>
        <v>17304</v>
      </c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4.25" hidden="false" customHeight="true" outlineLevel="0" collapsed="false">
      <c r="A52" s="0"/>
      <c r="B52" s="127" t="s">
        <v>143</v>
      </c>
      <c r="C52" s="97" t="s">
        <v>59</v>
      </c>
      <c r="D52" s="148" t="n">
        <f aca="false">D55</f>
        <v>161.2</v>
      </c>
      <c r="E52" s="148" t="n">
        <f aca="false">D52</f>
        <v>161.2</v>
      </c>
      <c r="F52" s="148" t="n">
        <f aca="false">E52</f>
        <v>161.2</v>
      </c>
      <c r="G52" s="148" t="n">
        <f aca="false">F52</f>
        <v>161.2</v>
      </c>
      <c r="H52" s="148" t="n">
        <f aca="false">G52</f>
        <v>161.2</v>
      </c>
      <c r="I52" s="148" t="n">
        <f aca="false">H52</f>
        <v>161.2</v>
      </c>
      <c r="J52" s="148" t="n">
        <f aca="false">I52</f>
        <v>161.2</v>
      </c>
      <c r="K52" s="148" t="n">
        <f aca="false">J52</f>
        <v>161.2</v>
      </c>
      <c r="L52" s="148" t="n">
        <f aca="false">K52</f>
        <v>161.2</v>
      </c>
      <c r="M52" s="148" t="n">
        <f aca="false">L52</f>
        <v>161.2</v>
      </c>
      <c r="N52" s="148" t="n">
        <f aca="false">M52</f>
        <v>161.2</v>
      </c>
      <c r="O52" s="148" t="n">
        <f aca="false">N52</f>
        <v>161.2</v>
      </c>
      <c r="P52" s="138" t="n">
        <f aca="false">SUM(D52:O52)</f>
        <v>1934.4</v>
      </c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4.25" hidden="false" customHeight="true" outlineLevel="0" collapsed="false">
      <c r="A53" s="0"/>
      <c r="B53" s="149" t="s">
        <v>144</v>
      </c>
      <c r="C53" s="150" t="s">
        <v>59</v>
      </c>
      <c r="D53" s="151" t="n">
        <f aca="false">SUM(D50:D52)</f>
        <v>15331.2</v>
      </c>
      <c r="E53" s="151" t="n">
        <f aca="false">SUM(E50:E52)</f>
        <v>15183.2</v>
      </c>
      <c r="F53" s="151" t="n">
        <f aca="false">SUM(F50:F52)</f>
        <v>15701.2</v>
      </c>
      <c r="G53" s="151" t="n">
        <f aca="false">SUM(G50:G52)</f>
        <v>161.2</v>
      </c>
      <c r="H53" s="151" t="n">
        <f aca="false">SUM(H50:H52)</f>
        <v>161.2</v>
      </c>
      <c r="I53" s="151" t="n">
        <f aca="false">SUM(I50:I52)</f>
        <v>161.2</v>
      </c>
      <c r="J53" s="151" t="n">
        <f aca="false">SUM(J50:J52)</f>
        <v>161.2</v>
      </c>
      <c r="K53" s="151" t="n">
        <f aca="false">SUM(K50:K52)</f>
        <v>161.2</v>
      </c>
      <c r="L53" s="151" t="n">
        <f aca="false">SUM(L50:L52)</f>
        <v>161.2</v>
      </c>
      <c r="M53" s="151" t="n">
        <f aca="false">SUM(M50:M52)</f>
        <v>161.2</v>
      </c>
      <c r="N53" s="151" t="n">
        <f aca="false">SUM(N50:N52)</f>
        <v>161.2</v>
      </c>
      <c r="O53" s="151" t="n">
        <f aca="false">SUM(O50:O52)</f>
        <v>161.2</v>
      </c>
      <c r="P53" s="152" t="n">
        <f aca="false">SUM(D53:O53)</f>
        <v>47666.4</v>
      </c>
      <c r="Q53" s="139" t="s">
        <v>145</v>
      </c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5" customFormat="false" ht="14.25" hidden="false" customHeight="true" outlineLevel="0" collapsed="false">
      <c r="A55" s="139"/>
      <c r="B55" s="153" t="s">
        <v>146</v>
      </c>
      <c r="C55" s="0"/>
      <c r="D55" s="154" t="n">
        <f aca="false">E74</f>
        <v>161.2</v>
      </c>
      <c r="E55" s="78" t="s">
        <v>147</v>
      </c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4.25" hidden="false" customHeight="true" outlineLevel="0" collapsed="false">
      <c r="A56" s="139"/>
      <c r="B56" s="155" t="s">
        <v>148</v>
      </c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4.25" hidden="false" customHeight="true" outlineLevel="0" collapsed="false">
      <c r="A57" s="156"/>
      <c r="B57" s="157" t="s">
        <v>149</v>
      </c>
      <c r="C57" s="157"/>
      <c r="D57" s="157"/>
      <c r="E57" s="157"/>
      <c r="F57" s="157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4.25" hidden="false" customHeight="true" outlineLevel="0" collapsed="false">
      <c r="A58" s="158" t="s">
        <v>89</v>
      </c>
      <c r="B58" s="159" t="s">
        <v>150</v>
      </c>
      <c r="C58" s="159" t="s">
        <v>151</v>
      </c>
      <c r="D58" s="158" t="s">
        <v>152</v>
      </c>
      <c r="E58" s="159" t="s">
        <v>153</v>
      </c>
      <c r="F58" s="159" t="s">
        <v>154</v>
      </c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4.25" hidden="false" customHeight="true" outlineLevel="0" collapsed="false">
      <c r="A59" s="160" t="n">
        <v>1</v>
      </c>
      <c r="B59" s="161" t="n">
        <v>15</v>
      </c>
      <c r="C59" s="162"/>
      <c r="D59" s="163" t="n">
        <v>4400</v>
      </c>
      <c r="E59" s="164" t="n">
        <f aca="false">+C59*D59/1000</f>
        <v>0</v>
      </c>
      <c r="F59" s="164" t="n">
        <f aca="false">+E59*5.5</f>
        <v>0</v>
      </c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4.25" hidden="false" customHeight="true" outlineLevel="0" collapsed="false">
      <c r="A60" s="160" t="n">
        <f aca="false">+A59+1</f>
        <v>2</v>
      </c>
      <c r="B60" s="161" t="n">
        <f aca="false">+B59+5</f>
        <v>20</v>
      </c>
      <c r="C60" s="162"/>
      <c r="D60" s="163" t="n">
        <v>6000</v>
      </c>
      <c r="E60" s="164" t="n">
        <f aca="false">+C60*D60/1000</f>
        <v>0</v>
      </c>
      <c r="F60" s="164" t="n">
        <f aca="false">+E60*5.5</f>
        <v>0</v>
      </c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4.25" hidden="false" customHeight="true" outlineLevel="0" collapsed="false">
      <c r="A61" s="160" t="n">
        <f aca="false">+A60+1</f>
        <v>3</v>
      </c>
      <c r="B61" s="161" t="n">
        <v>25</v>
      </c>
      <c r="C61" s="162"/>
      <c r="D61" s="163" t="n">
        <v>9200</v>
      </c>
      <c r="E61" s="164" t="n">
        <f aca="false">+C61*D61/1000</f>
        <v>0</v>
      </c>
      <c r="F61" s="164" t="n">
        <f aca="false">+E61*5.5</f>
        <v>0</v>
      </c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4.25" hidden="false" customHeight="true" outlineLevel="0" collapsed="false">
      <c r="A62" s="160" t="n">
        <f aca="false">+A61+1</f>
        <v>4</v>
      </c>
      <c r="B62" s="161" t="n">
        <v>32</v>
      </c>
      <c r="C62" s="162"/>
      <c r="D62" s="163" t="n">
        <v>13680</v>
      </c>
      <c r="E62" s="164" t="n">
        <f aca="false">+C62*D62/1000</f>
        <v>0</v>
      </c>
      <c r="F62" s="164" t="n">
        <f aca="false">+E62*5.5</f>
        <v>0</v>
      </c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4.25" hidden="false" customHeight="true" outlineLevel="0" collapsed="false">
      <c r="A63" s="160" t="n">
        <f aca="false">+A62+1</f>
        <v>5</v>
      </c>
      <c r="B63" s="161" t="n">
        <v>40</v>
      </c>
      <c r="C63" s="162"/>
      <c r="D63" s="163" t="n">
        <v>20400</v>
      </c>
      <c r="E63" s="164" t="n">
        <f aca="false">+C63*D63/1000</f>
        <v>0</v>
      </c>
      <c r="F63" s="164" t="n">
        <f aca="false">+E63*5.5</f>
        <v>0</v>
      </c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4.25" hidden="false" customHeight="true" outlineLevel="0" collapsed="false">
      <c r="A64" s="160" t="n">
        <f aca="false">+A63+1</f>
        <v>6</v>
      </c>
      <c r="B64" s="161" t="n">
        <v>50</v>
      </c>
      <c r="C64" s="162" t="n">
        <v>1</v>
      </c>
      <c r="D64" s="163" t="n">
        <v>32080</v>
      </c>
      <c r="E64" s="164" t="n">
        <f aca="false">+C64*D64/1000</f>
        <v>32.08</v>
      </c>
      <c r="F64" s="164" t="n">
        <f aca="false">+E64*5.5</f>
        <v>176.44</v>
      </c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139" customFormat="true" ht="14.25" hidden="false" customHeight="true" outlineLevel="0" collapsed="false">
      <c r="A65" s="160" t="n">
        <f aca="false">+A64+1</f>
        <v>7</v>
      </c>
      <c r="B65" s="161" t="n">
        <v>65</v>
      </c>
      <c r="C65" s="162"/>
      <c r="D65" s="163" t="n">
        <v>39840</v>
      </c>
      <c r="E65" s="164" t="n">
        <f aca="false">+C65*D65/1000</f>
        <v>0</v>
      </c>
      <c r="F65" s="164" t="n">
        <f aca="false">+E65*5.5</f>
        <v>0</v>
      </c>
    </row>
    <row r="66" s="139" customFormat="true" ht="14.25" hidden="false" customHeight="true" outlineLevel="0" collapsed="false">
      <c r="A66" s="160" t="n">
        <f aca="false">+A65+1</f>
        <v>8</v>
      </c>
      <c r="B66" s="161" t="n">
        <v>80</v>
      </c>
      <c r="C66" s="162" t="n">
        <v>1</v>
      </c>
      <c r="D66" s="163" t="n">
        <v>52720</v>
      </c>
      <c r="E66" s="164" t="n">
        <f aca="false">+C66*D66/1000</f>
        <v>52.72</v>
      </c>
      <c r="F66" s="164" t="n">
        <f aca="false">+E66*5.5</f>
        <v>289.96</v>
      </c>
    </row>
    <row r="67" s="139" customFormat="true" ht="14.25" hidden="false" customHeight="true" outlineLevel="0" collapsed="false">
      <c r="A67" s="160" t="n">
        <f aca="false">+A66+1</f>
        <v>9</v>
      </c>
      <c r="B67" s="161" t="n">
        <v>100</v>
      </c>
      <c r="C67" s="162" t="n">
        <v>1</v>
      </c>
      <c r="D67" s="163" t="n">
        <v>76400</v>
      </c>
      <c r="E67" s="164" t="n">
        <f aca="false">+C67*D67/1000</f>
        <v>76.4</v>
      </c>
      <c r="F67" s="164" t="n">
        <f aca="false">+E67*5.5</f>
        <v>420.2</v>
      </c>
    </row>
    <row r="68" s="139" customFormat="true" ht="14.25" hidden="false" customHeight="true" outlineLevel="0" collapsed="false">
      <c r="A68" s="160" t="n">
        <f aca="false">+A67+1</f>
        <v>10</v>
      </c>
      <c r="B68" s="161" t="n">
        <v>125</v>
      </c>
      <c r="C68" s="162"/>
      <c r="D68" s="163" t="n">
        <v>93200</v>
      </c>
      <c r="E68" s="164" t="n">
        <f aca="false">+C68*D68/1000</f>
        <v>0</v>
      </c>
      <c r="F68" s="164" t="n">
        <f aca="false">+E68*5.5</f>
        <v>0</v>
      </c>
    </row>
    <row r="69" s="139" customFormat="true" ht="14.25" hidden="false" customHeight="true" outlineLevel="0" collapsed="false">
      <c r="A69" s="160" t="n">
        <f aca="false">+A68+1</f>
        <v>11</v>
      </c>
      <c r="B69" s="161" t="n">
        <v>150</v>
      </c>
      <c r="C69" s="162"/>
      <c r="D69" s="163" t="n">
        <v>126480</v>
      </c>
      <c r="E69" s="164" t="n">
        <f aca="false">+C69*D69/1000</f>
        <v>0</v>
      </c>
      <c r="F69" s="164" t="n">
        <f aca="false">+E69*5.5</f>
        <v>0</v>
      </c>
    </row>
    <row r="70" s="139" customFormat="true" ht="14.25" hidden="false" customHeight="true" outlineLevel="0" collapsed="false">
      <c r="A70" s="160" t="n">
        <f aca="false">+A69+1</f>
        <v>12</v>
      </c>
      <c r="B70" s="161" t="n">
        <v>200</v>
      </c>
      <c r="C70" s="162"/>
      <c r="D70" s="163" t="n">
        <v>156000</v>
      </c>
      <c r="E70" s="164" t="n">
        <f aca="false">+C70*D70/1000</f>
        <v>0</v>
      </c>
      <c r="F70" s="164" t="n">
        <f aca="false">+E70*5.5</f>
        <v>0</v>
      </c>
    </row>
    <row r="71" s="139" customFormat="true" ht="14.25" hidden="false" customHeight="true" outlineLevel="0" collapsed="false">
      <c r="A71" s="160" t="n">
        <f aca="false">+A70+1</f>
        <v>13</v>
      </c>
      <c r="B71" s="161" t="n">
        <v>250</v>
      </c>
      <c r="C71" s="162"/>
      <c r="D71" s="163" t="n">
        <v>215040</v>
      </c>
      <c r="E71" s="164" t="n">
        <f aca="false">+C71*D71/1000</f>
        <v>0</v>
      </c>
      <c r="F71" s="164" t="n">
        <f aca="false">+E71*5.5</f>
        <v>0</v>
      </c>
    </row>
    <row r="72" s="139" customFormat="true" ht="14.25" hidden="false" customHeight="true" outlineLevel="0" collapsed="false">
      <c r="A72" s="160" t="n">
        <f aca="false">+A71+1</f>
        <v>14</v>
      </c>
      <c r="B72" s="161" t="n">
        <v>300</v>
      </c>
      <c r="C72" s="162"/>
      <c r="D72" s="163" t="n">
        <v>284400</v>
      </c>
      <c r="E72" s="164" t="n">
        <f aca="false">+C72*D72/1000</f>
        <v>0</v>
      </c>
      <c r="F72" s="164" t="n">
        <f aca="false">+E72*5.5</f>
        <v>0</v>
      </c>
    </row>
    <row r="73" customFormat="false" ht="14.25" hidden="false" customHeight="true" outlineLevel="0" collapsed="false">
      <c r="A73" s="160" t="n">
        <f aca="false">+A72+1</f>
        <v>15</v>
      </c>
      <c r="B73" s="165" t="s">
        <v>155</v>
      </c>
      <c r="C73" s="162"/>
      <c r="D73" s="163" t="n">
        <v>384000</v>
      </c>
      <c r="E73" s="164" t="n">
        <f aca="false">+C73*D73/1000</f>
        <v>0</v>
      </c>
      <c r="F73" s="164" t="n">
        <f aca="false">+E73*5.5</f>
        <v>0</v>
      </c>
    </row>
    <row r="74" customFormat="false" ht="14.25" hidden="false" customHeight="true" outlineLevel="0" collapsed="false">
      <c r="A74" s="166" t="s">
        <v>156</v>
      </c>
      <c r="B74" s="166"/>
      <c r="C74" s="166" t="n">
        <f aca="false">SUM(C59:C73)</f>
        <v>3</v>
      </c>
      <c r="D74" s="167"/>
      <c r="E74" s="168" t="n">
        <f aca="false">SUM(E59:E73)</f>
        <v>161.2</v>
      </c>
      <c r="F74" s="168" t="n">
        <f aca="false">SUM(F59:F73)</f>
        <v>886.6</v>
      </c>
    </row>
  </sheetData>
  <mergeCells count="15">
    <mergeCell ref="A3:A4"/>
    <mergeCell ref="B3:B4"/>
    <mergeCell ref="C3:C4"/>
    <mergeCell ref="D3:P3"/>
    <mergeCell ref="A27:B27"/>
    <mergeCell ref="A30:B30"/>
    <mergeCell ref="A31:B31"/>
    <mergeCell ref="A35:B35"/>
    <mergeCell ref="A36:B36"/>
    <mergeCell ref="B37:O37"/>
    <mergeCell ref="C41:O41"/>
    <mergeCell ref="B44:P44"/>
    <mergeCell ref="B48:P48"/>
    <mergeCell ref="B57:F57"/>
    <mergeCell ref="A74:B74"/>
  </mergeCells>
  <printOptions headings="false" gridLines="false" gridLinesSet="true" horizontalCentered="true" verticalCentered="false"/>
  <pageMargins left="0" right="0" top="0.75" bottom="0.1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6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4" ySplit="5" topLeftCell="E12" activePane="bottomRight" state="frozen"/>
      <selection pane="topLeft" activeCell="A1" activeCellId="0" sqref="A1"/>
      <selection pane="topRight" activeCell="E1" activeCellId="0" sqref="E1"/>
      <selection pane="bottomLeft" activeCell="A12" activeCellId="0" sqref="A12"/>
      <selection pane="bottomRight" activeCell="B3" activeCellId="0" sqref="B3"/>
    </sheetView>
  </sheetViews>
  <sheetFormatPr defaultRowHeight="20.25"/>
  <cols>
    <col collapsed="false" hidden="false" max="1" min="1" style="88" width="4.71255060728745"/>
    <col collapsed="false" hidden="false" max="2" min="2" style="88" width="11.1417004048583"/>
    <col collapsed="false" hidden="false" max="3" min="3" style="88" width="37.5708502024291"/>
    <col collapsed="false" hidden="false" max="4" min="4" style="88" width="10.2834008097166"/>
    <col collapsed="false" hidden="false" max="10" min="5" style="88" width="12.7125506072875"/>
    <col collapsed="false" hidden="false" max="1025" min="11" style="88" width="9.1417004048583"/>
  </cols>
  <sheetData>
    <row r="1" s="170" customFormat="true" ht="12.8" hidden="false" customHeight="true" outlineLevel="0" collapsed="false">
      <c r="A1" s="169"/>
      <c r="H1" s="171"/>
    </row>
    <row r="2" s="170" customFormat="true" ht="21.75" hidden="false" customHeight="true" outlineLevel="0" collapsed="false">
      <c r="A2" s="169"/>
      <c r="H2" s="171" t="s">
        <v>157</v>
      </c>
    </row>
    <row r="3" customFormat="false" ht="39" hidden="false" customHeight="true" outlineLevel="0" collapsed="false">
      <c r="A3" s="172" t="s">
        <v>158</v>
      </c>
      <c r="B3" s="173" t="s">
        <v>159</v>
      </c>
      <c r="C3" s="173"/>
      <c r="D3" s="173"/>
      <c r="E3" s="173"/>
      <c r="F3" s="173"/>
      <c r="G3" s="173"/>
      <c r="H3" s="173"/>
      <c r="I3" s="173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77" customFormat="true" ht="34.5" hidden="false" customHeight="true" outlineLevel="0" collapsed="false">
      <c r="A4" s="174" t="s">
        <v>89</v>
      </c>
      <c r="B4" s="174" t="s">
        <v>160</v>
      </c>
      <c r="C4" s="174"/>
      <c r="D4" s="175" t="s">
        <v>161</v>
      </c>
      <c r="E4" s="176" t="s">
        <v>162</v>
      </c>
      <c r="F4" s="176"/>
      <c r="G4" s="176" t="s">
        <v>163</v>
      </c>
      <c r="H4" s="176"/>
      <c r="I4" s="176" t="s">
        <v>164</v>
      </c>
      <c r="J4" s="176"/>
      <c r="K4" s="176" t="s">
        <v>165</v>
      </c>
      <c r="L4" s="176"/>
      <c r="M4" s="176" t="s">
        <v>166</v>
      </c>
      <c r="N4" s="176"/>
      <c r="O4" s="176" t="s">
        <v>167</v>
      </c>
      <c r="P4" s="176"/>
      <c r="Q4" s="176" t="s">
        <v>168</v>
      </c>
      <c r="R4" s="176"/>
      <c r="S4" s="176" t="s">
        <v>169</v>
      </c>
      <c r="T4" s="176"/>
      <c r="U4" s="176" t="s">
        <v>170</v>
      </c>
      <c r="V4" s="176"/>
      <c r="W4" s="176" t="s">
        <v>171</v>
      </c>
      <c r="X4" s="176"/>
      <c r="Y4" s="176" t="s">
        <v>172</v>
      </c>
      <c r="Z4" s="176"/>
      <c r="AA4" s="176" t="s">
        <v>173</v>
      </c>
      <c r="AB4" s="176"/>
    </row>
    <row r="5" customFormat="false" ht="23.25" hidden="false" customHeight="true" outlineLevel="0" collapsed="false">
      <c r="A5" s="174"/>
      <c r="B5" s="174"/>
      <c r="C5" s="174"/>
      <c r="D5" s="175"/>
      <c r="E5" s="178" t="s">
        <v>174</v>
      </c>
      <c r="F5" s="178" t="s">
        <v>175</v>
      </c>
      <c r="G5" s="178" t="s">
        <v>174</v>
      </c>
      <c r="H5" s="178" t="s">
        <v>175</v>
      </c>
      <c r="I5" s="178" t="s">
        <v>174</v>
      </c>
      <c r="J5" s="178" t="s">
        <v>175</v>
      </c>
      <c r="K5" s="178" t="s">
        <v>174</v>
      </c>
      <c r="L5" s="178" t="s">
        <v>175</v>
      </c>
      <c r="M5" s="178" t="s">
        <v>174</v>
      </c>
      <c r="N5" s="178" t="s">
        <v>175</v>
      </c>
      <c r="O5" s="178" t="s">
        <v>174</v>
      </c>
      <c r="P5" s="178" t="s">
        <v>175</v>
      </c>
      <c r="Q5" s="178" t="s">
        <v>174</v>
      </c>
      <c r="R5" s="178" t="s">
        <v>175</v>
      </c>
      <c r="S5" s="178" t="s">
        <v>174</v>
      </c>
      <c r="T5" s="178" t="s">
        <v>175</v>
      </c>
      <c r="U5" s="178" t="s">
        <v>174</v>
      </c>
      <c r="V5" s="178" t="s">
        <v>175</v>
      </c>
      <c r="W5" s="178" t="s">
        <v>174</v>
      </c>
      <c r="X5" s="178" t="s">
        <v>175</v>
      </c>
      <c r="Y5" s="178" t="s">
        <v>174</v>
      </c>
      <c r="Z5" s="178" t="s">
        <v>175</v>
      </c>
      <c r="AA5" s="178" t="s">
        <v>174</v>
      </c>
      <c r="AB5" s="178" t="s">
        <v>175</v>
      </c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.75" hidden="false" customHeight="true" outlineLevel="0" collapsed="false">
      <c r="A6" s="179" t="n">
        <v>1</v>
      </c>
      <c r="B6" s="180" t="s">
        <v>176</v>
      </c>
      <c r="C6" s="180"/>
      <c r="D6" s="181" t="s">
        <v>177</v>
      </c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1.75" hidden="false" customHeight="true" outlineLevel="0" collapsed="false">
      <c r="A7" s="179"/>
      <c r="B7" s="179" t="s">
        <v>23</v>
      </c>
      <c r="C7" s="183" t="s">
        <v>178</v>
      </c>
      <c r="D7" s="184" t="s">
        <v>177</v>
      </c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1.75" hidden="false" customHeight="true" outlineLevel="0" collapsed="false">
      <c r="A8" s="179"/>
      <c r="B8" s="179"/>
      <c r="C8" s="183" t="s">
        <v>179</v>
      </c>
      <c r="D8" s="184" t="s">
        <v>177</v>
      </c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4" hidden="false" customHeight="true" outlineLevel="0" collapsed="false">
      <c r="A9" s="179"/>
      <c r="B9" s="179"/>
      <c r="C9" s="183" t="s">
        <v>28</v>
      </c>
      <c r="D9" s="184" t="s">
        <v>177</v>
      </c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4" hidden="false" customHeight="true" outlineLevel="0" collapsed="false">
      <c r="A10" s="179"/>
      <c r="B10" s="179"/>
      <c r="C10" s="183" t="s">
        <v>30</v>
      </c>
      <c r="D10" s="184" t="s">
        <v>177</v>
      </c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4" hidden="false" customHeight="true" outlineLevel="0" collapsed="false">
      <c r="A11" s="179"/>
      <c r="B11" s="179"/>
      <c r="C11" s="183" t="s">
        <v>180</v>
      </c>
      <c r="D11" s="184" t="s">
        <v>177</v>
      </c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1.75" hidden="false" customHeight="true" outlineLevel="0" collapsed="false">
      <c r="A12" s="179"/>
      <c r="B12" s="179"/>
      <c r="C12" s="185" t="s">
        <v>181</v>
      </c>
      <c r="D12" s="186" t="s">
        <v>177</v>
      </c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1.75" hidden="false" customHeight="true" outlineLevel="0" collapsed="false">
      <c r="A13" s="179"/>
      <c r="B13" s="179" t="s">
        <v>34</v>
      </c>
      <c r="C13" s="28" t="s">
        <v>182</v>
      </c>
      <c r="D13" s="188" t="s">
        <v>183</v>
      </c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1.75" hidden="false" customHeight="true" outlineLevel="0" collapsed="false">
      <c r="A14" s="179"/>
      <c r="B14" s="179"/>
      <c r="C14" s="28" t="s">
        <v>184</v>
      </c>
      <c r="D14" s="188" t="s">
        <v>183</v>
      </c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1.75" hidden="false" customHeight="true" outlineLevel="0" collapsed="false">
      <c r="A15" s="179"/>
      <c r="B15" s="179"/>
      <c r="C15" s="28" t="s">
        <v>185</v>
      </c>
      <c r="D15" s="188" t="s">
        <v>183</v>
      </c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1.75" hidden="false" customHeight="true" outlineLevel="0" collapsed="false">
      <c r="A16" s="179"/>
      <c r="B16" s="179"/>
      <c r="C16" s="185" t="s">
        <v>186</v>
      </c>
      <c r="D16" s="185" t="s">
        <v>183</v>
      </c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9.25" hidden="false" customHeight="true" outlineLevel="0" collapsed="false">
      <c r="A17" s="179" t="n">
        <v>2</v>
      </c>
      <c r="B17" s="189" t="s">
        <v>187</v>
      </c>
      <c r="C17" s="189"/>
      <c r="D17" s="190" t="s">
        <v>188</v>
      </c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1.75" hidden="false" customHeight="true" outlineLevel="0" collapsed="false">
      <c r="A18" s="179"/>
      <c r="B18" s="179" t="s">
        <v>23</v>
      </c>
      <c r="C18" s="183" t="s">
        <v>26</v>
      </c>
      <c r="D18" s="188" t="s">
        <v>21</v>
      </c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7" hidden="false" customHeight="true" outlineLevel="0" collapsed="false">
      <c r="A19" s="179"/>
      <c r="B19" s="179"/>
      <c r="C19" s="183" t="s">
        <v>28</v>
      </c>
      <c r="D19" s="188" t="s">
        <v>21</v>
      </c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7" hidden="false" customHeight="true" outlineLevel="0" collapsed="false">
      <c r="A20" s="179"/>
      <c r="B20" s="179"/>
      <c r="C20" s="183" t="s">
        <v>30</v>
      </c>
      <c r="D20" s="188" t="s">
        <v>21</v>
      </c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7" hidden="false" customHeight="true" outlineLevel="0" collapsed="false">
      <c r="A21" s="179"/>
      <c r="B21" s="179"/>
      <c r="C21" s="193" t="s">
        <v>32</v>
      </c>
      <c r="D21" s="188" t="s">
        <v>21</v>
      </c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1.75" hidden="false" customHeight="true" outlineLevel="0" collapsed="false">
      <c r="A22" s="179"/>
      <c r="B22" s="179"/>
      <c r="C22" s="194" t="s">
        <v>181</v>
      </c>
      <c r="D22" s="195" t="s">
        <v>21</v>
      </c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1.75" hidden="false" customHeight="true" outlineLevel="0" collapsed="false">
      <c r="A23" s="179"/>
      <c r="B23" s="179" t="s">
        <v>34</v>
      </c>
      <c r="C23" s="28" t="s">
        <v>182</v>
      </c>
      <c r="D23" s="188" t="s">
        <v>21</v>
      </c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1.75" hidden="false" customHeight="true" outlineLevel="0" collapsed="false">
      <c r="A24" s="179"/>
      <c r="B24" s="179"/>
      <c r="C24" s="28" t="s">
        <v>184</v>
      </c>
      <c r="D24" s="188" t="s">
        <v>21</v>
      </c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1.75" hidden="false" customHeight="true" outlineLevel="0" collapsed="false">
      <c r="A25" s="179"/>
      <c r="B25" s="179"/>
      <c r="C25" s="28" t="s">
        <v>189</v>
      </c>
      <c r="D25" s="188" t="s">
        <v>21</v>
      </c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1.75" hidden="false" customHeight="true" outlineLevel="0" collapsed="false">
      <c r="A26" s="179"/>
      <c r="B26" s="179"/>
      <c r="C26" s="194" t="s">
        <v>186</v>
      </c>
      <c r="D26" s="195" t="s">
        <v>21</v>
      </c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9" hidden="false" customHeight="tru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98" customFormat="true" ht="39.75" hidden="false" customHeight="true" outlineLevel="0" collapsed="false">
      <c r="A28" s="0"/>
      <c r="B28" s="0"/>
      <c r="C28" s="1" t="s">
        <v>190</v>
      </c>
      <c r="D28" s="1"/>
      <c r="E28" s="1"/>
      <c r="F28" s="1"/>
      <c r="G28" s="0"/>
      <c r="H28" s="0"/>
      <c r="I28" s="0"/>
      <c r="J28" s="0"/>
    </row>
    <row r="29" customFormat="false" ht="27.75" hidden="false" customHeight="true" outlineLevel="0" collapsed="false">
      <c r="A29" s="0"/>
      <c r="B29" s="0"/>
      <c r="C29" s="199" t="s">
        <v>191</v>
      </c>
      <c r="D29" s="0"/>
      <c r="E29" s="0"/>
      <c r="F29" s="0"/>
      <c r="G29" s="88" t="s">
        <v>192</v>
      </c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5.5" hidden="false" customHeight="true" outlineLevel="0" collapsed="false"/>
    <row r="31" customFormat="false" ht="19.5" hidden="false" customHeight="true" outlineLevel="0" collapsed="false"/>
    <row r="32" customFormat="false" ht="25.5" hidden="false" customHeight="true" outlineLevel="0" collapsed="false"/>
    <row r="33" customFormat="false" ht="25.5" hidden="false" customHeight="true" outlineLevel="0" collapsed="false"/>
    <row r="41" customFormat="false" ht="34.5" hidden="false" customHeight="true" outlineLevel="0" collapsed="false"/>
    <row r="42" customFormat="false" ht="25.5" hidden="false" customHeight="true" outlineLevel="0" collapsed="false"/>
    <row r="44" customFormat="false" ht="21.75" hidden="false" customHeight="true" outlineLevel="0" collapsed="false"/>
    <row r="45" customFormat="false" ht="21.75" hidden="false" customHeight="true" outlineLevel="0" collapsed="false"/>
    <row r="46" customFormat="false" ht="21.75" hidden="false" customHeight="true" outlineLevel="0" collapsed="false"/>
    <row r="47" customFormat="false" ht="21.75" hidden="false" customHeight="true" outlineLevel="0" collapsed="false"/>
  </sheetData>
  <mergeCells count="24">
    <mergeCell ref="B3:I3"/>
    <mergeCell ref="A4:A5"/>
    <mergeCell ref="B4:C5"/>
    <mergeCell ref="D4:D5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6:A16"/>
    <mergeCell ref="B6:C6"/>
    <mergeCell ref="B7:B12"/>
    <mergeCell ref="B13:B16"/>
    <mergeCell ref="A17:A26"/>
    <mergeCell ref="B17:C17"/>
    <mergeCell ref="B18:B22"/>
    <mergeCell ref="B23:B26"/>
  </mergeCells>
  <printOptions headings="false" gridLines="false" gridLinesSet="true" horizontalCentered="true" verticalCentered="true"/>
  <pageMargins left="0" right="0" top="0.629861111111111" bottom="0.0395833333333333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2014-03-25T08:03:38Z</dcterms:created>
  <dc:creator>User</dc:creator>
  <dc:language>en-US</dc:language>
  <cp:lastModifiedBy>Ariunaa</cp:lastModifiedBy>
  <cp:lastPrinted>2015-10-12T05:27:55Z</cp:lastPrinted>
  <dcterms:modified xsi:type="dcterms:W3CDTF">2015-10-12T05:32:14Z</dcterms:modified>
  <cp:revision>0</cp:revision>
</cp:coreProperties>
</file>