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ya\Documents\Python Scripts\kinyu\20220117_stat_hypothesis\"/>
    </mc:Choice>
  </mc:AlternateContent>
  <xr:revisionPtr revIDLastSave="0" documentId="13_ncr:1_{44880132-BA95-4598-9AFF-73D4AC4B4534}" xr6:coauthVersionLast="47" xr6:coauthVersionMax="47" xr10:uidLastSave="{00000000-0000-0000-0000-000000000000}"/>
  <bookViews>
    <workbookView xWindow="-120" yWindow="-120" windowWidth="29040" windowHeight="15840" xr2:uid="{314DFAE9-5D6C-446A-960B-86B1BFAFC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/>
  <c r="D34" i="1"/>
  <c r="B34" i="1"/>
  <c r="D2" i="1"/>
  <c r="B3" i="1"/>
  <c r="B4" i="1" s="1"/>
  <c r="D4" i="1" s="1"/>
  <c r="C3" i="1" l="1"/>
  <c r="C4" i="1"/>
  <c r="D3" i="1"/>
  <c r="B5" i="1"/>
  <c r="B6" i="1" l="1"/>
  <c r="D5" i="1"/>
  <c r="C5" i="1"/>
  <c r="B7" i="1" l="1"/>
  <c r="C6" i="1"/>
  <c r="D6" i="1"/>
  <c r="B8" i="1" l="1"/>
  <c r="C7" i="1"/>
  <c r="D7" i="1"/>
  <c r="B9" i="1" l="1"/>
  <c r="C8" i="1"/>
  <c r="D8" i="1"/>
  <c r="B10" i="1" l="1"/>
  <c r="C9" i="1"/>
  <c r="D9" i="1"/>
  <c r="B11" i="1" l="1"/>
  <c r="D10" i="1"/>
  <c r="C10" i="1"/>
  <c r="B12" i="1" l="1"/>
  <c r="C11" i="1"/>
  <c r="D11" i="1"/>
  <c r="B13" i="1" l="1"/>
  <c r="D12" i="1"/>
  <c r="C12" i="1"/>
  <c r="B14" i="1" l="1"/>
  <c r="D13" i="1"/>
  <c r="C13" i="1"/>
  <c r="B15" i="1" l="1"/>
  <c r="D14" i="1"/>
  <c r="C14" i="1"/>
  <c r="B16" i="1" l="1"/>
  <c r="D15" i="1"/>
  <c r="C15" i="1"/>
  <c r="B17" i="1" l="1"/>
  <c r="D16" i="1"/>
  <c r="C16" i="1"/>
  <c r="B18" i="1" l="1"/>
  <c r="D17" i="1"/>
  <c r="C17" i="1"/>
  <c r="B19" i="1" l="1"/>
  <c r="C18" i="1"/>
  <c r="D18" i="1"/>
  <c r="B20" i="1" l="1"/>
  <c r="C19" i="1"/>
  <c r="D19" i="1"/>
  <c r="B21" i="1" l="1"/>
  <c r="C20" i="1"/>
  <c r="D20" i="1"/>
  <c r="B24" i="1" l="1"/>
  <c r="F21" i="1" s="1"/>
  <c r="B22" i="1"/>
  <c r="B23" i="1"/>
  <c r="D21" i="1"/>
  <c r="D31" i="1" s="1"/>
  <c r="C21" i="1"/>
  <c r="C31" i="1" s="1"/>
  <c r="B25" i="1"/>
  <c r="B26" i="1"/>
  <c r="F2" i="1" l="1"/>
  <c r="F3" i="1"/>
  <c r="F31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B28" i="1"/>
  <c r="B29" i="1" s="1"/>
  <c r="C32" i="1"/>
</calcChain>
</file>

<file path=xl/sharedStrings.xml><?xml version="1.0" encoding="utf-8"?>
<sst xmlns="http://schemas.openxmlformats.org/spreadsheetml/2006/main" count="16" uniqueCount="16">
  <si>
    <t>歪度</t>
    <rPh sb="0" eb="2">
      <t>ワイド</t>
    </rPh>
    <phoneticPr fontId="1"/>
  </si>
  <si>
    <t>尖度</t>
    <rPh sb="0" eb="2">
      <t>センド</t>
    </rPh>
    <phoneticPr fontId="1"/>
  </si>
  <si>
    <t>JB</t>
    <phoneticPr fontId="1"/>
  </si>
  <si>
    <t>JB(prob)</t>
    <phoneticPr fontId="1"/>
  </si>
  <si>
    <t>合計</t>
    <rPh sb="0" eb="2">
      <t>ゴウケイ</t>
    </rPh>
    <phoneticPr fontId="1"/>
  </si>
  <si>
    <t>DW</t>
    <phoneticPr fontId="1"/>
  </si>
  <si>
    <t>e_t^2</t>
    <phoneticPr fontId="1"/>
  </si>
  <si>
    <t>(e_t-e_{t-1})^2</t>
    <phoneticPr fontId="1"/>
  </si>
  <si>
    <t>T</t>
    <phoneticPr fontId="1"/>
  </si>
  <si>
    <t>平均</t>
    <rPh sb="0" eb="2">
      <t>ヘイキン</t>
    </rPh>
    <phoneticPr fontId="1"/>
  </si>
  <si>
    <t>分散</t>
    <rPh sb="0" eb="2">
      <t>ブンサン</t>
    </rPh>
    <phoneticPr fontId="1"/>
  </si>
  <si>
    <t>オムニバス</t>
    <phoneticPr fontId="1"/>
  </si>
  <si>
    <t>標本の大きさ</t>
    <rPh sb="0" eb="2">
      <t>ヒョウホン</t>
    </rPh>
    <rPh sb="3" eb="4">
      <t>オオ</t>
    </rPh>
    <phoneticPr fontId="1"/>
  </si>
  <si>
    <t>標準偏差</t>
    <rPh sb="0" eb="4">
      <t>ヒョウジュンヘンサ</t>
    </rPh>
    <phoneticPr fontId="1"/>
  </si>
  <si>
    <t>オムニバス(Prob)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</si>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</sst>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1C9A-543A-41C8-A8FD-5FF5B2B3EB4C}">
  <dimension ref="A1:F35"/>
  <sheetViews>
    <sheetView tabSelected="1" workbookViewId="0">
      <selection activeCell="I41" sqref="I41"/>
    </sheetView>
  </sheetViews>
  <sheetFormatPr defaultRowHeight="12" x14ac:dyDescent="0.15"/>
  <cols>
    <col min="1" max="1" width="14.42578125" customWidth="1"/>
    <col min="2" max="2" width="13" bestFit="1" customWidth="1"/>
    <col min="3" max="3" width="14.140625" customWidth="1"/>
  </cols>
  <sheetData>
    <row r="1" spans="2:6" x14ac:dyDescent="0.15">
      <c r="B1" t="s">
        <v>15</v>
      </c>
      <c r="C1" t="s">
        <v>7</v>
      </c>
      <c r="D1" t="s">
        <v>6</v>
      </c>
      <c r="F1" t="s">
        <v>8</v>
      </c>
    </row>
    <row r="2" spans="2:6" x14ac:dyDescent="0.15">
      <c r="B2">
        <v>1</v>
      </c>
      <c r="D2">
        <f>+B2^2</f>
        <v>1</v>
      </c>
      <c r="F2">
        <f>+(B2-1/2*($B$24+1))*B2</f>
        <v>-9.5</v>
      </c>
    </row>
    <row r="3" spans="2:6" x14ac:dyDescent="0.15">
      <c r="B3">
        <f>+B2+1</f>
        <v>2</v>
      </c>
      <c r="C3">
        <f>(B3-B2)^2</f>
        <v>1</v>
      </c>
      <c r="D3">
        <f>+B3^2</f>
        <v>4</v>
      </c>
      <c r="F3">
        <f t="shared" ref="F3:F21" si="0">+(B3-1/2*($B$24+1))*B3</f>
        <v>-17</v>
      </c>
    </row>
    <row r="4" spans="2:6" x14ac:dyDescent="0.15">
      <c r="B4">
        <f t="shared" ref="B4:B21" si="1">+B3+1</f>
        <v>3</v>
      </c>
      <c r="C4">
        <f t="shared" ref="C4:C21" si="2">(B4-B3)^2</f>
        <v>1</v>
      </c>
      <c r="D4">
        <f t="shared" ref="D4:D21" si="3">+B4^2</f>
        <v>9</v>
      </c>
      <c r="F4">
        <f t="shared" si="0"/>
        <v>-22.5</v>
      </c>
    </row>
    <row r="5" spans="2:6" x14ac:dyDescent="0.15">
      <c r="B5">
        <f t="shared" si="1"/>
        <v>4</v>
      </c>
      <c r="C5">
        <f t="shared" si="2"/>
        <v>1</v>
      </c>
      <c r="D5">
        <f t="shared" si="3"/>
        <v>16</v>
      </c>
      <c r="F5">
        <f t="shared" si="0"/>
        <v>-26</v>
      </c>
    </row>
    <row r="6" spans="2:6" x14ac:dyDescent="0.15">
      <c r="B6">
        <f t="shared" si="1"/>
        <v>5</v>
      </c>
      <c r="C6">
        <f t="shared" si="2"/>
        <v>1</v>
      </c>
      <c r="D6">
        <f t="shared" si="3"/>
        <v>25</v>
      </c>
      <c r="F6">
        <f t="shared" si="0"/>
        <v>-27.5</v>
      </c>
    </row>
    <row r="7" spans="2:6" x14ac:dyDescent="0.15">
      <c r="B7">
        <f t="shared" si="1"/>
        <v>6</v>
      </c>
      <c r="C7">
        <f t="shared" si="2"/>
        <v>1</v>
      </c>
      <c r="D7">
        <f t="shared" si="3"/>
        <v>36</v>
      </c>
      <c r="F7">
        <f t="shared" si="0"/>
        <v>-27</v>
      </c>
    </row>
    <row r="8" spans="2:6" x14ac:dyDescent="0.15">
      <c r="B8">
        <f t="shared" si="1"/>
        <v>7</v>
      </c>
      <c r="C8">
        <f t="shared" si="2"/>
        <v>1</v>
      </c>
      <c r="D8">
        <f t="shared" si="3"/>
        <v>49</v>
      </c>
      <c r="F8">
        <f t="shared" si="0"/>
        <v>-24.5</v>
      </c>
    </row>
    <row r="9" spans="2:6" x14ac:dyDescent="0.15">
      <c r="B9">
        <f t="shared" si="1"/>
        <v>8</v>
      </c>
      <c r="C9">
        <f t="shared" si="2"/>
        <v>1</v>
      </c>
      <c r="D9">
        <f t="shared" si="3"/>
        <v>64</v>
      </c>
      <c r="F9">
        <f t="shared" si="0"/>
        <v>-20</v>
      </c>
    </row>
    <row r="10" spans="2:6" x14ac:dyDescent="0.15">
      <c r="B10">
        <f t="shared" si="1"/>
        <v>9</v>
      </c>
      <c r="C10">
        <f t="shared" si="2"/>
        <v>1</v>
      </c>
      <c r="D10">
        <f t="shared" si="3"/>
        <v>81</v>
      </c>
      <c r="F10">
        <f t="shared" si="0"/>
        <v>-13.5</v>
      </c>
    </row>
    <row r="11" spans="2:6" x14ac:dyDescent="0.15">
      <c r="B11">
        <f t="shared" si="1"/>
        <v>10</v>
      </c>
      <c r="C11">
        <f t="shared" si="2"/>
        <v>1</v>
      </c>
      <c r="D11">
        <f t="shared" si="3"/>
        <v>100</v>
      </c>
      <c r="F11">
        <f t="shared" si="0"/>
        <v>-5</v>
      </c>
    </row>
    <row r="12" spans="2:6" x14ac:dyDescent="0.15">
      <c r="B12">
        <f t="shared" si="1"/>
        <v>11</v>
      </c>
      <c r="C12">
        <f t="shared" si="2"/>
        <v>1</v>
      </c>
      <c r="D12">
        <f t="shared" si="3"/>
        <v>121</v>
      </c>
      <c r="F12">
        <f t="shared" si="0"/>
        <v>5.5</v>
      </c>
    </row>
    <row r="13" spans="2:6" x14ac:dyDescent="0.15">
      <c r="B13">
        <f t="shared" si="1"/>
        <v>12</v>
      </c>
      <c r="C13">
        <f t="shared" si="2"/>
        <v>1</v>
      </c>
      <c r="D13">
        <f t="shared" si="3"/>
        <v>144</v>
      </c>
      <c r="F13">
        <f t="shared" si="0"/>
        <v>18</v>
      </c>
    </row>
    <row r="14" spans="2:6" x14ac:dyDescent="0.15">
      <c r="B14">
        <f t="shared" si="1"/>
        <v>13</v>
      </c>
      <c r="C14">
        <f t="shared" si="2"/>
        <v>1</v>
      </c>
      <c r="D14">
        <f t="shared" si="3"/>
        <v>169</v>
      </c>
      <c r="F14">
        <f t="shared" si="0"/>
        <v>32.5</v>
      </c>
    </row>
    <row r="15" spans="2:6" x14ac:dyDescent="0.15">
      <c r="B15">
        <f t="shared" si="1"/>
        <v>14</v>
      </c>
      <c r="C15">
        <f t="shared" si="2"/>
        <v>1</v>
      </c>
      <c r="D15">
        <f t="shared" si="3"/>
        <v>196</v>
      </c>
      <c r="F15">
        <f t="shared" si="0"/>
        <v>49</v>
      </c>
    </row>
    <row r="16" spans="2:6" x14ac:dyDescent="0.15">
      <c r="B16">
        <f t="shared" si="1"/>
        <v>15</v>
      </c>
      <c r="C16">
        <f t="shared" si="2"/>
        <v>1</v>
      </c>
      <c r="D16">
        <f t="shared" si="3"/>
        <v>225</v>
      </c>
      <c r="F16">
        <f t="shared" si="0"/>
        <v>67.5</v>
      </c>
    </row>
    <row r="17" spans="1:6" x14ac:dyDescent="0.15">
      <c r="B17">
        <f t="shared" si="1"/>
        <v>16</v>
      </c>
      <c r="C17">
        <f t="shared" si="2"/>
        <v>1</v>
      </c>
      <c r="D17">
        <f t="shared" si="3"/>
        <v>256</v>
      </c>
      <c r="F17">
        <f t="shared" si="0"/>
        <v>88</v>
      </c>
    </row>
    <row r="18" spans="1:6" x14ac:dyDescent="0.15">
      <c r="B18">
        <f t="shared" si="1"/>
        <v>17</v>
      </c>
      <c r="C18">
        <f t="shared" si="2"/>
        <v>1</v>
      </c>
      <c r="D18">
        <f t="shared" si="3"/>
        <v>289</v>
      </c>
      <c r="F18">
        <f t="shared" si="0"/>
        <v>110.5</v>
      </c>
    </row>
    <row r="19" spans="1:6" x14ac:dyDescent="0.15">
      <c r="B19">
        <f t="shared" si="1"/>
        <v>18</v>
      </c>
      <c r="C19">
        <f t="shared" si="2"/>
        <v>1</v>
      </c>
      <c r="D19">
        <f t="shared" si="3"/>
        <v>324</v>
      </c>
      <c r="F19">
        <f t="shared" si="0"/>
        <v>135</v>
      </c>
    </row>
    <row r="20" spans="1:6" x14ac:dyDescent="0.15">
      <c r="B20">
        <f t="shared" si="1"/>
        <v>19</v>
      </c>
      <c r="C20">
        <f t="shared" si="2"/>
        <v>1</v>
      </c>
      <c r="D20">
        <f t="shared" si="3"/>
        <v>361</v>
      </c>
      <c r="F20">
        <f t="shared" si="0"/>
        <v>161.5</v>
      </c>
    </row>
    <row r="21" spans="1:6" x14ac:dyDescent="0.15">
      <c r="B21">
        <f t="shared" si="1"/>
        <v>20</v>
      </c>
      <c r="C21">
        <f t="shared" si="2"/>
        <v>1</v>
      </c>
      <c r="D21">
        <f t="shared" si="3"/>
        <v>400</v>
      </c>
      <c r="F21">
        <f t="shared" si="0"/>
        <v>190</v>
      </c>
    </row>
    <row r="22" spans="1:6" x14ac:dyDescent="0.15">
      <c r="A22" t="s">
        <v>9</v>
      </c>
      <c r="B22">
        <f>AVERAGE(B2:B21)</f>
        <v>10.5</v>
      </c>
    </row>
    <row r="23" spans="1:6" x14ac:dyDescent="0.15">
      <c r="A23" t="s">
        <v>10</v>
      </c>
      <c r="B23">
        <f>VAR(B2:B21)</f>
        <v>35</v>
      </c>
    </row>
    <row r="24" spans="1:6" x14ac:dyDescent="0.15">
      <c r="A24" t="s">
        <v>12</v>
      </c>
      <c r="B24">
        <f>COUNT(B2:B21)</f>
        <v>20</v>
      </c>
    </row>
    <row r="25" spans="1:6" x14ac:dyDescent="0.15">
      <c r="A25" t="s">
        <v>0</v>
      </c>
      <c r="B25">
        <f>_xlfn.SKEW.P(B2:B21)</f>
        <v>-4.4408920985006264E-17</v>
      </c>
    </row>
    <row r="26" spans="1:6" x14ac:dyDescent="0.15">
      <c r="A26" t="s">
        <v>1</v>
      </c>
      <c r="B26">
        <f>KURT(B2:B21)+3</f>
        <v>1.7999999999999989</v>
      </c>
    </row>
    <row r="28" spans="1:6" x14ac:dyDescent="0.15">
      <c r="A28" t="s">
        <v>2</v>
      </c>
      <c r="B28">
        <f>1/6*(B25^2+1/4*(B26-3)^2)</f>
        <v>6.0000000000000109E-2</v>
      </c>
    </row>
    <row r="29" spans="1:6" x14ac:dyDescent="0.15">
      <c r="A29" t="s">
        <v>3</v>
      </c>
      <c r="B29">
        <f>_xlfn.CHISQ.DIST(B28,2,TRUE)</f>
        <v>2.9554466451491877E-2</v>
      </c>
    </row>
    <row r="31" spans="1:6" x14ac:dyDescent="0.15">
      <c r="A31" t="s">
        <v>4</v>
      </c>
      <c r="C31">
        <f>SUM(C3:C21)</f>
        <v>19</v>
      </c>
      <c r="D31">
        <f>SUM(D3:D21)</f>
        <v>2869</v>
      </c>
      <c r="F31">
        <f>SUM(F3:F21)</f>
        <v>674.5</v>
      </c>
    </row>
    <row r="32" spans="1:6" x14ac:dyDescent="0.15">
      <c r="A32" t="s">
        <v>5</v>
      </c>
      <c r="C32">
        <f>+C31/D31</f>
        <v>6.6225165562913907E-3</v>
      </c>
    </row>
    <row r="34" spans="1:4" x14ac:dyDescent="0.15">
      <c r="A34" t="s">
        <v>11</v>
      </c>
      <c r="B34">
        <f>+F31/B24^(3/2)/SQRT(B23*B24)</f>
        <v>0.2850282724071922</v>
      </c>
      <c r="C34" t="s">
        <v>13</v>
      </c>
      <c r="D34">
        <f>2*SQRT(PI()*F31/B24/(B24-1))</f>
        <v>4.7228495466706883</v>
      </c>
    </row>
    <row r="35" spans="1:4" x14ac:dyDescent="0.15">
      <c r="A35" t="s">
        <v>14</v>
      </c>
      <c r="B35">
        <f>_xlfn.NORM.DIST(B34,0,D34,FALSE)</f>
        <v>8.4316982225183829E-2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2022-01-16T15:11:36Z</dcterms:created>
  <dcterms:modified xsi:type="dcterms:W3CDTF">2022-01-16T15:47:46Z</dcterms:modified>
</cp:coreProperties>
</file>