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ya\Documents\Python Scripts\kinyu\20220111_timeseriesdataanalysis\"/>
    </mc:Choice>
  </mc:AlternateContent>
  <xr:revisionPtr revIDLastSave="0" documentId="13_ncr:1_{B63A358A-8CCA-4E4D-9660-E14952C91F53}" xr6:coauthVersionLast="47" xr6:coauthVersionMax="47" xr10:uidLastSave="{00000000-0000-0000-0000-000000000000}"/>
  <bookViews>
    <workbookView xWindow="-120" yWindow="-120" windowWidth="29040" windowHeight="15840" activeTab="6" xr2:uid="{304D6D24-67DF-476D-BCAD-987AADBD9CC4}"/>
  </bookViews>
  <sheets>
    <sheet name="エクセル関数" sheetId="1" r:id="rId1"/>
    <sheet name="LINEST" sheetId="2" r:id="rId2"/>
    <sheet name="乱数の利用" sheetId="3" r:id="rId3"/>
    <sheet name="ソルバーの利用" sheetId="4" r:id="rId4"/>
    <sheet name="最小二乗法の解析解" sheetId="5" r:id="rId5"/>
    <sheet name="分析ツールの利用" sheetId="6" r:id="rId6"/>
    <sheet name="ソルバーの利用 (2)" sheetId="8" r:id="rId7"/>
  </sheets>
  <definedNames>
    <definedName name="solver_adj" localSheetId="3" hidden="1">ソルバーの利用!$C$12:$C$13</definedName>
    <definedName name="solver_adj" localSheetId="6" hidden="1">'ソルバーの利用 (2)'!$C$12:$C$13</definedName>
    <definedName name="solver_cvg" localSheetId="3" hidden="1">0.0001</definedName>
    <definedName name="solver_cvg" localSheetId="6" hidden="1">0.0001</definedName>
    <definedName name="solver_drv" localSheetId="3" hidden="1">1</definedName>
    <definedName name="solver_drv" localSheetId="6" hidden="1">1</definedName>
    <definedName name="solver_eng" localSheetId="3" hidden="1">1</definedName>
    <definedName name="solver_eng" localSheetId="6" hidden="1">1</definedName>
    <definedName name="solver_est" localSheetId="3" hidden="1">1</definedName>
    <definedName name="solver_est" localSheetId="6" hidden="1">1</definedName>
    <definedName name="solver_itr" localSheetId="3" hidden="1">2147483647</definedName>
    <definedName name="solver_itr" localSheetId="6" hidden="1">2147483647</definedName>
    <definedName name="solver_mip" localSheetId="3" hidden="1">2147483647</definedName>
    <definedName name="solver_mip" localSheetId="6" hidden="1">2147483647</definedName>
    <definedName name="solver_mni" localSheetId="3" hidden="1">30</definedName>
    <definedName name="solver_mni" localSheetId="6" hidden="1">30</definedName>
    <definedName name="solver_mrt" localSheetId="3" hidden="1">0.075</definedName>
    <definedName name="solver_mrt" localSheetId="6" hidden="1">0.075</definedName>
    <definedName name="solver_msl" localSheetId="3" hidden="1">2</definedName>
    <definedName name="solver_msl" localSheetId="6" hidden="1">2</definedName>
    <definedName name="solver_neg" localSheetId="3" hidden="1">1</definedName>
    <definedName name="solver_neg" localSheetId="6" hidden="1">1</definedName>
    <definedName name="solver_nod" localSheetId="3" hidden="1">2147483647</definedName>
    <definedName name="solver_nod" localSheetId="6" hidden="1">2147483647</definedName>
    <definedName name="solver_num" localSheetId="3" hidden="1">0</definedName>
    <definedName name="solver_num" localSheetId="6" hidden="1">0</definedName>
    <definedName name="solver_nwt" localSheetId="3" hidden="1">1</definedName>
    <definedName name="solver_nwt" localSheetId="6" hidden="1">1</definedName>
    <definedName name="solver_opt" localSheetId="3" hidden="1">ソルバーの利用!$C$14</definedName>
    <definedName name="solver_opt" localSheetId="6" hidden="1">'ソルバーの利用 (2)'!$C$14</definedName>
    <definedName name="solver_pre" localSheetId="3" hidden="1">0.000001</definedName>
    <definedName name="solver_pre" localSheetId="6" hidden="1">0.000001</definedName>
    <definedName name="solver_rbv" localSheetId="3" hidden="1">1</definedName>
    <definedName name="solver_rbv" localSheetId="6" hidden="1">1</definedName>
    <definedName name="solver_rlx" localSheetId="3" hidden="1">2</definedName>
    <definedName name="solver_rlx" localSheetId="6" hidden="1">2</definedName>
    <definedName name="solver_rsd" localSheetId="3" hidden="1">0</definedName>
    <definedName name="solver_rsd" localSheetId="6" hidden="1">0</definedName>
    <definedName name="solver_scl" localSheetId="3" hidden="1">1</definedName>
    <definedName name="solver_scl" localSheetId="6" hidden="1">1</definedName>
    <definedName name="solver_sho" localSheetId="3" hidden="1">2</definedName>
    <definedName name="solver_sho" localSheetId="6" hidden="1">2</definedName>
    <definedName name="solver_ssz" localSheetId="3" hidden="1">100</definedName>
    <definedName name="solver_ssz" localSheetId="6" hidden="1">100</definedName>
    <definedName name="solver_tim" localSheetId="3" hidden="1">2147483647</definedName>
    <definedName name="solver_tim" localSheetId="6" hidden="1">2147483647</definedName>
    <definedName name="solver_tol" localSheetId="3" hidden="1">0.01</definedName>
    <definedName name="solver_tol" localSheetId="6" hidden="1">0.01</definedName>
    <definedName name="solver_typ" localSheetId="3" hidden="1">2</definedName>
    <definedName name="solver_typ" localSheetId="6" hidden="1">1</definedName>
    <definedName name="solver_val" localSheetId="3" hidden="1">0</definedName>
    <definedName name="solver_val" localSheetId="6" hidden="1">0</definedName>
    <definedName name="solver_ver" localSheetId="3" hidden="1">3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8" l="1"/>
  <c r="C11" i="8"/>
  <c r="C10" i="8"/>
  <c r="C9" i="8"/>
  <c r="C8" i="8"/>
  <c r="C7" i="8"/>
  <c r="C6" i="8"/>
  <c r="C5" i="8"/>
  <c r="C4" i="8"/>
  <c r="C3" i="8"/>
  <c r="C14" i="8" s="1"/>
  <c r="F13" i="3" l="1"/>
  <c r="E13" i="3"/>
  <c r="D13" i="3"/>
  <c r="F12" i="3"/>
  <c r="E12" i="3"/>
  <c r="D12" i="3"/>
  <c r="C13" i="3"/>
  <c r="C12" i="3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5" i="5" l="1"/>
  <c r="B4" i="5"/>
  <c r="B10" i="5"/>
  <c r="B7" i="5"/>
  <c r="B6" i="5"/>
  <c r="B8" i="5"/>
  <c r="B11" i="5"/>
  <c r="B9" i="5"/>
  <c r="B3" i="5"/>
  <c r="A4" i="5"/>
  <c r="C4" i="6"/>
  <c r="A10" i="5"/>
  <c r="C10" i="6"/>
  <c r="A5" i="5"/>
  <c r="C5" i="6"/>
  <c r="A11" i="5"/>
  <c r="C11" i="6"/>
  <c r="A6" i="5"/>
  <c r="C6" i="6"/>
  <c r="A7" i="5"/>
  <c r="C7" i="6"/>
  <c r="A8" i="5"/>
  <c r="C8" i="6"/>
  <c r="A9" i="5"/>
  <c r="C9" i="6"/>
  <c r="A3" i="5"/>
  <c r="C3" i="6"/>
  <c r="A10" i="2"/>
  <c r="B4" i="2"/>
  <c r="B10" i="2"/>
  <c r="A5" i="2"/>
  <c r="A11" i="2"/>
  <c r="A3" i="2"/>
  <c r="A9" i="2"/>
  <c r="A4" i="2"/>
  <c r="B5" i="2"/>
  <c r="B11" i="2"/>
  <c r="A6" i="2"/>
  <c r="B6" i="2"/>
  <c r="A7" i="2"/>
  <c r="B7" i="2"/>
  <c r="A8" i="2"/>
  <c r="B8" i="2"/>
  <c r="B3" i="2"/>
  <c r="B9" i="2"/>
  <c r="B5" i="3"/>
  <c r="A9" i="3"/>
  <c r="E9" i="3" s="1"/>
  <c r="A11" i="3"/>
  <c r="C11" i="3" s="1"/>
  <c r="B11" i="3"/>
  <c r="B3" i="3"/>
  <c r="A4" i="3"/>
  <c r="E4" i="3" s="1"/>
  <c r="A5" i="3"/>
  <c r="C5" i="3" s="1"/>
  <c r="A8" i="3"/>
  <c r="C8" i="3" s="1"/>
  <c r="B9" i="3"/>
  <c r="A6" i="3"/>
  <c r="E6" i="3" s="1"/>
  <c r="A10" i="3"/>
  <c r="C10" i="3" s="1"/>
  <c r="B6" i="3"/>
  <c r="B10" i="3"/>
  <c r="A3" i="3"/>
  <c r="D3" i="3" s="1"/>
  <c r="A7" i="3"/>
  <c r="E7" i="3" s="1"/>
  <c r="B7" i="3"/>
  <c r="B4" i="3"/>
  <c r="B8" i="3"/>
  <c r="B14" i="1"/>
  <c r="B13" i="1"/>
  <c r="I1" i="5" l="1"/>
  <c r="E7" i="5" s="1"/>
  <c r="G1" i="5"/>
  <c r="D3" i="5" s="1"/>
  <c r="H3" i="5" s="1"/>
  <c r="C13" i="2" a="1"/>
  <c r="C13" i="2" s="1"/>
  <c r="C4" i="2" s="1"/>
  <c r="C4" i="4"/>
  <c r="C3" i="4"/>
  <c r="C6" i="4"/>
  <c r="C5" i="4"/>
  <c r="C11" i="4"/>
  <c r="C8" i="4"/>
  <c r="C7" i="4"/>
  <c r="C9" i="4"/>
  <c r="C10" i="4"/>
  <c r="E11" i="3"/>
  <c r="F5" i="3"/>
  <c r="F8" i="3"/>
  <c r="E8" i="3"/>
  <c r="C7" i="3"/>
  <c r="C3" i="3"/>
  <c r="E5" i="3"/>
  <c r="D7" i="3"/>
  <c r="F9" i="3"/>
  <c r="E3" i="3"/>
  <c r="D11" i="3"/>
  <c r="F7" i="3"/>
  <c r="F4" i="3"/>
  <c r="D4" i="3"/>
  <c r="F3" i="3"/>
  <c r="C4" i="3"/>
  <c r="D5" i="3"/>
  <c r="F6" i="3"/>
  <c r="D8" i="3"/>
  <c r="F10" i="3"/>
  <c r="F11" i="3"/>
  <c r="D9" i="3"/>
  <c r="C9" i="3"/>
  <c r="E10" i="3"/>
  <c r="D10" i="3"/>
  <c r="D6" i="3"/>
  <c r="C6" i="3"/>
  <c r="C3" i="1"/>
  <c r="C11" i="1"/>
  <c r="C10" i="1"/>
  <c r="C9" i="1"/>
  <c r="C8" i="1"/>
  <c r="C7" i="1"/>
  <c r="C6" i="1"/>
  <c r="C5" i="1"/>
  <c r="C4" i="1"/>
  <c r="E10" i="5" l="1"/>
  <c r="E9" i="5"/>
  <c r="E5" i="5"/>
  <c r="D8" i="5"/>
  <c r="H8" i="5" s="1"/>
  <c r="D11" i="5"/>
  <c r="H11" i="5" s="1"/>
  <c r="D5" i="5"/>
  <c r="H5" i="5" s="1"/>
  <c r="E3" i="5"/>
  <c r="F3" i="5" s="1"/>
  <c r="E4" i="5"/>
  <c r="E11" i="5"/>
  <c r="D9" i="5"/>
  <c r="H9" i="5" s="1"/>
  <c r="E6" i="5"/>
  <c r="D10" i="5"/>
  <c r="H10" i="5" s="1"/>
  <c r="E8" i="5"/>
  <c r="D7" i="5"/>
  <c r="F7" i="5" s="1"/>
  <c r="D4" i="5"/>
  <c r="H4" i="5" s="1"/>
  <c r="D6" i="5"/>
  <c r="H6" i="5" s="1"/>
  <c r="C14" i="4"/>
  <c r="C9" i="2"/>
  <c r="C10" i="2"/>
  <c r="C7" i="2"/>
  <c r="C11" i="2"/>
  <c r="C5" i="2"/>
  <c r="C6" i="2"/>
  <c r="C8" i="2"/>
  <c r="C3" i="2"/>
  <c r="F5" i="5" l="1"/>
  <c r="F8" i="5"/>
  <c r="H7" i="5"/>
  <c r="F6" i="5"/>
  <c r="F11" i="5"/>
  <c r="F10" i="5"/>
  <c r="F9" i="5"/>
  <c r="F4" i="5"/>
  <c r="C13" i="5" l="1"/>
  <c r="D13" i="5" s="1"/>
  <c r="C7" i="5" s="1"/>
  <c r="D14" i="3"/>
  <c r="C14" i="3"/>
  <c r="C6" i="5" l="1"/>
  <c r="C3" i="5"/>
  <c r="C11" i="5"/>
  <c r="C9" i="5"/>
  <c r="C4" i="5"/>
  <c r="C5" i="5"/>
  <c r="C10" i="5"/>
  <c r="C8" i="5"/>
  <c r="F14" i="3"/>
  <c r="E1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<sst xmlns="http://schemas.openxmlformats.org/spreadsheetml/2006/main" count="66" uniqueCount="38">
  <si>
    <t>x</t>
    <phoneticPr fontId="1"/>
  </si>
  <si>
    <t>y</t>
    <phoneticPr fontId="1"/>
  </si>
  <si>
    <t>傾き</t>
    <rPh sb="0" eb="1">
      <t>カタム</t>
    </rPh>
    <phoneticPr fontId="1"/>
  </si>
  <si>
    <t>切片</t>
  </si>
  <si>
    <t>切片</t>
    <rPh sb="0" eb="2">
      <t>セッペン</t>
    </rPh>
    <phoneticPr fontId="1"/>
  </si>
  <si>
    <t>予測値</t>
    <rPh sb="0" eb="3">
      <t>ヨソクチ</t>
    </rPh>
    <phoneticPr fontId="1"/>
  </si>
  <si>
    <t>予測値1</t>
    <rPh sb="0" eb="3">
      <t>ヨソクチ</t>
    </rPh>
    <phoneticPr fontId="1"/>
  </si>
  <si>
    <t>予測値2</t>
    <rPh sb="0" eb="3">
      <t>ヨソクチ</t>
    </rPh>
    <phoneticPr fontId="1"/>
  </si>
  <si>
    <t>予測値3</t>
    <rPh sb="0" eb="3">
      <t>ヨソクチ</t>
    </rPh>
    <phoneticPr fontId="1"/>
  </si>
  <si>
    <t>予測値4</t>
    <rPh sb="0" eb="3">
      <t>ヨソクチ</t>
    </rPh>
    <phoneticPr fontId="1"/>
  </si>
  <si>
    <t>ｘ平均</t>
    <rPh sb="1" eb="3">
      <t>ヘイキン</t>
    </rPh>
    <phoneticPr fontId="1"/>
  </si>
  <si>
    <t>ｙ平均</t>
    <rPh sb="1" eb="3">
      <t>ヘイキン</t>
    </rPh>
    <phoneticPr fontId="1"/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</si>
  <si>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</si>
  <si>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</si>
  <si>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</si>
  <si>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</si>
  <si>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</si>
  <si>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</si>
  <si>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</si>
  <si>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</si>
  <si>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</si>
  <si>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</si>
  <si>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</si>
  <si>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</si>
  <si>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</si>
  <si>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</si>
  <si>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</si>
  <si>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</si>
  <si>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</si>
  <si>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</si>
  <si>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</si>
  <si>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</si>
  <si>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</si>
  <si>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x</t>
  </si>
  <si>
    <t>誤差二乗和</t>
    <rPh sb="0" eb="2">
      <t>ゴサ</t>
    </rPh>
    <rPh sb="2" eb="5">
      <t>ジジョウワ</t>
    </rPh>
    <phoneticPr fontId="1"/>
  </si>
  <si>
    <t>誤差二乗和</t>
    <rPh sb="0" eb="5">
      <t>ゴサジジョウワ</t>
    </rPh>
    <phoneticPr fontId="1"/>
  </si>
  <si>
    <t>対数尤度</t>
    <rPh sb="0" eb="4">
      <t>タイスウユウド</t>
    </rPh>
    <phoneticPr fontId="1"/>
  </si>
  <si>
    <t>分散</t>
    <rPh sb="0" eb="2">
      <t>ブンサン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</si>
</sst>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エクセル関数!$B$2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エクセル関数!$A$3:$A$11</c:f>
              <c:numCache>
                <c:formatCode>General</c:formatCode>
                <c:ptCount val="9"/>
                <c:pt idx="0">
                  <c:v>0.4538382916667234</c:v>
                </c:pt>
                <c:pt idx="1">
                  <c:v>0.49057258542845972</c:v>
                </c:pt>
                <c:pt idx="2">
                  <c:v>0.20239833938068919</c:v>
                </c:pt>
                <c:pt idx="3">
                  <c:v>2.7352354390828282E-3</c:v>
                </c:pt>
                <c:pt idx="4">
                  <c:v>0.44702200101392153</c:v>
                </c:pt>
                <c:pt idx="5">
                  <c:v>0.83040637049823363</c:v>
                </c:pt>
                <c:pt idx="6">
                  <c:v>0.26007904417727035</c:v>
                </c:pt>
                <c:pt idx="7">
                  <c:v>0.59672278736828266</c:v>
                </c:pt>
                <c:pt idx="8">
                  <c:v>0.1977750270560592</c:v>
                </c:pt>
              </c:numCache>
            </c:numRef>
          </c:xVal>
          <c:yVal>
            <c:numRef>
              <c:f>エクセル関数!$B$3:$B$11</c:f>
              <c:numCache>
                <c:formatCode>General</c:formatCode>
                <c:ptCount val="9"/>
                <c:pt idx="0">
                  <c:v>0.62742235719236061</c:v>
                </c:pt>
                <c:pt idx="1">
                  <c:v>0.34701233726312175</c:v>
                </c:pt>
                <c:pt idx="2">
                  <c:v>0.53224403336585691</c:v>
                </c:pt>
                <c:pt idx="3">
                  <c:v>2.7405839080036243E-2</c:v>
                </c:pt>
                <c:pt idx="4">
                  <c:v>2.3929396984592732E-2</c:v>
                </c:pt>
                <c:pt idx="5">
                  <c:v>3.3324596898823833E-3</c:v>
                </c:pt>
                <c:pt idx="6">
                  <c:v>0.11583600497371305</c:v>
                </c:pt>
                <c:pt idx="7">
                  <c:v>7.8185273455878557E-3</c:v>
                </c:pt>
                <c:pt idx="8">
                  <c:v>7.3214906717742112E-2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AB-47EC-901B-66987A35F6FE}"/>
            </c:ext>
          </c:extLst>
        </c:ser>
        <c:ser>
          <c:idx val="1"/>
          <c:order val="1"/>
          <c:tx>
            <c:strRef>
              <c:f>エクセル関数!$C$2</c:f>
              <c:strCache>
                <c:ptCount val="1"/>
                <c:pt idx="0">
                  <c:v>予測値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エクセル関数!$A$3:$A$11</c:f>
              <c:numCache>
                <c:formatCode>General</c:formatCode>
                <c:ptCount val="9"/>
                <c:pt idx="0">
                  <c:v>0.4538382916667234</c:v>
                </c:pt>
                <c:pt idx="1">
                  <c:v>0.49057258542845972</c:v>
                </c:pt>
                <c:pt idx="2">
                  <c:v>0.20239833938068919</c:v>
                </c:pt>
                <c:pt idx="3">
                  <c:v>2.7352354390828282E-3</c:v>
                </c:pt>
                <c:pt idx="4">
                  <c:v>0.44702200101392153</c:v>
                </c:pt>
                <c:pt idx="5">
                  <c:v>0.83040637049823363</c:v>
                </c:pt>
                <c:pt idx="6">
                  <c:v>0.26007904417727035</c:v>
                </c:pt>
                <c:pt idx="7">
                  <c:v>0.59672278736828266</c:v>
                </c:pt>
                <c:pt idx="8">
                  <c:v>0.1977750270560592</c:v>
                </c:pt>
              </c:numCache>
            </c:numRef>
          </c:xVal>
          <c:yVal>
            <c:numRef>
              <c:f>エクセル関数!$C$3:$C$11</c:f>
              <c:numCache>
                <c:formatCode>General</c:formatCode>
                <c:ptCount val="9"/>
                <c:pt idx="0">
                  <c:v>0.18793412144964292</c:v>
                </c:pt>
                <c:pt idx="1">
                  <c:v>0.18386414873145318</c:v>
                </c:pt>
                <c:pt idx="2">
                  <c:v>0.21579238797042319</c:v>
                </c:pt>
                <c:pt idx="3">
                  <c:v>0.23791404331358035</c:v>
                </c:pt>
                <c:pt idx="4">
                  <c:v>0.18868933174920915</c:v>
                </c:pt>
                <c:pt idx="5">
                  <c:v>0.14621229559051077</c:v>
                </c:pt>
                <c:pt idx="6">
                  <c:v>0.20940165955705775</c:v>
                </c:pt>
                <c:pt idx="7">
                  <c:v>0.17210324681436159</c:v>
                </c:pt>
                <c:pt idx="8">
                  <c:v>0.21630462743665502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AB-47EC-901B-66987A35F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955504"/>
        <c:axId val="811956488"/>
      </c:scatterChart>
      <c:valAx>
        <c:axId val="81195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1956488"/>
        <c:crosses val="autoZero"/>
        <c:crossBetween val="midCat"/>
      </c:valAx>
      <c:valAx>
        <c:axId val="81195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195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LINEST!$B$2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LINEST!$A$3:$A$11</c:f>
              <c:numCache>
                <c:formatCode>General</c:formatCode>
                <c:ptCount val="9"/>
                <c:pt idx="0">
                  <c:v>0.4538382916667234</c:v>
                </c:pt>
                <c:pt idx="1">
                  <c:v>0.49057258542845972</c:v>
                </c:pt>
                <c:pt idx="2">
                  <c:v>0.20239833938068919</c:v>
                </c:pt>
                <c:pt idx="3">
                  <c:v>2.7352354390828282E-3</c:v>
                </c:pt>
                <c:pt idx="4">
                  <c:v>0.44702200101392153</c:v>
                </c:pt>
                <c:pt idx="5">
                  <c:v>0.83040637049823363</c:v>
                </c:pt>
                <c:pt idx="6">
                  <c:v>0.26007904417727035</c:v>
                </c:pt>
                <c:pt idx="7">
                  <c:v>0.59672278736828266</c:v>
                </c:pt>
                <c:pt idx="8">
                  <c:v>0.1977750270560592</c:v>
                </c:pt>
              </c:numCache>
            </c:numRef>
          </c:xVal>
          <c:yVal>
            <c:numRef>
              <c:f>LINEST!$B$3:$B$11</c:f>
              <c:numCache>
                <c:formatCode>General</c:formatCode>
                <c:ptCount val="9"/>
                <c:pt idx="0">
                  <c:v>0.62742235719236061</c:v>
                </c:pt>
                <c:pt idx="1">
                  <c:v>0.34701233726312175</c:v>
                </c:pt>
                <c:pt idx="2">
                  <c:v>0.53224403336585691</c:v>
                </c:pt>
                <c:pt idx="3">
                  <c:v>2.7405839080036243E-2</c:v>
                </c:pt>
                <c:pt idx="4">
                  <c:v>2.3929396984592732E-2</c:v>
                </c:pt>
                <c:pt idx="5">
                  <c:v>3.3324596898823833E-3</c:v>
                </c:pt>
                <c:pt idx="6">
                  <c:v>0.11583600497371305</c:v>
                </c:pt>
                <c:pt idx="7">
                  <c:v>7.8185273455878557E-3</c:v>
                </c:pt>
                <c:pt idx="8">
                  <c:v>7.3214906717742112E-2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DB-43EA-A50F-09C5D422C159}"/>
            </c:ext>
          </c:extLst>
        </c:ser>
        <c:ser>
          <c:idx val="1"/>
          <c:order val="1"/>
          <c:tx>
            <c:strRef>
              <c:f>LINEST!$C$2</c:f>
              <c:strCache>
                <c:ptCount val="1"/>
                <c:pt idx="0">
                  <c:v>予測値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LINEST!$A$3:$A$11</c:f>
              <c:numCache>
                <c:formatCode>General</c:formatCode>
                <c:ptCount val="9"/>
                <c:pt idx="0">
                  <c:v>0.4538382916667234</c:v>
                </c:pt>
                <c:pt idx="1">
                  <c:v>0.49057258542845972</c:v>
                </c:pt>
                <c:pt idx="2">
                  <c:v>0.20239833938068919</c:v>
                </c:pt>
                <c:pt idx="3">
                  <c:v>2.7352354390828282E-3</c:v>
                </c:pt>
                <c:pt idx="4">
                  <c:v>0.44702200101392153</c:v>
                </c:pt>
                <c:pt idx="5">
                  <c:v>0.83040637049823363</c:v>
                </c:pt>
                <c:pt idx="6">
                  <c:v>0.26007904417727035</c:v>
                </c:pt>
                <c:pt idx="7">
                  <c:v>0.59672278736828266</c:v>
                </c:pt>
                <c:pt idx="8">
                  <c:v>0.1977750270560592</c:v>
                </c:pt>
              </c:numCache>
            </c:numRef>
          </c:xVal>
          <c:yVal>
            <c:numRef>
              <c:f>LINEST!$C$3:$C$11</c:f>
              <c:numCache>
                <c:formatCode>General</c:formatCode>
                <c:ptCount val="9"/>
                <c:pt idx="0">
                  <c:v>0.18793412144964292</c:v>
                </c:pt>
                <c:pt idx="1">
                  <c:v>0.18386414873145318</c:v>
                </c:pt>
                <c:pt idx="2">
                  <c:v>0.21579238797042319</c:v>
                </c:pt>
                <c:pt idx="3">
                  <c:v>0.23791404331358032</c:v>
                </c:pt>
                <c:pt idx="4">
                  <c:v>0.18868933174920915</c:v>
                </c:pt>
                <c:pt idx="5">
                  <c:v>0.1462122955905108</c:v>
                </c:pt>
                <c:pt idx="6">
                  <c:v>0.20940165955705775</c:v>
                </c:pt>
                <c:pt idx="7">
                  <c:v>0.17210324681436162</c:v>
                </c:pt>
                <c:pt idx="8">
                  <c:v>0.21630462743665499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DB-43EA-A50F-09C5D422C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713800"/>
        <c:axId val="817707240"/>
      </c:scatterChart>
      <c:valAx>
        <c:axId val="817713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7707240"/>
        <c:crosses val="autoZero"/>
        <c:crossBetween val="midCat"/>
      </c:valAx>
      <c:valAx>
        <c:axId val="81770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7713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乱数の利用!$B$2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乱数の利用!$A$3:$A$11</c:f>
              <c:numCache>
                <c:formatCode>General</c:formatCode>
                <c:ptCount val="9"/>
                <c:pt idx="0">
                  <c:v>0.4538382916667234</c:v>
                </c:pt>
                <c:pt idx="1">
                  <c:v>0.49057258542845972</c:v>
                </c:pt>
                <c:pt idx="2">
                  <c:v>0.20239833938068919</c:v>
                </c:pt>
                <c:pt idx="3">
                  <c:v>2.7352354390828282E-3</c:v>
                </c:pt>
                <c:pt idx="4">
                  <c:v>0.44702200101392153</c:v>
                </c:pt>
                <c:pt idx="5">
                  <c:v>0.83040637049823363</c:v>
                </c:pt>
                <c:pt idx="6">
                  <c:v>0.26007904417727035</c:v>
                </c:pt>
                <c:pt idx="7">
                  <c:v>0.59672278736828266</c:v>
                </c:pt>
                <c:pt idx="8">
                  <c:v>0.1977750270560592</c:v>
                </c:pt>
              </c:numCache>
            </c:numRef>
          </c:xVal>
          <c:yVal>
            <c:numRef>
              <c:f>乱数の利用!$B$3:$B$11</c:f>
              <c:numCache>
                <c:formatCode>General</c:formatCode>
                <c:ptCount val="9"/>
                <c:pt idx="0">
                  <c:v>0.62742235719236061</c:v>
                </c:pt>
                <c:pt idx="1">
                  <c:v>0.34701233726312175</c:v>
                </c:pt>
                <c:pt idx="2">
                  <c:v>0.53224403336585691</c:v>
                </c:pt>
                <c:pt idx="3">
                  <c:v>2.7405839080036243E-2</c:v>
                </c:pt>
                <c:pt idx="4">
                  <c:v>2.3929396984592732E-2</c:v>
                </c:pt>
                <c:pt idx="5">
                  <c:v>3.3324596898823833E-3</c:v>
                </c:pt>
                <c:pt idx="6">
                  <c:v>0.11583600497371305</c:v>
                </c:pt>
                <c:pt idx="7">
                  <c:v>7.8185273455878557E-3</c:v>
                </c:pt>
                <c:pt idx="8">
                  <c:v>7.3214906717742112E-2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EF-4E88-BCD3-02244FCEAF1B}"/>
            </c:ext>
          </c:extLst>
        </c:ser>
        <c:ser>
          <c:idx val="1"/>
          <c:order val="1"/>
          <c:tx>
            <c:strRef>
              <c:f>乱数の利用!$C$2</c:f>
              <c:strCache>
                <c:ptCount val="1"/>
                <c:pt idx="0">
                  <c:v>予測値1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乱数の利用!$A$3:$A$11</c:f>
              <c:numCache>
                <c:formatCode>General</c:formatCode>
                <c:ptCount val="9"/>
                <c:pt idx="0">
                  <c:v>0.4538382916667234</c:v>
                </c:pt>
                <c:pt idx="1">
                  <c:v>0.49057258542845972</c:v>
                </c:pt>
                <c:pt idx="2">
                  <c:v>0.20239833938068919</c:v>
                </c:pt>
                <c:pt idx="3">
                  <c:v>2.7352354390828282E-3</c:v>
                </c:pt>
                <c:pt idx="4">
                  <c:v>0.44702200101392153</c:v>
                </c:pt>
                <c:pt idx="5">
                  <c:v>0.83040637049823363</c:v>
                </c:pt>
                <c:pt idx="6">
                  <c:v>0.26007904417727035</c:v>
                </c:pt>
                <c:pt idx="7">
                  <c:v>0.59672278736828266</c:v>
                </c:pt>
                <c:pt idx="8">
                  <c:v>0.1977750270560592</c:v>
                </c:pt>
              </c:numCache>
            </c:numRef>
          </c:xVal>
          <c:yVal>
            <c:numRef>
              <c:f>乱数の利用!$C$3:$C$11</c:f>
              <c:numCache>
                <c:formatCode>General</c:formatCode>
                <c:ptCount val="9"/>
                <c:pt idx="0">
                  <c:v>0.98585497927958765</c:v>
                </c:pt>
                <c:pt idx="1">
                  <c:v>0.99363570576334703</c:v>
                </c:pt>
                <c:pt idx="2">
                  <c:v>0.93259723847431886</c:v>
                </c:pt>
                <c:pt idx="3">
                  <c:v>0.89030640226702884</c:v>
                </c:pt>
                <c:pt idx="4">
                  <c:v>0.98441121412794885</c:v>
                </c:pt>
                <c:pt idx="5">
                  <c:v>1.0656162302486942</c:v>
                </c:pt>
                <c:pt idx="6">
                  <c:v>0.94481464464860476</c:v>
                </c:pt>
                <c:pt idx="7">
                  <c:v>1.0161194832614706</c:v>
                </c:pt>
                <c:pt idx="8">
                  <c:v>0.93161797019492132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EF-4E88-BCD3-02244FCEAF1B}"/>
            </c:ext>
          </c:extLst>
        </c:ser>
        <c:ser>
          <c:idx val="2"/>
          <c:order val="2"/>
          <c:tx>
            <c:strRef>
              <c:f>乱数の利用!$D$2</c:f>
              <c:strCache>
                <c:ptCount val="1"/>
                <c:pt idx="0">
                  <c:v>予測値2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乱数の利用!$A$3:$A$11</c:f>
              <c:numCache>
                <c:formatCode>General</c:formatCode>
                <c:ptCount val="9"/>
                <c:pt idx="0">
                  <c:v>0.4538382916667234</c:v>
                </c:pt>
                <c:pt idx="1">
                  <c:v>0.49057258542845972</c:v>
                </c:pt>
                <c:pt idx="2">
                  <c:v>0.20239833938068919</c:v>
                </c:pt>
                <c:pt idx="3">
                  <c:v>2.7352354390828282E-3</c:v>
                </c:pt>
                <c:pt idx="4">
                  <c:v>0.44702200101392153</c:v>
                </c:pt>
                <c:pt idx="5">
                  <c:v>0.83040637049823363</c:v>
                </c:pt>
                <c:pt idx="6">
                  <c:v>0.26007904417727035</c:v>
                </c:pt>
                <c:pt idx="7">
                  <c:v>0.59672278736828266</c:v>
                </c:pt>
                <c:pt idx="8">
                  <c:v>0.1977750270560592</c:v>
                </c:pt>
              </c:numCache>
            </c:numRef>
          </c:xVal>
          <c:yVal>
            <c:numRef>
              <c:f>乱数の利用!$D$3:$D$11</c:f>
              <c:numCache>
                <c:formatCode>General</c:formatCode>
                <c:ptCount val="9"/>
                <c:pt idx="0">
                  <c:v>0.39839236233319109</c:v>
                </c:pt>
                <c:pt idx="1">
                  <c:v>0.41694692055626559</c:v>
                </c:pt>
                <c:pt idx="2">
                  <c:v>0.2713895876355627</c:v>
                </c:pt>
                <c:pt idx="3">
                  <c:v>0.17053939268930221</c:v>
                </c:pt>
                <c:pt idx="4">
                  <c:v>0.39494944159533418</c:v>
                </c:pt>
                <c:pt idx="5">
                  <c:v>0.58859758007739371</c:v>
                </c:pt>
                <c:pt idx="6">
                  <c:v>0.30052421595965306</c:v>
                </c:pt>
                <c:pt idx="7">
                  <c:v>0.47056357955775513</c:v>
                </c:pt>
                <c:pt idx="8">
                  <c:v>0.26905434421786673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EF-4E88-BCD3-02244FCEAF1B}"/>
            </c:ext>
          </c:extLst>
        </c:ser>
        <c:ser>
          <c:idx val="3"/>
          <c:order val="3"/>
          <c:tx>
            <c:strRef>
              <c:f>乱数の利用!$E$2</c:f>
              <c:strCache>
                <c:ptCount val="1"/>
                <c:pt idx="0">
                  <c:v>予測値3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乱数の利用!$A$3:$A$11</c:f>
              <c:numCache>
                <c:formatCode>General</c:formatCode>
                <c:ptCount val="9"/>
                <c:pt idx="0">
                  <c:v>0.4538382916667234</c:v>
                </c:pt>
                <c:pt idx="1">
                  <c:v>0.49057258542845972</c:v>
                </c:pt>
                <c:pt idx="2">
                  <c:v>0.20239833938068919</c:v>
                </c:pt>
                <c:pt idx="3">
                  <c:v>2.7352354390828282E-3</c:v>
                </c:pt>
                <c:pt idx="4">
                  <c:v>0.44702200101392153</c:v>
                </c:pt>
                <c:pt idx="5">
                  <c:v>0.83040637049823363</c:v>
                </c:pt>
                <c:pt idx="6">
                  <c:v>0.26007904417727035</c:v>
                </c:pt>
                <c:pt idx="7">
                  <c:v>0.59672278736828266</c:v>
                </c:pt>
                <c:pt idx="8">
                  <c:v>0.1977750270560592</c:v>
                </c:pt>
              </c:numCache>
            </c:numRef>
          </c:xVal>
          <c:yVal>
            <c:numRef>
              <c:f>乱数の利用!$E$3:$E$11</c:f>
              <c:numCache>
                <c:formatCode>General</c:formatCode>
                <c:ptCount val="9"/>
                <c:pt idx="0">
                  <c:v>0.49965903423280017</c:v>
                </c:pt>
                <c:pt idx="1">
                  <c:v>0.50363122122268789</c:v>
                </c:pt>
                <c:pt idx="2">
                  <c:v>0.47247009428239034</c:v>
                </c:pt>
                <c:pt idx="3">
                  <c:v>0.45087993689481154</c:v>
                </c:pt>
                <c:pt idx="4">
                  <c:v>0.49892196872050343</c:v>
                </c:pt>
                <c:pt idx="5">
                  <c:v>0.54037844572451088</c:v>
                </c:pt>
                <c:pt idx="6">
                  <c:v>0.47870727816964909</c:v>
                </c:pt>
                <c:pt idx="7">
                  <c:v>0.51510955408119297</c:v>
                </c:pt>
                <c:pt idx="8">
                  <c:v>0.47197016195252989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EF-4E88-BCD3-02244FCEAF1B}"/>
            </c:ext>
          </c:extLst>
        </c:ser>
        <c:ser>
          <c:idx val="4"/>
          <c:order val="4"/>
          <c:tx>
            <c:strRef>
              <c:f>乱数の利用!$F$2</c:f>
              <c:strCache>
                <c:ptCount val="1"/>
                <c:pt idx="0">
                  <c:v>予測値4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乱数の利用!$A$3:$A$11</c:f>
              <c:numCache>
                <c:formatCode>General</c:formatCode>
                <c:ptCount val="9"/>
                <c:pt idx="0">
                  <c:v>0.4538382916667234</c:v>
                </c:pt>
                <c:pt idx="1">
                  <c:v>0.49057258542845972</c:v>
                </c:pt>
                <c:pt idx="2">
                  <c:v>0.20239833938068919</c:v>
                </c:pt>
                <c:pt idx="3">
                  <c:v>2.7352354390828282E-3</c:v>
                </c:pt>
                <c:pt idx="4">
                  <c:v>0.44702200101392153</c:v>
                </c:pt>
                <c:pt idx="5">
                  <c:v>0.83040637049823363</c:v>
                </c:pt>
                <c:pt idx="6">
                  <c:v>0.26007904417727035</c:v>
                </c:pt>
                <c:pt idx="7">
                  <c:v>0.59672278736828266</c:v>
                </c:pt>
                <c:pt idx="8">
                  <c:v>0.1977750270560592</c:v>
                </c:pt>
              </c:numCache>
            </c:numRef>
          </c:xVal>
          <c:yVal>
            <c:numRef>
              <c:f>乱数の利用!$F$3:$F$11</c:f>
              <c:numCache>
                <c:formatCode>General</c:formatCode>
                <c:ptCount val="9"/>
                <c:pt idx="0">
                  <c:v>0.67818155730061258</c:v>
                </c:pt>
                <c:pt idx="1">
                  <c:v>0.6818804440955375</c:v>
                </c:pt>
                <c:pt idx="2">
                  <c:v>0.65286331039869072</c:v>
                </c:pt>
                <c:pt idx="3">
                  <c:v>0.63275863046681169</c:v>
                </c:pt>
                <c:pt idx="4">
                  <c:v>0.67749520444326483</c:v>
                </c:pt>
                <c:pt idx="5">
                  <c:v>0.71609933253305746</c:v>
                </c:pt>
                <c:pt idx="6">
                  <c:v>0.65867135447537517</c:v>
                </c:pt>
                <c:pt idx="7">
                  <c:v>0.69256902797795883</c:v>
                </c:pt>
                <c:pt idx="8">
                  <c:v>0.65239777514116526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EF-4E88-BCD3-02244FCEA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716752"/>
        <c:axId val="817715768"/>
      </c:scatterChart>
      <c:valAx>
        <c:axId val="81771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7715768"/>
        <c:crosses val="autoZero"/>
        <c:crossBetween val="midCat"/>
      </c:valAx>
      <c:valAx>
        <c:axId val="817715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7716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ソルバーの利用!$B$2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ソルバーの利用!$A$3:$A$11</c:f>
              <c:numCache>
                <c:formatCode>General</c:formatCode>
                <c:ptCount val="9"/>
                <c:pt idx="0">
                  <c:v>0.80028094574684838</c:v>
                </c:pt>
                <c:pt idx="1">
                  <c:v>0.593129432952757</c:v>
                </c:pt>
                <c:pt idx="2">
                  <c:v>0.7322939010730003</c:v>
                </c:pt>
                <c:pt idx="3">
                  <c:v>0.44545392378353776</c:v>
                </c:pt>
                <c:pt idx="4">
                  <c:v>0.97390512221854342</c:v>
                </c:pt>
                <c:pt idx="5">
                  <c:v>0.43069743947327077</c:v>
                </c:pt>
                <c:pt idx="6">
                  <c:v>0.84110441950364478</c:v>
                </c:pt>
                <c:pt idx="7">
                  <c:v>0.95018304718064994</c:v>
                </c:pt>
                <c:pt idx="8">
                  <c:v>0.31552893779901126</c:v>
                </c:pt>
              </c:numCache>
            </c:numRef>
          </c:xVal>
          <c:yVal>
            <c:numRef>
              <c:f>ソルバーの利用!$B$3:$B$11</c:f>
              <c:numCache>
                <c:formatCode>General</c:formatCode>
                <c:ptCount val="9"/>
                <c:pt idx="0">
                  <c:v>0.55383107369680362</c:v>
                </c:pt>
                <c:pt idx="1">
                  <c:v>0.34772178889973959</c:v>
                </c:pt>
                <c:pt idx="2">
                  <c:v>0.44475199431957857</c:v>
                </c:pt>
                <c:pt idx="3">
                  <c:v>0.70187472977415544</c:v>
                </c:pt>
                <c:pt idx="4">
                  <c:v>0.8875335776988198</c:v>
                </c:pt>
                <c:pt idx="5">
                  <c:v>0.55123738760503138</c:v>
                </c:pt>
                <c:pt idx="6">
                  <c:v>0.33682634413457679</c:v>
                </c:pt>
                <c:pt idx="7">
                  <c:v>0.19831405251906942</c:v>
                </c:pt>
                <c:pt idx="8">
                  <c:v>0.30682432157636008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2-4506-89E5-7C417B2BD21D}"/>
            </c:ext>
          </c:extLst>
        </c:ser>
        <c:ser>
          <c:idx val="1"/>
          <c:order val="1"/>
          <c:tx>
            <c:strRef>
              <c:f>ソルバーの利用!$C$2</c:f>
              <c:strCache>
                <c:ptCount val="1"/>
                <c:pt idx="0">
                  <c:v>予測値1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ソルバーの利用!$A$3:$A$11</c:f>
              <c:numCache>
                <c:formatCode>General</c:formatCode>
                <c:ptCount val="9"/>
                <c:pt idx="0">
                  <c:v>0.80028094574684838</c:v>
                </c:pt>
                <c:pt idx="1">
                  <c:v>0.593129432952757</c:v>
                </c:pt>
                <c:pt idx="2">
                  <c:v>0.7322939010730003</c:v>
                </c:pt>
                <c:pt idx="3">
                  <c:v>0.44545392378353776</c:v>
                </c:pt>
                <c:pt idx="4">
                  <c:v>0.97390512221854342</c:v>
                </c:pt>
                <c:pt idx="5">
                  <c:v>0.43069743947327077</c:v>
                </c:pt>
                <c:pt idx="6">
                  <c:v>0.84110441950364478</c:v>
                </c:pt>
                <c:pt idx="7">
                  <c:v>0.95018304718064994</c:v>
                </c:pt>
                <c:pt idx="8">
                  <c:v>0.31552893779901126</c:v>
                </c:pt>
              </c:numCache>
            </c:numRef>
          </c:xVal>
          <c:yVal>
            <c:numRef>
              <c:f>ソルバーの利用!$C$3:$C$11</c:f>
              <c:numCache>
                <c:formatCode>General</c:formatCode>
                <c:ptCount val="9"/>
                <c:pt idx="0">
                  <c:v>0.48978030462886119</c:v>
                </c:pt>
                <c:pt idx="1">
                  <c:v>0.47514816073778621</c:v>
                </c:pt>
                <c:pt idx="2">
                  <c:v>0.48497804078353018</c:v>
                </c:pt>
                <c:pt idx="3">
                  <c:v>0.46471710343964512</c:v>
                </c:pt>
                <c:pt idx="4">
                  <c:v>0.50204424563917127</c:v>
                </c:pt>
                <c:pt idx="5">
                  <c:v>0.46367477939942031</c:v>
                </c:pt>
                <c:pt idx="6">
                  <c:v>0.49266387006406376</c:v>
                </c:pt>
                <c:pt idx="7">
                  <c:v>0.50036863723705283</c:v>
                </c:pt>
                <c:pt idx="8">
                  <c:v>0.45553985407115433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72-4506-89E5-7C417B2BD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716752"/>
        <c:axId val="817715768"/>
      </c:scatterChart>
      <c:valAx>
        <c:axId val="81771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7715768"/>
        <c:crosses val="autoZero"/>
        <c:crossBetween val="midCat"/>
      </c:valAx>
      <c:valAx>
        <c:axId val="817715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7716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最小二乗法の解析解!$B$2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最小二乗法の解析解!$A$3:$A$11</c:f>
              <c:numCache>
                <c:formatCode>General</c:formatCode>
                <c:ptCount val="9"/>
                <c:pt idx="0">
                  <c:v>0.4538382916667234</c:v>
                </c:pt>
                <c:pt idx="1">
                  <c:v>0.49057258542845972</c:v>
                </c:pt>
                <c:pt idx="2">
                  <c:v>0.20239833938068919</c:v>
                </c:pt>
                <c:pt idx="3">
                  <c:v>2.7352354390828282E-3</c:v>
                </c:pt>
                <c:pt idx="4">
                  <c:v>0.44702200101392153</c:v>
                </c:pt>
                <c:pt idx="5">
                  <c:v>0.83040637049823363</c:v>
                </c:pt>
                <c:pt idx="6">
                  <c:v>0.26007904417727035</c:v>
                </c:pt>
                <c:pt idx="7">
                  <c:v>0.59672278736828266</c:v>
                </c:pt>
                <c:pt idx="8">
                  <c:v>0.1977750270560592</c:v>
                </c:pt>
              </c:numCache>
            </c:numRef>
          </c:xVal>
          <c:yVal>
            <c:numRef>
              <c:f>最小二乗法の解析解!$B$3:$B$11</c:f>
              <c:numCache>
                <c:formatCode>General</c:formatCode>
                <c:ptCount val="9"/>
                <c:pt idx="0">
                  <c:v>0.62742235719236061</c:v>
                </c:pt>
                <c:pt idx="1">
                  <c:v>0.34701233726312175</c:v>
                </c:pt>
                <c:pt idx="2">
                  <c:v>0.53224403336585691</c:v>
                </c:pt>
                <c:pt idx="3">
                  <c:v>2.7405839080036243E-2</c:v>
                </c:pt>
                <c:pt idx="4">
                  <c:v>2.3929396984592732E-2</c:v>
                </c:pt>
                <c:pt idx="5">
                  <c:v>3.3324596898823833E-3</c:v>
                </c:pt>
                <c:pt idx="6">
                  <c:v>0.11583600497371305</c:v>
                </c:pt>
                <c:pt idx="7">
                  <c:v>7.8185273455878557E-3</c:v>
                </c:pt>
                <c:pt idx="8">
                  <c:v>7.3214906717742112E-2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BC-42B6-8D68-0D2012B66A52}"/>
            </c:ext>
          </c:extLst>
        </c:ser>
        <c:ser>
          <c:idx val="1"/>
          <c:order val="1"/>
          <c:tx>
            <c:strRef>
              <c:f>最小二乗法の解析解!$C$2</c:f>
              <c:strCache>
                <c:ptCount val="1"/>
                <c:pt idx="0">
                  <c:v>予測値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最小二乗法の解析解!$A$3:$A$11</c:f>
              <c:numCache>
                <c:formatCode>General</c:formatCode>
                <c:ptCount val="9"/>
                <c:pt idx="0">
                  <c:v>0.4538382916667234</c:v>
                </c:pt>
                <c:pt idx="1">
                  <c:v>0.49057258542845972</c:v>
                </c:pt>
                <c:pt idx="2">
                  <c:v>0.20239833938068919</c:v>
                </c:pt>
                <c:pt idx="3">
                  <c:v>2.7352354390828282E-3</c:v>
                </c:pt>
                <c:pt idx="4">
                  <c:v>0.44702200101392153</c:v>
                </c:pt>
                <c:pt idx="5">
                  <c:v>0.83040637049823363</c:v>
                </c:pt>
                <c:pt idx="6">
                  <c:v>0.26007904417727035</c:v>
                </c:pt>
                <c:pt idx="7">
                  <c:v>0.59672278736828266</c:v>
                </c:pt>
                <c:pt idx="8">
                  <c:v>0.1977750270560592</c:v>
                </c:pt>
              </c:numCache>
            </c:numRef>
          </c:xVal>
          <c:yVal>
            <c:numRef>
              <c:f>最小二乗法の解析解!$C$3:$C$11</c:f>
              <c:numCache>
                <c:formatCode>General</c:formatCode>
                <c:ptCount val="9"/>
                <c:pt idx="0">
                  <c:v>0.18793412144964292</c:v>
                </c:pt>
                <c:pt idx="1">
                  <c:v>0.18386414873145318</c:v>
                </c:pt>
                <c:pt idx="2">
                  <c:v>0.21579238797042319</c:v>
                </c:pt>
                <c:pt idx="3">
                  <c:v>0.23791404331358035</c:v>
                </c:pt>
                <c:pt idx="4">
                  <c:v>0.18868933174920915</c:v>
                </c:pt>
                <c:pt idx="5">
                  <c:v>0.14621229559051077</c:v>
                </c:pt>
                <c:pt idx="6">
                  <c:v>0.20940165955705775</c:v>
                </c:pt>
                <c:pt idx="7">
                  <c:v>0.17210324681436159</c:v>
                </c:pt>
                <c:pt idx="8">
                  <c:v>0.21630462743665502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BC-42B6-8D68-0D2012B66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713800"/>
        <c:axId val="817707240"/>
      </c:scatterChart>
      <c:valAx>
        <c:axId val="817713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7707240"/>
        <c:crosses val="autoZero"/>
        <c:crossBetween val="midCat"/>
      </c:valAx>
      <c:valAx>
        <c:axId val="81770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7713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分析ツールの利用!$B$2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分析ツールの利用!$A$3:$A$11</c:f>
              <c:numCache>
                <c:formatCode>General</c:formatCode>
                <c:ptCount val="9"/>
                <c:pt idx="0">
                  <c:v>0.68023914058961699</c:v>
                </c:pt>
                <c:pt idx="1">
                  <c:v>0.89341547745027416</c:v>
                </c:pt>
                <c:pt idx="2">
                  <c:v>0.59968173098297084</c:v>
                </c:pt>
                <c:pt idx="3">
                  <c:v>0.35662011060022558</c:v>
                </c:pt>
                <c:pt idx="4">
                  <c:v>0.29236436013064093</c:v>
                </c:pt>
                <c:pt idx="5">
                  <c:v>0.98202714211364628</c:v>
                </c:pt>
                <c:pt idx="6">
                  <c:v>0.82153416676525104</c:v>
                </c:pt>
                <c:pt idx="7">
                  <c:v>0.6792253074065383</c:v>
                </c:pt>
                <c:pt idx="8">
                  <c:v>0.34429042899259144</c:v>
                </c:pt>
              </c:numCache>
            </c:numRef>
          </c:xVal>
          <c:yVal>
            <c:numRef>
              <c:f>分析ツールの利用!$B$3:$B$11</c:f>
              <c:numCache>
                <c:formatCode>General</c:formatCode>
                <c:ptCount val="9"/>
                <c:pt idx="0">
                  <c:v>9.9094965063207696E-2</c:v>
                </c:pt>
                <c:pt idx="1">
                  <c:v>0.61730934974898299</c:v>
                </c:pt>
                <c:pt idx="2">
                  <c:v>0.58443674810581991</c:v>
                </c:pt>
                <c:pt idx="3">
                  <c:v>0.48271311012359563</c:v>
                </c:pt>
                <c:pt idx="4">
                  <c:v>0.47498453596263124</c:v>
                </c:pt>
                <c:pt idx="5">
                  <c:v>0.17790369877489309</c:v>
                </c:pt>
                <c:pt idx="6">
                  <c:v>0.59208659877011682</c:v>
                </c:pt>
                <c:pt idx="7">
                  <c:v>0.49660740005497983</c:v>
                </c:pt>
                <c:pt idx="8">
                  <c:v>0.87733828623053478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BB-4235-AB94-3FA6ECE3C1A4}"/>
            </c:ext>
          </c:extLst>
        </c:ser>
        <c:ser>
          <c:idx val="1"/>
          <c:order val="1"/>
          <c:tx>
            <c:strRef>
              <c:f>分析ツールの利用!$C$2</c:f>
              <c:strCache>
                <c:ptCount val="1"/>
                <c:pt idx="0">
                  <c:v>予測値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分析ツールの利用!$A$3:$A$11</c:f>
              <c:numCache>
                <c:formatCode>General</c:formatCode>
                <c:ptCount val="9"/>
                <c:pt idx="0">
                  <c:v>0.68023914058961699</c:v>
                </c:pt>
                <c:pt idx="1">
                  <c:v>0.89341547745027416</c:v>
                </c:pt>
                <c:pt idx="2">
                  <c:v>0.59968173098297084</c:v>
                </c:pt>
                <c:pt idx="3">
                  <c:v>0.35662011060022558</c:v>
                </c:pt>
                <c:pt idx="4">
                  <c:v>0.29236436013064093</c:v>
                </c:pt>
                <c:pt idx="5">
                  <c:v>0.98202714211364628</c:v>
                </c:pt>
                <c:pt idx="6">
                  <c:v>0.82153416676525104</c:v>
                </c:pt>
                <c:pt idx="7">
                  <c:v>0.6792253074065383</c:v>
                </c:pt>
                <c:pt idx="8">
                  <c:v>0.34429042899259144</c:v>
                </c:pt>
              </c:numCache>
            </c:numRef>
          </c:xVal>
          <c:yVal>
            <c:numRef>
              <c:f>分析ツールの利用!$C$3:$C$11</c:f>
              <c:numCache>
                <c:formatCode>General</c:formatCode>
                <c:ptCount val="9"/>
                <c:pt idx="0">
                  <c:v>0.47021718674630797</c:v>
                </c:pt>
                <c:pt idx="1">
                  <c:v>0.39332560937840144</c:v>
                </c:pt>
                <c:pt idx="2">
                  <c:v>0.49927381838069251</c:v>
                </c:pt>
                <c:pt idx="3">
                  <c:v>0.58694485947304842</c:v>
                </c:pt>
                <c:pt idx="4">
                  <c:v>0.61012156886455315</c:v>
                </c:pt>
                <c:pt idx="5">
                  <c:v>0.3613638505382713</c:v>
                </c:pt>
                <c:pt idx="6">
                  <c:v>0.41925281801346093</c:v>
                </c:pt>
                <c:pt idx="7">
                  <c:v>0.47058287101400326</c:v>
                </c:pt>
                <c:pt idx="8">
                  <c:v>0.59139211042602247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BB-4235-AB94-3FA6ECE3C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240736"/>
        <c:axId val="841244016"/>
      </c:scatterChart>
      <c:valAx>
        <c:axId val="84124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1244016"/>
        <c:crosses val="autoZero"/>
        <c:crossBetween val="midCat"/>
      </c:valAx>
      <c:valAx>
        <c:axId val="84124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124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'ソルバーの利用 (2)'!$B$2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'ソルバーの利用 (2)'!$A$3:$A$11</c:f>
              <c:numCache>
                <c:formatCode>General</c:formatCode>
                <c:ptCount val="9"/>
                <c:pt idx="0">
                  <c:v>0.80028094574684838</c:v>
                </c:pt>
                <c:pt idx="1">
                  <c:v>0.593129432952757</c:v>
                </c:pt>
                <c:pt idx="2">
                  <c:v>0.7322939010730003</c:v>
                </c:pt>
                <c:pt idx="3">
                  <c:v>0.44545392378353776</c:v>
                </c:pt>
                <c:pt idx="4">
                  <c:v>0.97390512221854342</c:v>
                </c:pt>
                <c:pt idx="5">
                  <c:v>0.43069743947327077</c:v>
                </c:pt>
                <c:pt idx="6">
                  <c:v>0.84110441950364478</c:v>
                </c:pt>
                <c:pt idx="7">
                  <c:v>0.95018304718064994</c:v>
                </c:pt>
                <c:pt idx="8">
                  <c:v>0.31552893779901126</c:v>
                </c:pt>
              </c:numCache>
            </c:numRef>
          </c:xVal>
          <c:yVal>
            <c:numRef>
              <c:f>'ソルバーの利用 (2)'!$B$3:$B$11</c:f>
              <c:numCache>
                <c:formatCode>General</c:formatCode>
                <c:ptCount val="9"/>
                <c:pt idx="0">
                  <c:v>0.55383107369680362</c:v>
                </c:pt>
                <c:pt idx="1">
                  <c:v>0.34772178889973959</c:v>
                </c:pt>
                <c:pt idx="2">
                  <c:v>0.44475199431957857</c:v>
                </c:pt>
                <c:pt idx="3">
                  <c:v>0.70187472977415544</c:v>
                </c:pt>
                <c:pt idx="4">
                  <c:v>0.8875335776988198</c:v>
                </c:pt>
                <c:pt idx="5">
                  <c:v>0.55123738760503138</c:v>
                </c:pt>
                <c:pt idx="6">
                  <c:v>0.33682634413457679</c:v>
                </c:pt>
                <c:pt idx="7">
                  <c:v>0.19831405251906942</c:v>
                </c:pt>
                <c:pt idx="8">
                  <c:v>0.30682432157636008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FF-4D8D-8FF6-F5DC6C93064A}"/>
            </c:ext>
          </c:extLst>
        </c:ser>
        <c:ser>
          <c:idx val="1"/>
          <c:order val="1"/>
          <c:tx>
            <c:strRef>
              <c:f>'ソルバーの利用 (2)'!$C$2</c:f>
              <c:strCache>
                <c:ptCount val="1"/>
                <c:pt idx="0">
                  <c:v>予測値1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'ソルバーの利用 (2)'!$A$3:$A$11</c:f>
              <c:numCache>
                <c:formatCode>General</c:formatCode>
                <c:ptCount val="9"/>
                <c:pt idx="0">
                  <c:v>0.80028094574684838</c:v>
                </c:pt>
                <c:pt idx="1">
                  <c:v>0.593129432952757</c:v>
                </c:pt>
                <c:pt idx="2">
                  <c:v>0.7322939010730003</c:v>
                </c:pt>
                <c:pt idx="3">
                  <c:v>0.44545392378353776</c:v>
                </c:pt>
                <c:pt idx="4">
                  <c:v>0.97390512221854342</c:v>
                </c:pt>
                <c:pt idx="5">
                  <c:v>0.43069743947327077</c:v>
                </c:pt>
                <c:pt idx="6">
                  <c:v>0.84110441950364478</c:v>
                </c:pt>
                <c:pt idx="7">
                  <c:v>0.95018304718064994</c:v>
                </c:pt>
                <c:pt idx="8">
                  <c:v>0.31552893779901126</c:v>
                </c:pt>
              </c:numCache>
            </c:numRef>
          </c:xVal>
          <c:yVal>
            <c:numRef>
              <c:f>'ソルバーの利用 (2)'!$C$3:$C$11</c:f>
              <c:numCache>
                <c:formatCode>General</c:formatCode>
                <c:ptCount val="9"/>
                <c:pt idx="0">
                  <c:v>0.48978030462886119</c:v>
                </c:pt>
                <c:pt idx="1">
                  <c:v>0.47514816073778621</c:v>
                </c:pt>
                <c:pt idx="2">
                  <c:v>0.48497804078353018</c:v>
                </c:pt>
                <c:pt idx="3">
                  <c:v>0.46471710343964512</c:v>
                </c:pt>
                <c:pt idx="4">
                  <c:v>0.50204424563917127</c:v>
                </c:pt>
                <c:pt idx="5">
                  <c:v>0.46367477939942031</c:v>
                </c:pt>
                <c:pt idx="6">
                  <c:v>0.49266387006406376</c:v>
                </c:pt>
                <c:pt idx="7">
                  <c:v>0.50036863723705283</c:v>
                </c:pt>
                <c:pt idx="8">
                  <c:v>0.45553985407115433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FF-4D8D-8FF6-F5DC6C930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716752"/>
        <c:axId val="817715768"/>
      </c:scatterChart>
      <c:valAx>
        <c:axId val="81771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7715768"/>
        <c:crosses val="autoZero"/>
        <c:crossBetween val="midCat"/>
      </c:valAx>
      <c:valAx>
        <c:axId val="817715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7716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hart" Target="../charts/chart5.xm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319087</xdr:colOff>
      <xdr:row>0</xdr:row>
      <xdr:rowOff>109537</xdr:rowOff>
    </xdr:from>
    <xdr:to>
      <xdr:col>11</xdr:col>
      <xdr:colOff>14287</xdr:colOff>
      <xdr:row>18</xdr:row>
      <xdr:rowOff>109537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A2000B8-29AA-499E-8B81-A6F99A6944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109537</xdr:rowOff>
    </xdr:from>
    <xdr:to>
      <xdr:col>11</xdr:col>
      <xdr:colOff>504825</xdr:colOff>
      <xdr:row>18</xdr:row>
      <xdr:rowOff>109537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0038B8A-1137-4BF0-9D08-E850E37B6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0</xdr:row>
      <xdr:rowOff>71436</xdr:rowOff>
    </xdr:from>
    <xdr:to>
      <xdr:col>13</xdr:col>
      <xdr:colOff>504825</xdr:colOff>
      <xdr:row>19</xdr:row>
      <xdr:rowOff>28575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BF28056-2FC8-42B6-875A-9D2687D91C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0</xdr:row>
      <xdr:rowOff>123825</xdr:rowOff>
    </xdr:from>
    <xdr:to>
      <xdr:col>10</xdr:col>
      <xdr:colOff>533400</xdr:colOff>
      <xdr:row>19</xdr:row>
      <xdr:rowOff>95250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69B119-954E-4758-A12C-F3C47A6C0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33337</xdr:rowOff>
    </xdr:from>
    <xdr:to>
      <xdr:col>16</xdr:col>
      <xdr:colOff>323850</xdr:colOff>
      <xdr:row>18</xdr:row>
      <xdr:rowOff>33337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9572EF5-8D49-4587-87F7-2EBE9691A3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95250</xdr:colOff>
      <xdr:row>15</xdr:row>
      <xdr:rowOff>9525</xdr:rowOff>
    </xdr:from>
    <xdr:to>
      <xdr:col>8</xdr:col>
      <xdr:colOff>295984</xdr:colOff>
      <xdr:row>25</xdr:row>
      <xdr:rowOff>211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910B1F3-2164-4C23-88EC-2B30F8780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2295525"/>
          <a:ext cx="5077534" cy="1514686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457200</xdr:colOff>
      <xdr:row>18</xdr:row>
      <xdr:rowOff>47625</xdr:rowOff>
    </xdr:from>
    <xdr:to>
      <xdr:col>12</xdr:col>
      <xdr:colOff>409909</xdr:colOff>
      <xdr:row>25</xdr:row>
      <xdr:rowOff>28721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8CE9C09-87A1-45F1-AE33-13D01B5C7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0" y="2790825"/>
          <a:ext cx="2391109" cy="1047896"/>
        </a:xfrm>
        <a:prstGeom prst="rect">
          <a:avLst/>
        </a:prstGeom>
      </xdr:spPr>
    </xdr:pic>
    <xdr:clientData/>
  </xdr:twoCellAnchor>
  <xdr:twoCellAnchor>
    <xdr:from>
      <xdr:col>3</xdr:col>
      <xdr:colOff>95251</xdr:colOff>
      <xdr:row>0</xdr:row>
      <xdr:rowOff>142875</xdr:rowOff>
    </xdr:from>
    <xdr:to>
      <xdr:col>3</xdr:col>
      <xdr:colOff>457201</xdr:colOff>
      <xdr:row>2</xdr:row>
      <xdr:rowOff>2598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4954C1B-E853-4525-A6F9-CE22B6415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1" y="142875"/>
          <a:ext cx="361950" cy="164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76200</xdr:colOff>
      <xdr:row>0</xdr:row>
      <xdr:rowOff>123825</xdr:rowOff>
    </xdr:from>
    <xdr:to>
      <xdr:col>4</xdr:col>
      <xdr:colOff>457200</xdr:colOff>
      <xdr:row>1</xdr:row>
      <xdr:rowOff>141514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79B79327-9395-43E3-BC8C-5AAD95B42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23825"/>
          <a:ext cx="381000" cy="170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1</xdr:rowOff>
    </xdr:from>
    <xdr:to>
      <xdr:col>6</xdr:col>
      <xdr:colOff>314325</xdr:colOff>
      <xdr:row>2</xdr:row>
      <xdr:rowOff>4731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4D7D9ECE-DEA5-4775-B67E-52EBACD3C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401"/>
          <a:ext cx="923925" cy="157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19050</xdr:colOff>
      <xdr:row>0</xdr:row>
      <xdr:rowOff>133351</xdr:rowOff>
    </xdr:from>
    <xdr:to>
      <xdr:col>7</xdr:col>
      <xdr:colOff>581025</xdr:colOff>
      <xdr:row>1</xdr:row>
      <xdr:rowOff>150221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CF9F4B95-CCA1-4B33-8144-AE4969D80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133351"/>
          <a:ext cx="561975" cy="169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195262</xdr:colOff>
      <xdr:row>0</xdr:row>
      <xdr:rowOff>138111</xdr:rowOff>
    </xdr:from>
    <xdr:to>
      <xdr:col>10</xdr:col>
      <xdr:colOff>500062</xdr:colOff>
      <xdr:row>20</xdr:row>
      <xdr:rowOff>133350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AC04D37-0769-48D5-B3BA-3DE98D200A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0</xdr:row>
      <xdr:rowOff>123825</xdr:rowOff>
    </xdr:from>
    <xdr:to>
      <xdr:col>10</xdr:col>
      <xdr:colOff>533400</xdr:colOff>
      <xdr:row>19</xdr:row>
      <xdr:rowOff>95250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68B1835-EDA0-45C2-B13C-C5771338E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CD22-A09F-4C9E-802B-CF2ED1A9B095}">
  <dimension ref="A2:C14"/>
  <sheetViews>
    <sheetView workbookViewId="0">
      <selection activeCell="A13" sqref="A13:B14"/>
    </sheetView>
  </sheetViews>
  <sheetFormatPr defaultRowHeight="12" x14ac:dyDescent="0.15"/>
  <sheetData>
    <row r="2" spans="1:3" x14ac:dyDescent="0.15">
      <c r="A2" t="s">
        <v>0</v>
      </c>
      <c r="B2" t="s">
        <v>1</v>
      </c>
      <c r="C2" t="s">
        <v>5</v>
      </c>
    </row>
    <row r="3" spans="1:3" x14ac:dyDescent="0.15">
      <c r="A3" s="1">
        <f ca="1">RAND()</f>
        <v>0.4538382916667234</v>
      </c>
      <c r="B3" s="2">
        <f ca="1">RAND()</f>
        <v>0.62742235719236061</v>
      </c>
      <c r="C3">
        <f ca="1">+$B$14+$B$13*A3</f>
        <v>0.18793412144964292</v>
      </c>
    </row>
    <row r="4" spans="1:3" x14ac:dyDescent="0.15">
      <c r="A4" s="1">
        <f t="shared" ref="A4:B11" ca="1" si="0">RAND()</f>
        <v>0.49057258542845972</v>
      </c>
      <c r="B4" s="2">
        <f t="shared" ca="1" si="0"/>
        <v>0.34701233726312175</v>
      </c>
      <c r="C4">
        <f t="shared" ref="C4:C11" ca="1" si="1">+$B$14+$B$13*A4</f>
        <v>0.18386414873145318</v>
      </c>
    </row>
    <row r="5" spans="1:3" x14ac:dyDescent="0.15">
      <c r="A5" s="1">
        <f t="shared" ca="1" si="0"/>
        <v>0.20239833938068919</v>
      </c>
      <c r="B5" s="2">
        <f t="shared" ca="1" si="0"/>
        <v>0.53224403336585691</v>
      </c>
      <c r="C5">
        <f t="shared" ca="1" si="1"/>
        <v>0.21579238797042319</v>
      </c>
    </row>
    <row r="6" spans="1:3" x14ac:dyDescent="0.15">
      <c r="A6" s="1">
        <f t="shared" ca="1" si="0"/>
        <v>2.7352354390828282E-3</v>
      </c>
      <c r="B6" s="2">
        <f t="shared" ca="1" si="0"/>
        <v>2.7405839080036243E-2</v>
      </c>
      <c r="C6">
        <f t="shared" ca="1" si="1"/>
        <v>0.23791404331358035</v>
      </c>
    </row>
    <row r="7" spans="1:3" x14ac:dyDescent="0.15">
      <c r="A7" s="1">
        <f t="shared" ca="1" si="0"/>
        <v>0.44702200101392153</v>
      </c>
      <c r="B7" s="2">
        <f t="shared" ca="1" si="0"/>
        <v>2.3929396984592732E-2</v>
      </c>
      <c r="C7">
        <f t="shared" ca="1" si="1"/>
        <v>0.18868933174920915</v>
      </c>
    </row>
    <row r="8" spans="1:3" x14ac:dyDescent="0.15">
      <c r="A8" s="1">
        <f t="shared" ca="1" si="0"/>
        <v>0.83040637049823363</v>
      </c>
      <c r="B8" s="2">
        <f t="shared" ca="1" si="0"/>
        <v>3.3324596898823833E-3</v>
      </c>
      <c r="C8">
        <f t="shared" ca="1" si="1"/>
        <v>0.14621229559051077</v>
      </c>
    </row>
    <row r="9" spans="1:3" x14ac:dyDescent="0.15">
      <c r="A9" s="1">
        <f t="shared" ca="1" si="0"/>
        <v>0.26007904417727035</v>
      </c>
      <c r="B9" s="2">
        <f t="shared" ca="1" si="0"/>
        <v>0.11583600497371305</v>
      </c>
      <c r="C9">
        <f t="shared" ca="1" si="1"/>
        <v>0.20940165955705775</v>
      </c>
    </row>
    <row r="10" spans="1:3" x14ac:dyDescent="0.15">
      <c r="A10" s="1">
        <f t="shared" ca="1" si="0"/>
        <v>0.59672278736828266</v>
      </c>
      <c r="B10" s="2">
        <f t="shared" ca="1" si="0"/>
        <v>7.8185273455878557E-3</v>
      </c>
      <c r="C10">
        <f t="shared" ca="1" si="1"/>
        <v>0.17210324681436159</v>
      </c>
    </row>
    <row r="11" spans="1:3" x14ac:dyDescent="0.15">
      <c r="A11" s="1">
        <f t="shared" ca="1" si="0"/>
        <v>0.1977750270560592</v>
      </c>
      <c r="B11" s="2">
        <f t="shared" ca="1" si="0"/>
        <v>7.3214906717742112E-2</v>
      </c>
      <c r="C11">
        <f t="shared" ca="1" si="1"/>
        <v>0.21630462743665502</v>
      </c>
    </row>
    <row r="13" spans="1:3" x14ac:dyDescent="0.15">
      <c r="A13" t="s">
        <v>2</v>
      </c>
      <c r="B13" s="2">
        <f ca="1">SLOPE(B3:B11,A3:A11)</f>
        <v>-0.11079490855569822</v>
      </c>
    </row>
    <row r="14" spans="1:3" x14ac:dyDescent="0.15">
      <c r="A14" t="s">
        <v>4</v>
      </c>
      <c r="B14">
        <f ca="1">INTERCEPT(B3:B11,A3:A11)</f>
        <v>0.23821709347393183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F77F-8014-4DF4-9DF5-5B4720354126}">
  <dimension ref="A2:D14"/>
  <sheetViews>
    <sheetView workbookViewId="0">
      <selection activeCell="R31" sqref="R31"/>
    </sheetView>
  </sheetViews>
  <sheetFormatPr defaultRowHeight="12" x14ac:dyDescent="0.15"/>
  <sheetData>
    <row r="2" spans="1:4" x14ac:dyDescent="0.15">
      <c r="A2" t="s">
        <v>0</v>
      </c>
      <c r="B2" t="s">
        <v>1</v>
      </c>
      <c r="C2" t="s">
        <v>5</v>
      </c>
    </row>
    <row r="3" spans="1:4" x14ac:dyDescent="0.15">
      <c r="A3" s="1">
        <f ca="1">+エクセル関数!A3</f>
        <v>0.4538382916667234</v>
      </c>
      <c r="B3" s="2">
        <f ca="1">+エクセル関数!B3</f>
        <v>0.62742235719236061</v>
      </c>
      <c r="C3">
        <f ca="1">+$D$13+$C$13*A3</f>
        <v>0.18793412144964292</v>
      </c>
    </row>
    <row r="4" spans="1:4" x14ac:dyDescent="0.15">
      <c r="A4" s="1">
        <f ca="1">+エクセル関数!A4</f>
        <v>0.49057258542845972</v>
      </c>
      <c r="B4" s="2">
        <f ca="1">+エクセル関数!B4</f>
        <v>0.34701233726312175</v>
      </c>
      <c r="C4">
        <f t="shared" ref="C4:C11" ca="1" si="0">+$D$13+$C$13*A4</f>
        <v>0.18386414873145318</v>
      </c>
    </row>
    <row r="5" spans="1:4" x14ac:dyDescent="0.15">
      <c r="A5" s="1">
        <f ca="1">+エクセル関数!A5</f>
        <v>0.20239833938068919</v>
      </c>
      <c r="B5" s="2">
        <f ca="1">+エクセル関数!B5</f>
        <v>0.53224403336585691</v>
      </c>
      <c r="C5">
        <f t="shared" ca="1" si="0"/>
        <v>0.21579238797042319</v>
      </c>
    </row>
    <row r="6" spans="1:4" x14ac:dyDescent="0.15">
      <c r="A6" s="1">
        <f ca="1">+エクセル関数!A6</f>
        <v>2.7352354390828282E-3</v>
      </c>
      <c r="B6" s="2">
        <f ca="1">+エクセル関数!B6</f>
        <v>2.7405839080036243E-2</v>
      </c>
      <c r="C6">
        <f t="shared" ca="1" si="0"/>
        <v>0.23791404331358032</v>
      </c>
    </row>
    <row r="7" spans="1:4" x14ac:dyDescent="0.15">
      <c r="A7" s="1">
        <f ca="1">+エクセル関数!A7</f>
        <v>0.44702200101392153</v>
      </c>
      <c r="B7" s="2">
        <f ca="1">+エクセル関数!B7</f>
        <v>2.3929396984592732E-2</v>
      </c>
      <c r="C7">
        <f t="shared" ca="1" si="0"/>
        <v>0.18868933174920915</v>
      </c>
    </row>
    <row r="8" spans="1:4" x14ac:dyDescent="0.15">
      <c r="A8" s="1">
        <f ca="1">+エクセル関数!A8</f>
        <v>0.83040637049823363</v>
      </c>
      <c r="B8" s="2">
        <f ca="1">+エクセル関数!B8</f>
        <v>3.3324596898823833E-3</v>
      </c>
      <c r="C8">
        <f t="shared" ca="1" si="0"/>
        <v>0.1462122955905108</v>
      </c>
    </row>
    <row r="9" spans="1:4" x14ac:dyDescent="0.15">
      <c r="A9" s="1">
        <f ca="1">+エクセル関数!A9</f>
        <v>0.26007904417727035</v>
      </c>
      <c r="B9" s="2">
        <f ca="1">+エクセル関数!B9</f>
        <v>0.11583600497371305</v>
      </c>
      <c r="C9">
        <f t="shared" ca="1" si="0"/>
        <v>0.20940165955705775</v>
      </c>
    </row>
    <row r="10" spans="1:4" x14ac:dyDescent="0.15">
      <c r="A10" s="1">
        <f ca="1">+エクセル関数!A10</f>
        <v>0.59672278736828266</v>
      </c>
      <c r="B10" s="2">
        <f ca="1">+エクセル関数!B10</f>
        <v>7.8185273455878557E-3</v>
      </c>
      <c r="C10">
        <f t="shared" ca="1" si="0"/>
        <v>0.17210324681436162</v>
      </c>
    </row>
    <row r="11" spans="1:4" x14ac:dyDescent="0.15">
      <c r="A11" s="1">
        <f ca="1">+エクセル関数!A11</f>
        <v>0.1977750270560592</v>
      </c>
      <c r="B11" s="2">
        <f ca="1">+エクセル関数!B11</f>
        <v>7.3214906717742112E-2</v>
      </c>
      <c r="C11">
        <f t="shared" ca="1" si="0"/>
        <v>0.21630462743665499</v>
      </c>
    </row>
    <row r="13" spans="1:4" x14ac:dyDescent="0.15">
      <c r="C13" cm="1">
        <f t="array" aca="1" ref="C13:D13" ca="1">LINEST(B3:B11,A3:A11,TRUE,FALSE)</f>
        <v>-0.11079490855569815</v>
      </c>
      <c r="D13">
        <f ca="1"/>
        <v>0.2382170934739318</v>
      </c>
    </row>
    <row r="14" spans="1:4" x14ac:dyDescent="0.15">
      <c r="C14" t="s">
        <v>2</v>
      </c>
      <c r="D14" t="s">
        <v>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9557-D7BE-4611-9A8E-0A4AEDC6AD62}">
  <dimension ref="A2:F14"/>
  <sheetViews>
    <sheetView workbookViewId="0">
      <selection activeCell="C14" sqref="C14"/>
    </sheetView>
  </sheetViews>
  <sheetFormatPr defaultRowHeight="12" x14ac:dyDescent="0.15"/>
  <sheetData>
    <row r="2" spans="1:6" x14ac:dyDescent="0.15">
      <c r="A2" t="s">
        <v>0</v>
      </c>
      <c r="B2" t="s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15">
      <c r="A3" s="1">
        <f ca="1">+エクセル関数!A3</f>
        <v>0.4538382916667234</v>
      </c>
      <c r="B3" s="2">
        <f ca="1">+エクセル関数!B3</f>
        <v>0.62742235719236061</v>
      </c>
      <c r="C3">
        <f ca="1">+C$13+C$12*$A3</f>
        <v>0.98585497927958765</v>
      </c>
      <c r="D3">
        <f t="shared" ref="D3:F11" ca="1" si="0">+D$13+D$12*$A3</f>
        <v>0.39839236233319109</v>
      </c>
      <c r="E3">
        <f t="shared" ca="1" si="0"/>
        <v>0.49965903423280017</v>
      </c>
      <c r="F3">
        <f t="shared" ca="1" si="0"/>
        <v>0.67818155730061258</v>
      </c>
    </row>
    <row r="4" spans="1:6" x14ac:dyDescent="0.15">
      <c r="A4" s="1">
        <f ca="1">+エクセル関数!A4</f>
        <v>0.49057258542845972</v>
      </c>
      <c r="B4" s="2">
        <f ca="1">+エクセル関数!B4</f>
        <v>0.34701233726312175</v>
      </c>
      <c r="C4">
        <f t="shared" ref="C4:C11" ca="1" si="1">+C$13+C$12*$A4</f>
        <v>0.99363570576334703</v>
      </c>
      <c r="D4">
        <f t="shared" ca="1" si="0"/>
        <v>0.41694692055626559</v>
      </c>
      <c r="E4">
        <f t="shared" ca="1" si="0"/>
        <v>0.50363122122268789</v>
      </c>
      <c r="F4">
        <f t="shared" ca="1" si="0"/>
        <v>0.6818804440955375</v>
      </c>
    </row>
    <row r="5" spans="1:6" x14ac:dyDescent="0.15">
      <c r="A5" s="1">
        <f ca="1">+エクセル関数!A5</f>
        <v>0.20239833938068919</v>
      </c>
      <c r="B5" s="2">
        <f ca="1">+エクセル関数!B5</f>
        <v>0.53224403336585691</v>
      </c>
      <c r="C5">
        <f t="shared" ca="1" si="1"/>
        <v>0.93259723847431886</v>
      </c>
      <c r="D5">
        <f t="shared" ca="1" si="0"/>
        <v>0.2713895876355627</v>
      </c>
      <c r="E5">
        <f t="shared" ca="1" si="0"/>
        <v>0.47247009428239034</v>
      </c>
      <c r="F5">
        <f t="shared" ca="1" si="0"/>
        <v>0.65286331039869072</v>
      </c>
    </row>
    <row r="6" spans="1:6" x14ac:dyDescent="0.15">
      <c r="A6" s="1">
        <f ca="1">+エクセル関数!A6</f>
        <v>2.7352354390828282E-3</v>
      </c>
      <c r="B6" s="2">
        <f ca="1">+エクセル関数!B6</f>
        <v>2.7405839080036243E-2</v>
      </c>
      <c r="C6">
        <f t="shared" ca="1" si="1"/>
        <v>0.89030640226702884</v>
      </c>
      <c r="D6">
        <f t="shared" ca="1" si="0"/>
        <v>0.17053939268930221</v>
      </c>
      <c r="E6">
        <f t="shared" ca="1" si="0"/>
        <v>0.45087993689481154</v>
      </c>
      <c r="F6">
        <f t="shared" ca="1" si="0"/>
        <v>0.63275863046681169</v>
      </c>
    </row>
    <row r="7" spans="1:6" x14ac:dyDescent="0.15">
      <c r="A7" s="1">
        <f ca="1">+エクセル関数!A7</f>
        <v>0.44702200101392153</v>
      </c>
      <c r="B7" s="2">
        <f ca="1">+エクセル関数!B7</f>
        <v>2.3929396984592732E-2</v>
      </c>
      <c r="C7">
        <f t="shared" ca="1" si="1"/>
        <v>0.98441121412794885</v>
      </c>
      <c r="D7">
        <f t="shared" ca="1" si="0"/>
        <v>0.39494944159533418</v>
      </c>
      <c r="E7">
        <f t="shared" ca="1" si="0"/>
        <v>0.49892196872050343</v>
      </c>
      <c r="F7">
        <f t="shared" ca="1" si="0"/>
        <v>0.67749520444326483</v>
      </c>
    </row>
    <row r="8" spans="1:6" x14ac:dyDescent="0.15">
      <c r="A8" s="1">
        <f ca="1">+エクセル関数!A8</f>
        <v>0.83040637049823363</v>
      </c>
      <c r="B8" s="2">
        <f ca="1">+エクセル関数!B8</f>
        <v>3.3324596898823833E-3</v>
      </c>
      <c r="C8">
        <f t="shared" ca="1" si="1"/>
        <v>1.0656162302486942</v>
      </c>
      <c r="D8">
        <f t="shared" ca="1" si="0"/>
        <v>0.58859758007739371</v>
      </c>
      <c r="E8">
        <f t="shared" ca="1" si="0"/>
        <v>0.54037844572451088</v>
      </c>
      <c r="F8">
        <f t="shared" ca="1" si="0"/>
        <v>0.71609933253305746</v>
      </c>
    </row>
    <row r="9" spans="1:6" x14ac:dyDescent="0.15">
      <c r="A9" s="1">
        <f ca="1">+エクセル関数!A9</f>
        <v>0.26007904417727035</v>
      </c>
      <c r="B9" s="2">
        <f ca="1">+エクセル関数!B9</f>
        <v>0.11583600497371305</v>
      </c>
      <c r="C9">
        <f t="shared" ca="1" si="1"/>
        <v>0.94481464464860476</v>
      </c>
      <c r="D9">
        <f t="shared" ca="1" si="0"/>
        <v>0.30052421595965306</v>
      </c>
      <c r="E9">
        <f t="shared" ca="1" si="0"/>
        <v>0.47870727816964909</v>
      </c>
      <c r="F9">
        <f t="shared" ca="1" si="0"/>
        <v>0.65867135447537517</v>
      </c>
    </row>
    <row r="10" spans="1:6" x14ac:dyDescent="0.15">
      <c r="A10" s="1">
        <f ca="1">+エクセル関数!A10</f>
        <v>0.59672278736828266</v>
      </c>
      <c r="B10" s="2">
        <f ca="1">+エクセル関数!B10</f>
        <v>7.8185273455878557E-3</v>
      </c>
      <c r="C10">
        <f t="shared" ca="1" si="1"/>
        <v>1.0161194832614706</v>
      </c>
      <c r="D10">
        <f t="shared" ca="1" si="0"/>
        <v>0.47056357955775513</v>
      </c>
      <c r="E10">
        <f t="shared" ca="1" si="0"/>
        <v>0.51510955408119297</v>
      </c>
      <c r="F10">
        <f t="shared" ca="1" si="0"/>
        <v>0.69256902797795883</v>
      </c>
    </row>
    <row r="11" spans="1:6" x14ac:dyDescent="0.15">
      <c r="A11" s="1">
        <f ca="1">+エクセル関数!A11</f>
        <v>0.1977750270560592</v>
      </c>
      <c r="B11" s="2">
        <f ca="1">+エクセル関数!B11</f>
        <v>7.3214906717742112E-2</v>
      </c>
      <c r="C11">
        <f t="shared" ca="1" si="1"/>
        <v>0.93161797019492132</v>
      </c>
      <c r="D11">
        <f t="shared" ca="1" si="0"/>
        <v>0.26905434421786673</v>
      </c>
      <c r="E11">
        <f t="shared" ca="1" si="0"/>
        <v>0.47197016195252989</v>
      </c>
      <c r="F11">
        <f t="shared" ca="1" si="0"/>
        <v>0.65239777514116526</v>
      </c>
    </row>
    <row r="12" spans="1:6" x14ac:dyDescent="0.15">
      <c r="A12" s="3"/>
      <c r="B12" s="3" t="s">
        <v>2</v>
      </c>
      <c r="C12">
        <f ca="1">RAND()</f>
        <v>0.2118109724451569</v>
      </c>
      <c r="D12">
        <f t="shared" ref="D12:F13" ca="1" si="2">RAND()</f>
        <v>0.50510180877361921</v>
      </c>
      <c r="E12">
        <f t="shared" ca="1" si="2"/>
        <v>0.10813293473536834</v>
      </c>
      <c r="F12">
        <f t="shared" ca="1" si="2"/>
        <v>0.10069301505880068</v>
      </c>
    </row>
    <row r="13" spans="1:6" x14ac:dyDescent="0.15">
      <c r="A13" s="3"/>
      <c r="B13" s="3" t="s">
        <v>4</v>
      </c>
      <c r="C13">
        <f ca="1">RAND()</f>
        <v>0.8897270493888102</v>
      </c>
      <c r="D13">
        <f t="shared" ca="1" si="2"/>
        <v>0.16915782032159976</v>
      </c>
      <c r="E13">
        <f t="shared" ca="1" si="2"/>
        <v>0.45058416785959132</v>
      </c>
      <c r="F13">
        <f t="shared" ca="1" si="2"/>
        <v>0.63248321136355479</v>
      </c>
    </row>
    <row r="14" spans="1:6" x14ac:dyDescent="0.15">
      <c r="A14" s="3"/>
      <c r="B14" s="4" t="s">
        <v>34</v>
      </c>
      <c r="C14">
        <f ca="1">SUMXMY2(B3:B11,C3:C11)</f>
        <v>5.9431801484367233</v>
      </c>
      <c r="D14">
        <f t="shared" ref="D14:F14" ca="1" si="3">SUMXMY2(C3:C11,D3:D11)</f>
        <v>3.3596863198198728</v>
      </c>
      <c r="E14">
        <f t="shared" ca="1" si="3"/>
        <v>0.22483704560467235</v>
      </c>
      <c r="F14">
        <f t="shared" ca="1" si="3"/>
        <v>0.28846393610802912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3F2C-6FE9-4143-AF02-B42E662D17CA}">
  <dimension ref="A2:C14"/>
  <sheetViews>
    <sheetView workbookViewId="0">
      <selection activeCell="B15" sqref="B15"/>
    </sheetView>
  </sheetViews>
  <sheetFormatPr defaultRowHeight="12" x14ac:dyDescent="0.15"/>
  <sheetData>
    <row r="2" spans="1:3" x14ac:dyDescent="0.15">
      <c r="A2" t="s">
        <v>0</v>
      </c>
      <c r="B2" t="s">
        <v>1</v>
      </c>
      <c r="C2" t="s">
        <v>6</v>
      </c>
    </row>
    <row r="3" spans="1:3" x14ac:dyDescent="0.15">
      <c r="A3" s="1">
        <v>0.80028094574684838</v>
      </c>
      <c r="B3" s="2">
        <v>0.55383107369680362</v>
      </c>
      <c r="C3">
        <f>+C$13+C$12*$A3</f>
        <v>0.48978030462886119</v>
      </c>
    </row>
    <row r="4" spans="1:3" x14ac:dyDescent="0.15">
      <c r="A4" s="1">
        <v>0.593129432952757</v>
      </c>
      <c r="B4" s="2">
        <v>0.34772178889973959</v>
      </c>
      <c r="C4">
        <f t="shared" ref="C4:C11" si="0">+C$13+C$12*$A4</f>
        <v>0.47514816073778621</v>
      </c>
    </row>
    <row r="5" spans="1:3" x14ac:dyDescent="0.15">
      <c r="A5" s="1">
        <v>0.7322939010730003</v>
      </c>
      <c r="B5" s="2">
        <v>0.44475199431957857</v>
      </c>
      <c r="C5">
        <f t="shared" si="0"/>
        <v>0.48497804078353018</v>
      </c>
    </row>
    <row r="6" spans="1:3" x14ac:dyDescent="0.15">
      <c r="A6" s="1">
        <v>0.44545392378353776</v>
      </c>
      <c r="B6" s="2">
        <v>0.70187472977415544</v>
      </c>
      <c r="C6">
        <f t="shared" si="0"/>
        <v>0.46471710343964512</v>
      </c>
    </row>
    <row r="7" spans="1:3" x14ac:dyDescent="0.15">
      <c r="A7" s="1">
        <v>0.97390512221854342</v>
      </c>
      <c r="B7" s="2">
        <v>0.8875335776988198</v>
      </c>
      <c r="C7">
        <f t="shared" si="0"/>
        <v>0.50204424563917127</v>
      </c>
    </row>
    <row r="8" spans="1:3" x14ac:dyDescent="0.15">
      <c r="A8" s="1">
        <v>0.43069743947327077</v>
      </c>
      <c r="B8" s="2">
        <v>0.55123738760503138</v>
      </c>
      <c r="C8">
        <f t="shared" si="0"/>
        <v>0.46367477939942031</v>
      </c>
    </row>
    <row r="9" spans="1:3" x14ac:dyDescent="0.15">
      <c r="A9" s="1">
        <v>0.84110441950364478</v>
      </c>
      <c r="B9" s="2">
        <v>0.33682634413457679</v>
      </c>
      <c r="C9">
        <f t="shared" si="0"/>
        <v>0.49266387006406376</v>
      </c>
    </row>
    <row r="10" spans="1:3" x14ac:dyDescent="0.15">
      <c r="A10" s="1">
        <v>0.95018304718064994</v>
      </c>
      <c r="B10" s="2">
        <v>0.19831405251906942</v>
      </c>
      <c r="C10">
        <f t="shared" si="0"/>
        <v>0.50036863723705283</v>
      </c>
    </row>
    <row r="11" spans="1:3" x14ac:dyDescent="0.15">
      <c r="A11" s="1">
        <v>0.31552893779901126</v>
      </c>
      <c r="B11" s="2">
        <v>0.30682432157636008</v>
      </c>
      <c r="C11">
        <f t="shared" si="0"/>
        <v>0.45553985407115433</v>
      </c>
    </row>
    <row r="12" spans="1:3" x14ac:dyDescent="0.15">
      <c r="A12" s="3"/>
      <c r="B12" s="3" t="s">
        <v>2</v>
      </c>
      <c r="C12">
        <v>7.0634984479303872E-2</v>
      </c>
    </row>
    <row r="13" spans="1:3" x14ac:dyDescent="0.15">
      <c r="A13" s="3"/>
      <c r="B13" s="3" t="s">
        <v>4</v>
      </c>
      <c r="C13">
        <v>0.43325247244694992</v>
      </c>
    </row>
    <row r="14" spans="1:3" x14ac:dyDescent="0.15">
      <c r="A14" s="3"/>
      <c r="B14" s="4" t="s">
        <v>35</v>
      </c>
      <c r="C14">
        <f>SUMXMY2(B3:B11,C3:C11)</f>
        <v>0.37210970753049261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7C48-F02B-460A-B105-5470B6CF5A9E}">
  <dimension ref="A1:I14"/>
  <sheetViews>
    <sheetView workbookViewId="0">
      <selection activeCell="Y36" sqref="Y36"/>
    </sheetView>
  </sheetViews>
  <sheetFormatPr defaultRowHeight="12" x14ac:dyDescent="0.15"/>
  <sheetData>
    <row r="1" spans="1:9" x14ac:dyDescent="0.15">
      <c r="F1" t="s">
        <v>10</v>
      </c>
      <c r="G1">
        <f ca="1">AVERAGE(A3:A11)</f>
        <v>0.38683885355874703</v>
      </c>
      <c r="H1" t="s">
        <v>11</v>
      </c>
      <c r="I1">
        <f ca="1">AVERAGE(B3:B11)</f>
        <v>0.19535731806809931</v>
      </c>
    </row>
    <row r="2" spans="1:9" x14ac:dyDescent="0.15">
      <c r="A2" t="s">
        <v>0</v>
      </c>
      <c r="B2" t="s">
        <v>1</v>
      </c>
      <c r="C2" t="s">
        <v>5</v>
      </c>
    </row>
    <row r="3" spans="1:9" x14ac:dyDescent="0.15">
      <c r="A3" s="1">
        <f ca="1">+エクセル関数!A3</f>
        <v>0.4538382916667234</v>
      </c>
      <c r="B3" s="2">
        <f ca="1">+エクセル関数!B3</f>
        <v>0.62742235719236061</v>
      </c>
      <c r="C3">
        <f ca="1">+$D$13+$C$13*A3</f>
        <v>0.18793412144964292</v>
      </c>
      <c r="D3">
        <f ca="1">+A3-$G$1</f>
        <v>6.6999438107976372E-2</v>
      </c>
      <c r="E3">
        <f ca="1">+B3-$I$1</f>
        <v>0.43206503912426131</v>
      </c>
      <c r="F3">
        <f ca="1">+D3*E3</f>
        <v>2.8948114847426334E-2</v>
      </c>
      <c r="H3">
        <f ca="1">+D3^2</f>
        <v>4.4889247067845563E-3</v>
      </c>
    </row>
    <row r="4" spans="1:9" x14ac:dyDescent="0.15">
      <c r="A4" s="1">
        <f ca="1">+エクセル関数!A4</f>
        <v>0.49057258542845972</v>
      </c>
      <c r="B4" s="2">
        <f ca="1">+エクセル関数!B4</f>
        <v>0.34701233726312175</v>
      </c>
      <c r="C4">
        <f t="shared" ref="C4:C11" ca="1" si="0">+$D$13+$C$13*A4</f>
        <v>0.18386414873145318</v>
      </c>
      <c r="D4">
        <f t="shared" ref="D4:D11" ca="1" si="1">+A4-$G$1</f>
        <v>0.10373373186971269</v>
      </c>
      <c r="E4">
        <f t="shared" ref="E4:E11" ca="1" si="2">+B4-$I$1</f>
        <v>0.15165501919502244</v>
      </c>
      <c r="F4">
        <f t="shared" ref="F4:F11" ca="1" si="3">+D4*E4</f>
        <v>1.5731741097872589E-2</v>
      </c>
      <c r="H4">
        <f t="shared" ref="H4:H11" ca="1" si="4">+D4^2</f>
        <v>1.0760687127617446E-2</v>
      </c>
    </row>
    <row r="5" spans="1:9" x14ac:dyDescent="0.15">
      <c r="A5" s="1">
        <f ca="1">+エクセル関数!A5</f>
        <v>0.20239833938068919</v>
      </c>
      <c r="B5" s="2">
        <f ca="1">+エクセル関数!B5</f>
        <v>0.53224403336585691</v>
      </c>
      <c r="C5">
        <f t="shared" ca="1" si="0"/>
        <v>0.21579238797042319</v>
      </c>
      <c r="D5">
        <f t="shared" ca="1" si="1"/>
        <v>-0.18444051417805785</v>
      </c>
      <c r="E5">
        <f t="shared" ca="1" si="2"/>
        <v>0.3368867152977576</v>
      </c>
      <c r="F5">
        <f t="shared" ca="1" si="3"/>
        <v>-6.2135558989275398E-2</v>
      </c>
      <c r="H5">
        <f t="shared" ca="1" si="4"/>
        <v>3.4018303270266358E-2</v>
      </c>
    </row>
    <row r="6" spans="1:9" x14ac:dyDescent="0.15">
      <c r="A6" s="1">
        <f ca="1">+エクセル関数!A6</f>
        <v>2.7352354390828282E-3</v>
      </c>
      <c r="B6" s="2">
        <f ca="1">+エクセル関数!B6</f>
        <v>2.7405839080036243E-2</v>
      </c>
      <c r="C6">
        <f t="shared" ca="1" si="0"/>
        <v>0.23791404331358035</v>
      </c>
      <c r="D6">
        <f t="shared" ca="1" si="1"/>
        <v>-0.3841036181196642</v>
      </c>
      <c r="E6">
        <f t="shared" ca="1" si="2"/>
        <v>-0.16795147898806306</v>
      </c>
      <c r="F6">
        <f t="shared" ca="1" si="3"/>
        <v>6.451077074786378E-2</v>
      </c>
      <c r="H6">
        <f t="shared" ca="1" si="4"/>
        <v>0.14753558945261683</v>
      </c>
    </row>
    <row r="7" spans="1:9" x14ac:dyDescent="0.15">
      <c r="A7" s="1">
        <f ca="1">+エクセル関数!A7</f>
        <v>0.44702200101392153</v>
      </c>
      <c r="B7" s="2">
        <f ca="1">+エクセル関数!B7</f>
        <v>2.3929396984592732E-2</v>
      </c>
      <c r="C7">
        <f t="shared" ca="1" si="0"/>
        <v>0.18868933174920915</v>
      </c>
      <c r="D7">
        <f t="shared" ca="1" si="1"/>
        <v>6.0183147455174502E-2</v>
      </c>
      <c r="E7">
        <f t="shared" ca="1" si="2"/>
        <v>-0.17142792108350657</v>
      </c>
      <c r="F7">
        <f t="shared" ca="1" si="3"/>
        <v>-1.0317071852502694E-2</v>
      </c>
      <c r="H7">
        <f t="shared" ca="1" si="4"/>
        <v>3.6220112376112771E-3</v>
      </c>
    </row>
    <row r="8" spans="1:9" x14ac:dyDescent="0.15">
      <c r="A8" s="1">
        <f ca="1">+エクセル関数!A8</f>
        <v>0.83040637049823363</v>
      </c>
      <c r="B8" s="2">
        <f ca="1">+エクセル関数!B8</f>
        <v>3.3324596898823833E-3</v>
      </c>
      <c r="C8">
        <f t="shared" ca="1" si="0"/>
        <v>0.14621229559051077</v>
      </c>
      <c r="D8">
        <f t="shared" ca="1" si="1"/>
        <v>0.44356751693948659</v>
      </c>
      <c r="E8">
        <f t="shared" ca="1" si="2"/>
        <v>-0.19202485837821692</v>
      </c>
      <c r="F8">
        <f t="shared" ca="1" si="3"/>
        <v>-8.5175989621482248E-2</v>
      </c>
      <c r="H8">
        <f t="shared" ca="1" si="4"/>
        <v>0.19675214208386171</v>
      </c>
    </row>
    <row r="9" spans="1:9" x14ac:dyDescent="0.15">
      <c r="A9" s="1">
        <f ca="1">+エクセル関数!A9</f>
        <v>0.26007904417727035</v>
      </c>
      <c r="B9" s="2">
        <f ca="1">+エクセル関数!B9</f>
        <v>0.11583600497371305</v>
      </c>
      <c r="C9">
        <f t="shared" ca="1" si="0"/>
        <v>0.20940165955705775</v>
      </c>
      <c r="D9">
        <f t="shared" ca="1" si="1"/>
        <v>-0.12675980938147668</v>
      </c>
      <c r="E9">
        <f t="shared" ca="1" si="2"/>
        <v>-7.9521313094386259E-2</v>
      </c>
      <c r="F9">
        <f t="shared" ca="1" si="3"/>
        <v>1.0080106489609128E-2</v>
      </c>
      <c r="H9">
        <f t="shared" ca="1" si="4"/>
        <v>1.6068049274428304E-2</v>
      </c>
    </row>
    <row r="10" spans="1:9" x14ac:dyDescent="0.15">
      <c r="A10" s="1">
        <f ca="1">+エクセル関数!A10</f>
        <v>0.59672278736828266</v>
      </c>
      <c r="B10" s="2">
        <f ca="1">+エクセル関数!B10</f>
        <v>7.8185273455878557E-3</v>
      </c>
      <c r="C10">
        <f t="shared" ca="1" si="0"/>
        <v>0.17210324681436159</v>
      </c>
      <c r="D10">
        <f t="shared" ca="1" si="1"/>
        <v>0.20988393380953563</v>
      </c>
      <c r="E10">
        <f t="shared" ca="1" si="2"/>
        <v>-0.18753879072251145</v>
      </c>
      <c r="F10">
        <f t="shared" ca="1" si="3"/>
        <v>-3.9361379138723951E-2</v>
      </c>
      <c r="H10">
        <f t="shared" ca="1" si="4"/>
        <v>4.4051265671365532E-2</v>
      </c>
    </row>
    <row r="11" spans="1:9" x14ac:dyDescent="0.15">
      <c r="A11" s="1">
        <f ca="1">+エクセル関数!A11</f>
        <v>0.1977750270560592</v>
      </c>
      <c r="B11" s="2">
        <f ca="1">+エクセル関数!B11</f>
        <v>7.3214906717742112E-2</v>
      </c>
      <c r="C11">
        <f t="shared" ca="1" si="0"/>
        <v>0.21630462743665502</v>
      </c>
      <c r="D11">
        <f t="shared" ca="1" si="1"/>
        <v>-0.18906382650268783</v>
      </c>
      <c r="E11">
        <f t="shared" ca="1" si="2"/>
        <v>-0.12214241135035719</v>
      </c>
      <c r="F11">
        <f t="shared" ca="1" si="3"/>
        <v>2.3092711668163859E-2</v>
      </c>
      <c r="H11">
        <f t="shared" ca="1" si="4"/>
        <v>3.5745130491838445E-2</v>
      </c>
    </row>
    <row r="13" spans="1:9" x14ac:dyDescent="0.15">
      <c r="C13">
        <f ca="1">+SUM(F3:F11)/SUM(H3:H11)</f>
        <v>-0.11079490855569822</v>
      </c>
      <c r="D13">
        <f ca="1">+I1-G1*C13</f>
        <v>0.23821709347393183</v>
      </c>
    </row>
    <row r="14" spans="1:9" x14ac:dyDescent="0.15">
      <c r="C14" t="s">
        <v>2</v>
      </c>
      <c r="D14" t="s">
        <v>4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069D-FF67-4310-9CB2-95935DB9D131}">
  <dimension ref="A2:G30"/>
  <sheetViews>
    <sheetView workbookViewId="0">
      <selection activeCell="N43" sqref="N43"/>
    </sheetView>
  </sheetViews>
  <sheetFormatPr defaultRowHeight="12" x14ac:dyDescent="0.15"/>
  <sheetData>
    <row r="2" spans="1:3" x14ac:dyDescent="0.15">
      <c r="A2" t="s">
        <v>0</v>
      </c>
      <c r="B2" t="s">
        <v>1</v>
      </c>
      <c r="C2" t="s">
        <v>5</v>
      </c>
    </row>
    <row r="3" spans="1:3" x14ac:dyDescent="0.15">
      <c r="A3" s="1">
        <v>0.68023914058961699</v>
      </c>
      <c r="B3" s="2">
        <v>9.9094965063207696E-2</v>
      </c>
      <c r="C3">
        <f t="shared" ref="C3:C11" si="0">+$B$29+$B$30*A3</f>
        <v>0.47021718674630797</v>
      </c>
    </row>
    <row r="4" spans="1:3" x14ac:dyDescent="0.15">
      <c r="A4" s="1">
        <v>0.89341547745027416</v>
      </c>
      <c r="B4" s="2">
        <v>0.61730934974898299</v>
      </c>
      <c r="C4">
        <f t="shared" si="0"/>
        <v>0.39332560937840144</v>
      </c>
    </row>
    <row r="5" spans="1:3" x14ac:dyDescent="0.15">
      <c r="A5" s="1">
        <v>0.59968173098297084</v>
      </c>
      <c r="B5" s="2">
        <v>0.58443674810581991</v>
      </c>
      <c r="C5">
        <f t="shared" si="0"/>
        <v>0.49927381838069251</v>
      </c>
    </row>
    <row r="6" spans="1:3" x14ac:dyDescent="0.15">
      <c r="A6" s="1">
        <v>0.35662011060022558</v>
      </c>
      <c r="B6" s="2">
        <v>0.48271311012359563</v>
      </c>
      <c r="C6">
        <f t="shared" si="0"/>
        <v>0.58694485947304842</v>
      </c>
    </row>
    <row r="7" spans="1:3" x14ac:dyDescent="0.15">
      <c r="A7" s="1">
        <v>0.29236436013064093</v>
      </c>
      <c r="B7" s="2">
        <v>0.47498453596263124</v>
      </c>
      <c r="C7">
        <f t="shared" si="0"/>
        <v>0.61012156886455315</v>
      </c>
    </row>
    <row r="8" spans="1:3" x14ac:dyDescent="0.15">
      <c r="A8" s="1">
        <v>0.98202714211364628</v>
      </c>
      <c r="B8" s="2">
        <v>0.17790369877489309</v>
      </c>
      <c r="C8">
        <f t="shared" si="0"/>
        <v>0.3613638505382713</v>
      </c>
    </row>
    <row r="9" spans="1:3" x14ac:dyDescent="0.15">
      <c r="A9" s="1">
        <v>0.82153416676525104</v>
      </c>
      <c r="B9" s="2">
        <v>0.59208659877011682</v>
      </c>
      <c r="C9">
        <f t="shared" si="0"/>
        <v>0.41925281801346093</v>
      </c>
    </row>
    <row r="10" spans="1:3" x14ac:dyDescent="0.15">
      <c r="A10" s="1">
        <v>0.6792253074065383</v>
      </c>
      <c r="B10" s="2">
        <v>0.49660740005497983</v>
      </c>
      <c r="C10">
        <f t="shared" si="0"/>
        <v>0.47058287101400326</v>
      </c>
    </row>
    <row r="11" spans="1:3" x14ac:dyDescent="0.15">
      <c r="A11" s="1">
        <v>0.34429042899259144</v>
      </c>
      <c r="B11" s="2">
        <v>0.87733828623053478</v>
      </c>
      <c r="C11">
        <f t="shared" si="0"/>
        <v>0.59139211042602247</v>
      </c>
    </row>
    <row r="13" spans="1:3" x14ac:dyDescent="0.15">
      <c r="A13" t="s">
        <v>12</v>
      </c>
    </row>
    <row r="14" spans="1:3" ht="12.75" thickBot="1" x14ac:dyDescent="0.2"/>
    <row r="15" spans="1:3" x14ac:dyDescent="0.15">
      <c r="A15" s="8" t="s">
        <v>13</v>
      </c>
      <c r="B15" s="8"/>
    </row>
    <row r="16" spans="1:3" x14ac:dyDescent="0.15">
      <c r="A16" s="5" t="s">
        <v>14</v>
      </c>
      <c r="B16" s="5">
        <v>0.3885942750643685</v>
      </c>
    </row>
    <row r="17" spans="1:7" x14ac:dyDescent="0.15">
      <c r="A17" s="5" t="s">
        <v>15</v>
      </c>
      <c r="B17" s="5">
        <v>0.15100551061280207</v>
      </c>
    </row>
    <row r="18" spans="1:7" x14ac:dyDescent="0.15">
      <c r="A18" s="5" t="s">
        <v>16</v>
      </c>
      <c r="B18" s="5">
        <v>2.9720583557488078E-2</v>
      </c>
    </row>
    <row r="19" spans="1:7" x14ac:dyDescent="0.15">
      <c r="A19" s="5" t="s">
        <v>17</v>
      </c>
      <c r="B19" s="5">
        <v>0.22998479882544315</v>
      </c>
    </row>
    <row r="20" spans="1:7" ht="12.75" thickBot="1" x14ac:dyDescent="0.2">
      <c r="A20" s="6" t="s">
        <v>18</v>
      </c>
      <c r="B20" s="6">
        <v>9</v>
      </c>
    </row>
    <row r="22" spans="1:7" ht="12.75" thickBot="1" x14ac:dyDescent="0.2">
      <c r="A22" t="s">
        <v>19</v>
      </c>
    </row>
    <row r="23" spans="1:7" x14ac:dyDescent="0.15">
      <c r="A23" s="7"/>
      <c r="B23" s="7" t="s">
        <v>23</v>
      </c>
      <c r="C23" s="7" t="s">
        <v>24</v>
      </c>
      <c r="D23" s="7" t="s">
        <v>25</v>
      </c>
      <c r="E23" s="7" t="s">
        <v>26</v>
      </c>
      <c r="F23" s="7" t="s">
        <v>27</v>
      </c>
    </row>
    <row r="24" spans="1:7" x14ac:dyDescent="0.15">
      <c r="A24" s="5" t="s">
        <v>20</v>
      </c>
      <c r="B24" s="5">
        <v>1</v>
      </c>
      <c r="C24" s="5">
        <v>6.5854313706684819E-2</v>
      </c>
      <c r="D24" s="5">
        <v>6.5854313706684819E-2</v>
      </c>
      <c r="E24" s="5">
        <v>1.2450476269316921</v>
      </c>
      <c r="F24" s="5">
        <v>0.30133454981703794</v>
      </c>
    </row>
    <row r="25" spans="1:7" x14ac:dyDescent="0.15">
      <c r="A25" s="5" t="s">
        <v>21</v>
      </c>
      <c r="B25" s="5">
        <v>7</v>
      </c>
      <c r="C25" s="5">
        <v>0.37025105383545687</v>
      </c>
      <c r="D25" s="5">
        <v>5.289300769077955E-2</v>
      </c>
      <c r="E25" s="5"/>
      <c r="F25" s="5"/>
    </row>
    <row r="26" spans="1:7" ht="12.75" thickBot="1" x14ac:dyDescent="0.2">
      <c r="A26" s="6" t="s">
        <v>22</v>
      </c>
      <c r="B26" s="6">
        <v>8</v>
      </c>
      <c r="C26" s="6">
        <v>0.43610536754214169</v>
      </c>
      <c r="D26" s="6"/>
      <c r="E26" s="6"/>
      <c r="F26" s="6"/>
    </row>
    <row r="27" spans="1:7" ht="12.75" thickBot="1" x14ac:dyDescent="0.2"/>
    <row r="28" spans="1:7" x14ac:dyDescent="0.15">
      <c r="A28" s="7"/>
      <c r="B28" s="7" t="s">
        <v>28</v>
      </c>
      <c r="C28" s="7" t="s">
        <v>17</v>
      </c>
      <c r="D28" s="7" t="s">
        <v>29</v>
      </c>
      <c r="E28" s="7" t="s">
        <v>30</v>
      </c>
      <c r="F28" s="7" t="s">
        <v>31</v>
      </c>
      <c r="G28" s="7" t="s">
        <v>32</v>
      </c>
    </row>
    <row r="29" spans="1:7" x14ac:dyDescent="0.15">
      <c r="A29" s="5" t="s">
        <v>3</v>
      </c>
      <c r="B29" s="5">
        <v>0.7155758474569186</v>
      </c>
      <c r="C29" s="5">
        <v>0.21691020398079697</v>
      </c>
      <c r="D29" s="5">
        <v>3.2989496774447202</v>
      </c>
      <c r="E29" s="5">
        <v>1.3139685980567053E-2</v>
      </c>
      <c r="F29" s="5">
        <v>0.20266471870598823</v>
      </c>
      <c r="G29" s="5">
        <v>1.228486976207849</v>
      </c>
    </row>
    <row r="30" spans="1:7" ht="12.75" thickBot="1" x14ac:dyDescent="0.2">
      <c r="A30" s="6" t="s">
        <v>33</v>
      </c>
      <c r="B30" s="6">
        <v>-0.36069471171261752</v>
      </c>
      <c r="C30" s="6">
        <v>0.32325614733487301</v>
      </c>
      <c r="D30" s="6">
        <v>-1.115817022155376</v>
      </c>
      <c r="E30" s="6">
        <v>0.30133454981703861</v>
      </c>
      <c r="F30" s="6">
        <v>-1.1250740371771086</v>
      </c>
      <c r="G30" s="6">
        <v>0.40368461375187353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4293-F714-4AE0-A0D8-101CB92A499B}">
  <dimension ref="A2:C15"/>
  <sheetViews>
    <sheetView tabSelected="1" workbookViewId="0">
      <selection activeCell="P33" sqref="P33"/>
    </sheetView>
  </sheetViews>
  <sheetFormatPr defaultRowHeight="12" x14ac:dyDescent="0.15"/>
  <sheetData>
    <row r="2" spans="1:3" x14ac:dyDescent="0.15">
      <c r="A2" t="s">
        <v>0</v>
      </c>
      <c r="B2" t="s">
        <v>1</v>
      </c>
      <c r="C2" t="s">
        <v>6</v>
      </c>
    </row>
    <row r="3" spans="1:3" x14ac:dyDescent="0.15">
      <c r="A3" s="1">
        <v>0.80028094574684838</v>
      </c>
      <c r="B3" s="2">
        <v>0.55383107369680362</v>
      </c>
      <c r="C3">
        <f>+C$13+C$12*$A3</f>
        <v>0.48978030462886119</v>
      </c>
    </row>
    <row r="4" spans="1:3" x14ac:dyDescent="0.15">
      <c r="A4" s="1">
        <v>0.593129432952757</v>
      </c>
      <c r="B4" s="2">
        <v>0.34772178889973959</v>
      </c>
      <c r="C4">
        <f t="shared" ref="C4:C11" si="0">+C$13+C$12*$A4</f>
        <v>0.47514816073778621</v>
      </c>
    </row>
    <row r="5" spans="1:3" x14ac:dyDescent="0.15">
      <c r="A5" s="1">
        <v>0.7322939010730003</v>
      </c>
      <c r="B5" s="2">
        <v>0.44475199431957857</v>
      </c>
      <c r="C5">
        <f t="shared" si="0"/>
        <v>0.48497804078353018</v>
      </c>
    </row>
    <row r="6" spans="1:3" x14ac:dyDescent="0.15">
      <c r="A6" s="1">
        <v>0.44545392378353776</v>
      </c>
      <c r="B6" s="2">
        <v>0.70187472977415544</v>
      </c>
      <c r="C6">
        <f t="shared" si="0"/>
        <v>0.46471710343964512</v>
      </c>
    </row>
    <row r="7" spans="1:3" x14ac:dyDescent="0.15">
      <c r="A7" s="1">
        <v>0.97390512221854342</v>
      </c>
      <c r="B7" s="2">
        <v>0.8875335776988198</v>
      </c>
      <c r="C7">
        <f t="shared" si="0"/>
        <v>0.50204424563917127</v>
      </c>
    </row>
    <row r="8" spans="1:3" x14ac:dyDescent="0.15">
      <c r="A8" s="1">
        <v>0.43069743947327077</v>
      </c>
      <c r="B8" s="2">
        <v>0.55123738760503138</v>
      </c>
      <c r="C8">
        <f t="shared" si="0"/>
        <v>0.46367477939942031</v>
      </c>
    </row>
    <row r="9" spans="1:3" x14ac:dyDescent="0.15">
      <c r="A9" s="1">
        <v>0.84110441950364478</v>
      </c>
      <c r="B9" s="2">
        <v>0.33682634413457679</v>
      </c>
      <c r="C9">
        <f t="shared" si="0"/>
        <v>0.49266387006406376</v>
      </c>
    </row>
    <row r="10" spans="1:3" x14ac:dyDescent="0.15">
      <c r="A10" s="1">
        <v>0.95018304718064994</v>
      </c>
      <c r="B10" s="2">
        <v>0.19831405251906942</v>
      </c>
      <c r="C10">
        <f t="shared" si="0"/>
        <v>0.50036863723705283</v>
      </c>
    </row>
    <row r="11" spans="1:3" x14ac:dyDescent="0.15">
      <c r="A11" s="1">
        <v>0.31552893779901126</v>
      </c>
      <c r="B11" s="2">
        <v>0.30682432157636008</v>
      </c>
      <c r="C11">
        <f t="shared" si="0"/>
        <v>0.45553985407115433</v>
      </c>
    </row>
    <row r="12" spans="1:3" x14ac:dyDescent="0.15">
      <c r="A12" s="3"/>
      <c r="B12" s="3" t="s">
        <v>2</v>
      </c>
      <c r="C12">
        <v>7.0634984479303872E-2</v>
      </c>
    </row>
    <row r="13" spans="1:3" x14ac:dyDescent="0.15">
      <c r="A13" s="3"/>
      <c r="B13" s="3" t="s">
        <v>4</v>
      </c>
      <c r="C13">
        <v>0.43325247244694992</v>
      </c>
    </row>
    <row r="14" spans="1:3" x14ac:dyDescent="0.15">
      <c r="A14" s="3"/>
      <c r="B14" s="4" t="s">
        <v>36</v>
      </c>
      <c r="C14">
        <f>LN(1/SQRT(2*PI()*B15)*EXP(-1/2/B15*SUMXMY2(B3:B11,C3:C11)))</f>
        <v>-3.3634926627244961</v>
      </c>
    </row>
    <row r="15" spans="1:3" x14ac:dyDescent="0.15">
      <c r="A15" t="s">
        <v>37</v>
      </c>
      <c r="B15">
        <f>_xlfn.VAR.S(B3:B11)</f>
        <v>4.6800550692269738E-2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エクセル関数</vt:lpstr>
      <vt:lpstr>LINEST</vt:lpstr>
      <vt:lpstr>乱数の利用</vt:lpstr>
      <vt:lpstr>ソルバーの利用</vt:lpstr>
      <vt:lpstr>最小二乗法の解析解</vt:lpstr>
      <vt:lpstr>分析ツールの利用</vt:lpstr>
      <vt:lpstr>ソルバーの利用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</dc:creator>
  <cp:lastModifiedBy>moriya</cp:lastModifiedBy>
  <dcterms:created xsi:type="dcterms:W3CDTF">2022-01-08T05:41:36Z</dcterms:created>
  <dcterms:modified xsi:type="dcterms:W3CDTF">2022-01-10T12:43:25Z</dcterms:modified>
</cp:coreProperties>
</file>