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depaul\decision making for managers\Case 1\"/>
    </mc:Choice>
  </mc:AlternateContent>
  <xr:revisionPtr revIDLastSave="0" documentId="8_{4A55877F-CCF2-4B92-9EC6-081D8C80CD18}" xr6:coauthVersionLast="47" xr6:coauthVersionMax="47" xr10:uidLastSave="{00000000-0000-0000-0000-000000000000}"/>
  <bookViews>
    <workbookView xWindow="-108" yWindow="-108" windowWidth="23256" windowHeight="12456" activeTab="1" xr2:uid="{FFD18DDB-22EB-41B1-9940-856D4B6EB57B}"/>
  </bookViews>
  <sheets>
    <sheet name="Answer Report 1" sheetId="3" r:id="rId1"/>
    <sheet name="Sensitivity Report 1" sheetId="4" r:id="rId2"/>
    <sheet name="Sheet2" sheetId="2" r:id="rId3"/>
  </sheets>
  <definedNames>
    <definedName name="solver_adj" localSheetId="2" hidden="1">Sheet2!$B$28:$E$30,Sheet2!$B$37:$E$39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Sheet2!$B$32:$E$32</definedName>
    <definedName name="solver_lhs2" localSheetId="2" hidden="1">Sheet2!$B$40:$E$40</definedName>
    <definedName name="solver_lhs3" localSheetId="2" hidden="1">Sheet2!$G$28:$G$30</definedName>
    <definedName name="solver_lhs4" localSheetId="2" hidden="1">Sheet2!$G$37:$G$39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Sheet2!$J$31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2</definedName>
    <definedName name="solver_rel3" localSheetId="2" hidden="1">1</definedName>
    <definedName name="solver_rel4" localSheetId="2" hidden="1">2</definedName>
    <definedName name="solver_rhs1" localSheetId="2" hidden="1">Sheet2!$B$31:$E$31</definedName>
    <definedName name="solver_rhs2" localSheetId="2" hidden="1">Sheet2!$B$32:$E$32</definedName>
    <definedName name="solver_rhs3" localSheetId="2" hidden="1">Sheet2!$F$28:$F$30</definedName>
    <definedName name="solver_rhs4" localSheetId="2" hidden="1">Sheet2!$F$37:$F$39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I36" i="2"/>
  <c r="C40" i="2"/>
  <c r="D40" i="2"/>
  <c r="E40" i="2"/>
  <c r="B40" i="2"/>
  <c r="G38" i="2"/>
  <c r="G39" i="2"/>
  <c r="G37" i="2"/>
  <c r="G29" i="2"/>
  <c r="G30" i="2"/>
  <c r="G28" i="2"/>
  <c r="C32" i="2"/>
  <c r="D32" i="2"/>
  <c r="E32" i="2"/>
  <c r="B32" i="2"/>
  <c r="J31" i="2" l="1"/>
</calcChain>
</file>

<file path=xl/sharedStrings.xml><?xml version="1.0" encoding="utf-8"?>
<sst xmlns="http://schemas.openxmlformats.org/spreadsheetml/2006/main" count="333" uniqueCount="171">
  <si>
    <t>MGT506: DECISION MAKING FOR MANAGERS</t>
  </si>
  <si>
    <t>CASE 1</t>
  </si>
  <si>
    <t>WALSH'S JUICE COMPANY</t>
  </si>
  <si>
    <t>Vineyard</t>
  </si>
  <si>
    <t>Supply(in tons)</t>
  </si>
  <si>
    <t>Vineyard Supply</t>
  </si>
  <si>
    <t>New York</t>
  </si>
  <si>
    <t>Ohio</t>
  </si>
  <si>
    <t>Pennsylvania</t>
  </si>
  <si>
    <t>Plant Capacity</t>
  </si>
  <si>
    <t>Plant</t>
  </si>
  <si>
    <t>Capacity(in tons)</t>
  </si>
  <si>
    <t>Virginia</t>
  </si>
  <si>
    <t>Michigan</t>
  </si>
  <si>
    <t>Tennessee</t>
  </si>
  <si>
    <t>Indiana</t>
  </si>
  <si>
    <t>Product</t>
  </si>
  <si>
    <t>Juice</t>
  </si>
  <si>
    <t>Concentrate</t>
  </si>
  <si>
    <t>Ney York</t>
  </si>
  <si>
    <t>Pennsylvannia</t>
  </si>
  <si>
    <t>Transportation Cost($/ton)</t>
  </si>
  <si>
    <t>Processing Cost($/ton)</t>
  </si>
  <si>
    <t>Demand(tons)</t>
  </si>
  <si>
    <t>Requirement(tons)</t>
  </si>
  <si>
    <t>Model</t>
  </si>
  <si>
    <t>Shipment(tons)</t>
  </si>
  <si>
    <t>Production(tons)</t>
  </si>
  <si>
    <t>Supply</t>
  </si>
  <si>
    <t>Shipped</t>
  </si>
  <si>
    <t>Required Demand</t>
  </si>
  <si>
    <t>Produced</t>
  </si>
  <si>
    <t>Total Capacity</t>
  </si>
  <si>
    <t>Total Production</t>
  </si>
  <si>
    <t>Total Shipment Cost</t>
  </si>
  <si>
    <t>Total Production Cost</t>
  </si>
  <si>
    <t>Total Minimized Cost</t>
  </si>
  <si>
    <t>Microsoft Excel 16.0 Answer Report</t>
  </si>
  <si>
    <t>Worksheet: [Case 1decision making for managers.xlsx]Sheet2</t>
  </si>
  <si>
    <t>Report Created: 29-09-2024 17:22:07</t>
  </si>
  <si>
    <t>Result: Solver found a solution.  All Constraints and optimality conditions are satisfied.</t>
  </si>
  <si>
    <t>Solver Engine</t>
  </si>
  <si>
    <t>Engine: Simplex LP</t>
  </si>
  <si>
    <t>Solution Time: 0.188 Seconds.</t>
  </si>
  <si>
    <t>Iterations: 24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</si>
  <si>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</si>
  <si>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</si>
  <si>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</si>
  <si>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</si>
  <si>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</si>
  <si>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</si>
  <si>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</si>
  <si>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</si>
  <si>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</si>
  <si>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</si>
  <si>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</si>
  <si>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</si>
  <si>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</si>
  <si>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</si>
  <si>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</si>
  <si>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$J$31</t>
  </si>
  <si>
    <t>Total Capacity Total Minimized Cost</t>
  </si>
  <si>
    <t>$B$28</t>
  </si>
  <si>
    <t>Ney York Virginia</t>
  </si>
  <si>
    <t>Contin</t>
  </si>
  <si>
    <t>$C$28</t>
  </si>
  <si>
    <t>Ney York Michigan</t>
  </si>
  <si>
    <t>$D$28</t>
  </si>
  <si>
    <t>Ney York Tennessee</t>
  </si>
  <si>
    <t>$E$28</t>
  </si>
  <si>
    <t>Ney York Indiana</t>
  </si>
  <si>
    <t>$B$29</t>
  </si>
  <si>
    <t>Pennsylvannia Virginia</t>
  </si>
  <si>
    <t>$C$29</t>
  </si>
  <si>
    <t>Pennsylvannia Michigan</t>
  </si>
  <si>
    <t>$D$29</t>
  </si>
  <si>
    <t>Pennsylvannia Tennessee</t>
  </si>
  <si>
    <t>$E$29</t>
  </si>
  <si>
    <t>Pennsylvannia Indiana</t>
  </si>
  <si>
    <t>$B$30</t>
  </si>
  <si>
    <t>Ohio Virginia</t>
  </si>
  <si>
    <t>$C$30</t>
  </si>
  <si>
    <t>Ohio Michigan</t>
  </si>
  <si>
    <t>$D$30</t>
  </si>
  <si>
    <t>Ohio Tennessee</t>
  </si>
  <si>
    <t>$E$30</t>
  </si>
  <si>
    <t>Ohio Indiana</t>
  </si>
  <si>
    <t>$B$37</t>
  </si>
  <si>
    <t>Juice Virginia</t>
  </si>
  <si>
    <t>$C$37</t>
  </si>
  <si>
    <t>Juice Michigan</t>
  </si>
  <si>
    <t>$D$37</t>
  </si>
  <si>
    <t>Juice Tennessee</t>
  </si>
  <si>
    <t>$E$37</t>
  </si>
  <si>
    <t>Juice Indiana</t>
  </si>
  <si>
    <t>$B$38</t>
  </si>
  <si>
    <t>Concentrate Virginia</t>
  </si>
  <si>
    <t>$C$38</t>
  </si>
  <si>
    <t>Concentrate Michigan</t>
  </si>
  <si>
    <t>$D$38</t>
  </si>
  <si>
    <t>Concentrate Tennessee</t>
  </si>
  <si>
    <t>$E$38</t>
  </si>
  <si>
    <t>Concentrate Indiana</t>
  </si>
  <si>
    <t>$B$39</t>
  </si>
  <si>
    <t>Jully Virginia</t>
  </si>
  <si>
    <t>$C$39</t>
  </si>
  <si>
    <t>Jully Michigan</t>
  </si>
  <si>
    <t>$D$39</t>
  </si>
  <si>
    <t>Jully Tennessee</t>
  </si>
  <si>
    <t>$E$39</t>
  </si>
  <si>
    <t>Jully Indiana</t>
  </si>
  <si>
    <t>$B$32</t>
  </si>
  <si>
    <t>Shipped Virginia</t>
  </si>
  <si>
    <t>$B$32&lt;=$B$31</t>
  </si>
  <si>
    <t>Not Binding</t>
  </si>
  <si>
    <t>$C$32</t>
  </si>
  <si>
    <t>Shipped Michigan</t>
  </si>
  <si>
    <t>$C$32&lt;=$C$31</t>
  </si>
  <si>
    <t>Binding</t>
  </si>
  <si>
    <t>$D$32</t>
  </si>
  <si>
    <t>Shipped Tennessee</t>
  </si>
  <si>
    <t>$D$32&lt;=$D$31</t>
  </si>
  <si>
    <t>$E$32</t>
  </si>
  <si>
    <t>Shipped Indiana</t>
  </si>
  <si>
    <t>$E$32&lt;=$E$31</t>
  </si>
  <si>
    <t>$B$40</t>
  </si>
  <si>
    <t>Total Production Virginia</t>
  </si>
  <si>
    <t>$B$40=$B$32</t>
  </si>
  <si>
    <t>$C$40</t>
  </si>
  <si>
    <t>Total Production Michigan</t>
  </si>
  <si>
    <t>$C$40=$C$32</t>
  </si>
  <si>
    <t>$D$40</t>
  </si>
  <si>
    <t>Total Production Tennessee</t>
  </si>
  <si>
    <t>$D$40=$D$32</t>
  </si>
  <si>
    <t>$E$40</t>
  </si>
  <si>
    <t>Total Production Indiana</t>
  </si>
  <si>
    <t>$E$40=$E$32</t>
  </si>
  <si>
    <t>$G$28</t>
  </si>
  <si>
    <t>Ney York Shipped</t>
  </si>
  <si>
    <t>$G$28&lt;=$F$28</t>
  </si>
  <si>
    <t>$G$29</t>
  </si>
  <si>
    <t>Pennsylvannia Shipped</t>
  </si>
  <si>
    <t>$G$29&lt;=$F$29</t>
  </si>
  <si>
    <t>$G$30</t>
  </si>
  <si>
    <t>Ohio Shipped</t>
  </si>
  <si>
    <t>$G$30&lt;=$F$30</t>
  </si>
  <si>
    <t>$G$37</t>
  </si>
  <si>
    <t>Juice Produced</t>
  </si>
  <si>
    <t>$G$37=$F$37</t>
  </si>
  <si>
    <t>$G$38</t>
  </si>
  <si>
    <t>Concentrate Produced</t>
  </si>
  <si>
    <t>$G$38=$F$38</t>
  </si>
  <si>
    <t>$G$39</t>
  </si>
  <si>
    <t>Jully Produced</t>
  </si>
  <si>
    <t>$G$39=$F$39</t>
  </si>
  <si>
    <t>Microsoft Excel 16.0 Sensitivity Report</t>
  </si>
  <si>
    <t>Report Created: 29-09-2024 17:22:10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</si>
  <si>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</si>
  <si>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</si>
  <si>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</si>
  <si>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</si>
  <si>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</si>
  <si>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</si>
  <si>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</si>
  <si>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</si>
  <si>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</si>
  <si>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</si>
  <si>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</si>
  <si>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</si>
  <si>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</si>
  <si>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Jelly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</si>
</sst>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5C]#,##0.00"/>
    <numFmt numFmtId="165" formatCode="[$$-45C]#,##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0" fillId="0" borderId="5" xfId="0" applyFill="1" applyBorder="1" applyAlignment="1"/>
    <xf numFmtId="0" fontId="7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4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771AC0-1424-4956-9DD1-11FB29A4F879}" name="Table1" displayName="Table1" ref="A8:B11" totalsRowShown="0" headerRowDxfId="5" dataDxfId="4">
  <tableColumns count="2">
    <tableColumn id="1" xr3:uid="{A66E59F6-9371-493A-B0DA-E868A3B53ADF}" name="Vineyard" dataDxfId="7"/>
    <tableColumn id="2" xr3:uid="{90B726F8-BD7A-4BCC-9B77-E859E4185DB3}" name="Supply(in tons)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C8788-B90E-4C75-823B-D8EB036B264C}" name="Table2" displayName="Table2" ref="D8:E12" totalsRowShown="0" headerRowDxfId="1" dataDxfId="0">
  <tableColumns count="2">
    <tableColumn id="1" xr3:uid="{C06E68F0-D98D-4359-AE91-F9C6F6ABA53E}" name="Plant" dataDxfId="3"/>
    <tableColumn id="2" xr3:uid="{D712B132-B6A8-46D6-89BA-D09A1211B0C3}" name="Capacity(in tons)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A50E-FC0B-4A39-8A5A-6A848E933E86}">
  <dimension ref="A1:G62"/>
  <sheetViews>
    <sheetView showGridLines="0" workbookViewId="0">
      <selection activeCell="M71" sqref="M71"/>
    </sheetView>
  </sheetViews>
  <sheetFormatPr defaultRowHeight="14.4" x14ac:dyDescent="0.3"/>
  <cols>
    <col min="1" max="1" width="2.33203125" customWidth="1"/>
    <col min="2" max="2" width="6.33203125" bestFit="1" customWidth="1"/>
    <col min="3" max="3" width="29.33203125" bestFit="1" customWidth="1"/>
    <col min="4" max="5" width="14.33203125" bestFit="1" customWidth="1"/>
    <col min="6" max="6" width="10.109375" bestFit="1" customWidth="1"/>
    <col min="7" max="7" width="5.6640625" bestFit="1" customWidth="1"/>
  </cols>
  <sheetData>
    <row r="1" spans="1:5" x14ac:dyDescent="0.3">
      <c r="A1" s="1" t="s">
        <v>37</v>
      </c>
    </row>
    <row r="2" spans="1:5" x14ac:dyDescent="0.3">
      <c r="A2" s="1" t="s">
        <v>38</v>
      </c>
    </row>
    <row r="3" spans="1:5" x14ac:dyDescent="0.3">
      <c r="A3" s="1" t="s">
        <v>39</v>
      </c>
    </row>
    <row r="4" spans="1:5" x14ac:dyDescent="0.3">
      <c r="A4" s="1" t="s">
        <v>40</v>
      </c>
    </row>
    <row r="5" spans="1:5" x14ac:dyDescent="0.3">
      <c r="A5" s="1" t="s">
        <v>41</v>
      </c>
    </row>
    <row r="6" spans="1:5" x14ac:dyDescent="0.3">
      <c r="A6" s="1"/>
      <c r="B6" t="s">
        <v>42</v>
      </c>
    </row>
    <row r="7" spans="1:5" x14ac:dyDescent="0.3">
      <c r="A7" s="1"/>
      <c r="B7" t="s">
        <v>43</v>
      </c>
    </row>
    <row r="8" spans="1:5" x14ac:dyDescent="0.3">
      <c r="A8" s="1"/>
      <c r="B8" t="s">
        <v>44</v>
      </c>
    </row>
    <row r="9" spans="1:5" x14ac:dyDescent="0.3">
      <c r="A9" s="1" t="s">
        <v>45</v>
      </c>
    </row>
    <row r="10" spans="1:5" x14ac:dyDescent="0.3">
      <c r="B10" t="s">
        <v>46</v>
      </c>
    </row>
    <row r="11" spans="1:5" x14ac:dyDescent="0.3">
      <c r="B11" t="s">
        <v>47</v>
      </c>
    </row>
    <row r="14" spans="1:5" ht="15" thickBot="1" x14ac:dyDescent="0.35">
      <c r="A14" t="s">
        <v>48</v>
      </c>
    </row>
    <row r="15" spans="1:5" ht="15" thickBot="1" x14ac:dyDescent="0.35">
      <c r="B15" s="14" t="s">
        <v>49</v>
      </c>
      <c r="C15" s="14" t="s">
        <v>50</v>
      </c>
      <c r="D15" s="14" t="s">
        <v>51</v>
      </c>
      <c r="E15" s="14" t="s">
        <v>52</v>
      </c>
    </row>
    <row r="16" spans="1:5" ht="15" thickBot="1" x14ac:dyDescent="0.35">
      <c r="B16" s="13" t="s">
        <v>60</v>
      </c>
      <c r="C16" s="13" t="s">
        <v>61</v>
      </c>
      <c r="D16" s="16">
        <v>10694500</v>
      </c>
      <c r="E16" s="16">
        <v>10694500</v>
      </c>
    </row>
    <row r="19" spans="1:6" ht="15" thickBot="1" x14ac:dyDescent="0.35">
      <c r="A19" t="s">
        <v>53</v>
      </c>
    </row>
    <row r="20" spans="1:6" ht="15" thickBot="1" x14ac:dyDescent="0.35">
      <c r="B20" s="14" t="s">
        <v>49</v>
      </c>
      <c r="C20" s="14" t="s">
        <v>50</v>
      </c>
      <c r="D20" s="14" t="s">
        <v>51</v>
      </c>
      <c r="E20" s="14" t="s">
        <v>52</v>
      </c>
      <c r="F20" s="14" t="s">
        <v>54</v>
      </c>
    </row>
    <row r="21" spans="1:6" x14ac:dyDescent="0.3">
      <c r="B21" s="15" t="s">
        <v>62</v>
      </c>
      <c r="C21" s="15" t="s">
        <v>63</v>
      </c>
      <c r="D21" s="17">
        <v>0</v>
      </c>
      <c r="E21" s="17">
        <v>0</v>
      </c>
      <c r="F21" s="15" t="s">
        <v>64</v>
      </c>
    </row>
    <row r="22" spans="1:6" x14ac:dyDescent="0.3">
      <c r="B22" s="15" t="s">
        <v>65</v>
      </c>
      <c r="C22" s="15" t="s">
        <v>66</v>
      </c>
      <c r="D22" s="17">
        <v>0</v>
      </c>
      <c r="E22" s="17">
        <v>0</v>
      </c>
      <c r="F22" s="15" t="s">
        <v>64</v>
      </c>
    </row>
    <row r="23" spans="1:6" x14ac:dyDescent="0.3">
      <c r="B23" s="15" t="s">
        <v>67</v>
      </c>
      <c r="C23" s="15" t="s">
        <v>68</v>
      </c>
      <c r="D23" s="17">
        <v>300.00000000000011</v>
      </c>
      <c r="E23" s="17">
        <v>300.00000000000011</v>
      </c>
      <c r="F23" s="15" t="s">
        <v>64</v>
      </c>
    </row>
    <row r="24" spans="1:6" x14ac:dyDescent="0.3">
      <c r="B24" s="15" t="s">
        <v>69</v>
      </c>
      <c r="C24" s="15" t="s">
        <v>70</v>
      </c>
      <c r="D24" s="17">
        <v>1100</v>
      </c>
      <c r="E24" s="17">
        <v>1100</v>
      </c>
      <c r="F24" s="15" t="s">
        <v>64</v>
      </c>
    </row>
    <row r="25" spans="1:6" x14ac:dyDescent="0.3">
      <c r="B25" s="15" t="s">
        <v>71</v>
      </c>
      <c r="C25" s="15" t="s">
        <v>72</v>
      </c>
      <c r="D25" s="17">
        <v>149.99999999999989</v>
      </c>
      <c r="E25" s="17">
        <v>149.99999999999989</v>
      </c>
      <c r="F25" s="15" t="s">
        <v>64</v>
      </c>
    </row>
    <row r="26" spans="1:6" x14ac:dyDescent="0.3">
      <c r="B26" s="15" t="s">
        <v>73</v>
      </c>
      <c r="C26" s="15" t="s">
        <v>74</v>
      </c>
      <c r="D26" s="17">
        <v>1100</v>
      </c>
      <c r="E26" s="17">
        <v>1100</v>
      </c>
      <c r="F26" s="15" t="s">
        <v>64</v>
      </c>
    </row>
    <row r="27" spans="1:6" x14ac:dyDescent="0.3">
      <c r="B27" s="15" t="s">
        <v>75</v>
      </c>
      <c r="C27" s="15" t="s">
        <v>76</v>
      </c>
      <c r="D27" s="17">
        <v>0</v>
      </c>
      <c r="E27" s="17">
        <v>0</v>
      </c>
      <c r="F27" s="15" t="s">
        <v>64</v>
      </c>
    </row>
    <row r="28" spans="1:6" x14ac:dyDescent="0.3">
      <c r="B28" s="15" t="s">
        <v>77</v>
      </c>
      <c r="C28" s="15" t="s">
        <v>78</v>
      </c>
      <c r="D28" s="17">
        <v>300.00000000000011</v>
      </c>
      <c r="E28" s="17">
        <v>300.00000000000011</v>
      </c>
      <c r="F28" s="15" t="s">
        <v>64</v>
      </c>
    </row>
    <row r="29" spans="1:6" x14ac:dyDescent="0.3">
      <c r="B29" s="15" t="s">
        <v>79</v>
      </c>
      <c r="C29" s="15" t="s">
        <v>80</v>
      </c>
      <c r="D29" s="17">
        <v>0</v>
      </c>
      <c r="E29" s="17">
        <v>0</v>
      </c>
      <c r="F29" s="15" t="s">
        <v>64</v>
      </c>
    </row>
    <row r="30" spans="1:6" x14ac:dyDescent="0.3">
      <c r="B30" s="15" t="s">
        <v>81</v>
      </c>
      <c r="C30" s="15" t="s">
        <v>82</v>
      </c>
      <c r="D30" s="17">
        <v>0</v>
      </c>
      <c r="E30" s="17">
        <v>0</v>
      </c>
      <c r="F30" s="15" t="s">
        <v>64</v>
      </c>
    </row>
    <row r="31" spans="1:6" x14ac:dyDescent="0.3">
      <c r="B31" s="15" t="s">
        <v>83</v>
      </c>
      <c r="C31" s="15" t="s">
        <v>84</v>
      </c>
      <c r="D31" s="17">
        <v>1100</v>
      </c>
      <c r="E31" s="17">
        <v>1100</v>
      </c>
      <c r="F31" s="15" t="s">
        <v>64</v>
      </c>
    </row>
    <row r="32" spans="1:6" x14ac:dyDescent="0.3">
      <c r="B32" s="15" t="s">
        <v>85</v>
      </c>
      <c r="C32" s="15" t="s">
        <v>86</v>
      </c>
      <c r="D32" s="17">
        <v>0</v>
      </c>
      <c r="E32" s="17">
        <v>0</v>
      </c>
      <c r="F32" s="15" t="s">
        <v>64</v>
      </c>
    </row>
    <row r="33" spans="1:7" x14ac:dyDescent="0.3">
      <c r="B33" s="15" t="s">
        <v>87</v>
      </c>
      <c r="C33" s="15" t="s">
        <v>88</v>
      </c>
      <c r="D33" s="17">
        <v>0</v>
      </c>
      <c r="E33" s="17">
        <v>0</v>
      </c>
      <c r="F33" s="15" t="s">
        <v>64</v>
      </c>
    </row>
    <row r="34" spans="1:7" x14ac:dyDescent="0.3">
      <c r="B34" s="15" t="s">
        <v>89</v>
      </c>
      <c r="C34" s="15" t="s">
        <v>90</v>
      </c>
      <c r="D34" s="17">
        <v>0</v>
      </c>
      <c r="E34" s="17">
        <v>0</v>
      </c>
      <c r="F34" s="15" t="s">
        <v>64</v>
      </c>
    </row>
    <row r="35" spans="1:7" x14ac:dyDescent="0.3">
      <c r="B35" s="15" t="s">
        <v>91</v>
      </c>
      <c r="C35" s="15" t="s">
        <v>92</v>
      </c>
      <c r="D35" s="17">
        <v>0</v>
      </c>
      <c r="E35" s="17">
        <v>0</v>
      </c>
      <c r="F35" s="15" t="s">
        <v>64</v>
      </c>
    </row>
    <row r="36" spans="1:7" x14ac:dyDescent="0.3">
      <c r="B36" s="15" t="s">
        <v>93</v>
      </c>
      <c r="C36" s="15" t="s">
        <v>94</v>
      </c>
      <c r="D36" s="17">
        <v>1200</v>
      </c>
      <c r="E36" s="17">
        <v>1200</v>
      </c>
      <c r="F36" s="15" t="s">
        <v>64</v>
      </c>
    </row>
    <row r="37" spans="1:7" x14ac:dyDescent="0.3">
      <c r="B37" s="15" t="s">
        <v>95</v>
      </c>
      <c r="C37" s="15" t="s">
        <v>96</v>
      </c>
      <c r="D37" s="17">
        <v>75</v>
      </c>
      <c r="E37" s="17">
        <v>75</v>
      </c>
      <c r="F37" s="15" t="s">
        <v>64</v>
      </c>
    </row>
    <row r="38" spans="1:7" x14ac:dyDescent="0.3">
      <c r="B38" s="15" t="s">
        <v>97</v>
      </c>
      <c r="C38" s="15" t="s">
        <v>98</v>
      </c>
      <c r="D38" s="17">
        <v>24.999999999999957</v>
      </c>
      <c r="E38" s="17">
        <v>24.999999999999957</v>
      </c>
      <c r="F38" s="15" t="s">
        <v>64</v>
      </c>
    </row>
    <row r="39" spans="1:7" x14ac:dyDescent="0.3">
      <c r="B39" s="15" t="s">
        <v>99</v>
      </c>
      <c r="C39" s="15" t="s">
        <v>100</v>
      </c>
      <c r="D39" s="17">
        <v>700</v>
      </c>
      <c r="E39" s="17">
        <v>700</v>
      </c>
      <c r="F39" s="15" t="s">
        <v>64</v>
      </c>
    </row>
    <row r="40" spans="1:7" x14ac:dyDescent="0.3">
      <c r="B40" s="15" t="s">
        <v>101</v>
      </c>
      <c r="C40" s="15" t="s">
        <v>102</v>
      </c>
      <c r="D40" s="17">
        <v>100</v>
      </c>
      <c r="E40" s="17">
        <v>100</v>
      </c>
      <c r="F40" s="15" t="s">
        <v>64</v>
      </c>
    </row>
    <row r="41" spans="1:7" x14ac:dyDescent="0.3">
      <c r="B41" s="15" t="s">
        <v>103</v>
      </c>
      <c r="C41" s="15" t="s">
        <v>104</v>
      </c>
      <c r="D41" s="17">
        <v>0</v>
      </c>
      <c r="E41" s="17">
        <v>0</v>
      </c>
      <c r="F41" s="15" t="s">
        <v>64</v>
      </c>
    </row>
    <row r="42" spans="1:7" x14ac:dyDescent="0.3">
      <c r="B42" s="15" t="s">
        <v>105</v>
      </c>
      <c r="C42" s="15" t="s">
        <v>106</v>
      </c>
      <c r="D42" s="17">
        <v>700</v>
      </c>
      <c r="E42" s="17">
        <v>700</v>
      </c>
      <c r="F42" s="15" t="s">
        <v>64</v>
      </c>
    </row>
    <row r="43" spans="1:7" x14ac:dyDescent="0.3">
      <c r="B43" s="15" t="s">
        <v>107</v>
      </c>
      <c r="C43" s="15" t="s">
        <v>108</v>
      </c>
      <c r="D43" s="17">
        <v>0</v>
      </c>
      <c r="E43" s="17">
        <v>0</v>
      </c>
      <c r="F43" s="15" t="s">
        <v>64</v>
      </c>
    </row>
    <row r="44" spans="1:7" ht="15" thickBot="1" x14ac:dyDescent="0.35">
      <c r="B44" s="13" t="s">
        <v>109</v>
      </c>
      <c r="C44" s="13" t="s">
        <v>110</v>
      </c>
      <c r="D44" s="18">
        <v>0</v>
      </c>
      <c r="E44" s="18">
        <v>0</v>
      </c>
      <c r="F44" s="13" t="s">
        <v>64</v>
      </c>
    </row>
    <row r="47" spans="1:7" ht="15" thickBot="1" x14ac:dyDescent="0.35">
      <c r="A47" t="s">
        <v>55</v>
      </c>
    </row>
    <row r="48" spans="1:7" ht="15" thickBot="1" x14ac:dyDescent="0.35">
      <c r="B48" s="14" t="s">
        <v>49</v>
      </c>
      <c r="C48" s="14" t="s">
        <v>50</v>
      </c>
      <c r="D48" s="14" t="s">
        <v>56</v>
      </c>
      <c r="E48" s="14" t="s">
        <v>57</v>
      </c>
      <c r="F48" s="14" t="s">
        <v>58</v>
      </c>
      <c r="G48" s="14" t="s">
        <v>59</v>
      </c>
    </row>
    <row r="49" spans="2:7" x14ac:dyDescent="0.3">
      <c r="B49" s="15" t="s">
        <v>111</v>
      </c>
      <c r="C49" s="15" t="s">
        <v>112</v>
      </c>
      <c r="D49" s="17">
        <v>149.99999999999989</v>
      </c>
      <c r="E49" s="15" t="s">
        <v>113</v>
      </c>
      <c r="F49" s="15" t="s">
        <v>114</v>
      </c>
      <c r="G49" s="15">
        <v>1050</v>
      </c>
    </row>
    <row r="50" spans="2:7" x14ac:dyDescent="0.3">
      <c r="B50" s="15" t="s">
        <v>115</v>
      </c>
      <c r="C50" s="15" t="s">
        <v>116</v>
      </c>
      <c r="D50" s="17">
        <v>1100</v>
      </c>
      <c r="E50" s="15" t="s">
        <v>117</v>
      </c>
      <c r="F50" s="15" t="s">
        <v>118</v>
      </c>
      <c r="G50" s="15">
        <v>0</v>
      </c>
    </row>
    <row r="51" spans="2:7" x14ac:dyDescent="0.3">
      <c r="B51" s="15" t="s">
        <v>119</v>
      </c>
      <c r="C51" s="15" t="s">
        <v>120</v>
      </c>
      <c r="D51" s="17">
        <v>1400</v>
      </c>
      <c r="E51" s="15" t="s">
        <v>121</v>
      </c>
      <c r="F51" s="15" t="s">
        <v>118</v>
      </c>
      <c r="G51" s="15">
        <v>0</v>
      </c>
    </row>
    <row r="52" spans="2:7" x14ac:dyDescent="0.3">
      <c r="B52" s="15" t="s">
        <v>122</v>
      </c>
      <c r="C52" s="15" t="s">
        <v>123</v>
      </c>
      <c r="D52" s="17">
        <v>1400</v>
      </c>
      <c r="E52" s="15" t="s">
        <v>124</v>
      </c>
      <c r="F52" s="15" t="s">
        <v>118</v>
      </c>
      <c r="G52" s="15">
        <v>0</v>
      </c>
    </row>
    <row r="53" spans="2:7" x14ac:dyDescent="0.3">
      <c r="B53" s="15" t="s">
        <v>125</v>
      </c>
      <c r="C53" s="15" t="s">
        <v>126</v>
      </c>
      <c r="D53" s="17">
        <v>150</v>
      </c>
      <c r="E53" s="15" t="s">
        <v>127</v>
      </c>
      <c r="F53" s="15" t="s">
        <v>118</v>
      </c>
      <c r="G53" s="15">
        <v>0</v>
      </c>
    </row>
    <row r="54" spans="2:7" x14ac:dyDescent="0.3">
      <c r="B54" s="15" t="s">
        <v>128</v>
      </c>
      <c r="C54" s="15" t="s">
        <v>129</v>
      </c>
      <c r="D54" s="17">
        <v>1100</v>
      </c>
      <c r="E54" s="15" t="s">
        <v>130</v>
      </c>
      <c r="F54" s="15" t="s">
        <v>118</v>
      </c>
      <c r="G54" s="15">
        <v>0</v>
      </c>
    </row>
    <row r="55" spans="2:7" x14ac:dyDescent="0.3">
      <c r="B55" s="15" t="s">
        <v>131</v>
      </c>
      <c r="C55" s="15" t="s">
        <v>132</v>
      </c>
      <c r="D55" s="17">
        <v>1400</v>
      </c>
      <c r="E55" s="15" t="s">
        <v>133</v>
      </c>
      <c r="F55" s="15" t="s">
        <v>118</v>
      </c>
      <c r="G55" s="15">
        <v>0</v>
      </c>
    </row>
    <row r="56" spans="2:7" x14ac:dyDescent="0.3">
      <c r="B56" s="15" t="s">
        <v>134</v>
      </c>
      <c r="C56" s="15" t="s">
        <v>135</v>
      </c>
      <c r="D56" s="17">
        <v>1400</v>
      </c>
      <c r="E56" s="15" t="s">
        <v>136</v>
      </c>
      <c r="F56" s="15" t="s">
        <v>118</v>
      </c>
      <c r="G56" s="15">
        <v>0</v>
      </c>
    </row>
    <row r="57" spans="2:7" x14ac:dyDescent="0.3">
      <c r="B57" s="15" t="s">
        <v>137</v>
      </c>
      <c r="C57" s="15" t="s">
        <v>138</v>
      </c>
      <c r="D57" s="17">
        <v>1400</v>
      </c>
      <c r="E57" s="15" t="s">
        <v>139</v>
      </c>
      <c r="F57" s="15" t="s">
        <v>118</v>
      </c>
      <c r="G57" s="15">
        <v>0</v>
      </c>
    </row>
    <row r="58" spans="2:7" x14ac:dyDescent="0.3">
      <c r="B58" s="15" t="s">
        <v>140</v>
      </c>
      <c r="C58" s="15" t="s">
        <v>141</v>
      </c>
      <c r="D58" s="17">
        <v>1550</v>
      </c>
      <c r="E58" s="15" t="s">
        <v>142</v>
      </c>
      <c r="F58" s="15" t="s">
        <v>114</v>
      </c>
      <c r="G58" s="15">
        <v>150</v>
      </c>
    </row>
    <row r="59" spans="2:7" x14ac:dyDescent="0.3">
      <c r="B59" s="15" t="s">
        <v>143</v>
      </c>
      <c r="C59" s="15" t="s">
        <v>144</v>
      </c>
      <c r="D59" s="17">
        <v>1100</v>
      </c>
      <c r="E59" s="15" t="s">
        <v>145</v>
      </c>
      <c r="F59" s="15" t="s">
        <v>118</v>
      </c>
      <c r="G59" s="15">
        <v>0</v>
      </c>
    </row>
    <row r="60" spans="2:7" x14ac:dyDescent="0.3">
      <c r="B60" s="15" t="s">
        <v>146</v>
      </c>
      <c r="C60" s="15" t="s">
        <v>147</v>
      </c>
      <c r="D60" s="17">
        <v>1200</v>
      </c>
      <c r="E60" s="15" t="s">
        <v>148</v>
      </c>
      <c r="F60" s="15" t="s">
        <v>118</v>
      </c>
      <c r="G60" s="15">
        <v>0</v>
      </c>
    </row>
    <row r="61" spans="2:7" x14ac:dyDescent="0.3">
      <c r="B61" s="15" t="s">
        <v>149</v>
      </c>
      <c r="C61" s="15" t="s">
        <v>150</v>
      </c>
      <c r="D61" s="17">
        <v>900</v>
      </c>
      <c r="E61" s="15" t="s">
        <v>151</v>
      </c>
      <c r="F61" s="15" t="s">
        <v>118</v>
      </c>
      <c r="G61" s="15">
        <v>0</v>
      </c>
    </row>
    <row r="62" spans="2:7" ht="15" thickBot="1" x14ac:dyDescent="0.35">
      <c r="B62" s="13" t="s">
        <v>152</v>
      </c>
      <c r="C62" s="13" t="s">
        <v>153</v>
      </c>
      <c r="D62" s="18">
        <v>700</v>
      </c>
      <c r="E62" s="13" t="s">
        <v>154</v>
      </c>
      <c r="F62" s="13" t="s">
        <v>118</v>
      </c>
      <c r="G62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2AF8-B0F4-4EAC-B760-4420EA9784AC}">
  <dimension ref="A1:H50"/>
  <sheetViews>
    <sheetView showGridLines="0" tabSelected="1" topLeftCell="A6" workbookViewId="0">
      <selection activeCell="J7" sqref="J7"/>
    </sheetView>
  </sheetViews>
  <sheetFormatPr defaultRowHeight="14.4" x14ac:dyDescent="0.3"/>
  <cols>
    <col min="1" max="1" width="2.33203125" customWidth="1"/>
    <col min="2" max="2" width="6.33203125" bestFit="1" customWidth="1"/>
    <col min="3" max="3" width="23.33203125" bestFit="1" customWidth="1"/>
    <col min="4" max="4" width="5.6640625" bestFit="1" customWidth="1"/>
    <col min="5" max="5" width="8.33203125" bestFit="1" customWidth="1"/>
    <col min="6" max="6" width="10.109375" bestFit="1" customWidth="1"/>
    <col min="7" max="7" width="12" bestFit="1" customWidth="1"/>
    <col min="8" max="8" width="9.21875" bestFit="1" customWidth="1"/>
  </cols>
  <sheetData>
    <row r="1" spans="1:8" x14ac:dyDescent="0.3">
      <c r="A1" s="1" t="s">
        <v>155</v>
      </c>
    </row>
    <row r="2" spans="1:8" x14ac:dyDescent="0.3">
      <c r="A2" s="1" t="s">
        <v>38</v>
      </c>
    </row>
    <row r="3" spans="1:8" x14ac:dyDescent="0.3">
      <c r="A3" s="1" t="s">
        <v>156</v>
      </c>
    </row>
    <row r="6" spans="1:8" ht="15" thickBot="1" x14ac:dyDescent="0.35">
      <c r="A6" t="s">
        <v>53</v>
      </c>
    </row>
    <row r="7" spans="1:8" x14ac:dyDescent="0.3">
      <c r="B7" s="19"/>
      <c r="C7" s="19"/>
      <c r="D7" s="19" t="s">
        <v>157</v>
      </c>
      <c r="E7" s="19" t="s">
        <v>159</v>
      </c>
      <c r="F7" s="19" t="s">
        <v>161</v>
      </c>
      <c r="G7" s="19" t="s">
        <v>163</v>
      </c>
      <c r="H7" s="19" t="s">
        <v>163</v>
      </c>
    </row>
    <row r="8" spans="1:8" ht="15" thickBot="1" x14ac:dyDescent="0.35">
      <c r="B8" s="20" t="s">
        <v>49</v>
      </c>
      <c r="C8" s="20" t="s">
        <v>50</v>
      </c>
      <c r="D8" s="20" t="s">
        <v>158</v>
      </c>
      <c r="E8" s="20" t="s">
        <v>160</v>
      </c>
      <c r="F8" s="20" t="s">
        <v>162</v>
      </c>
      <c r="G8" s="20" t="s">
        <v>164</v>
      </c>
      <c r="H8" s="20" t="s">
        <v>165</v>
      </c>
    </row>
    <row r="9" spans="1:8" x14ac:dyDescent="0.3">
      <c r="B9" s="15" t="s">
        <v>62</v>
      </c>
      <c r="C9" s="15" t="s">
        <v>63</v>
      </c>
      <c r="D9" s="15">
        <v>0</v>
      </c>
      <c r="E9" s="15">
        <v>10</v>
      </c>
      <c r="F9" s="15">
        <v>850</v>
      </c>
      <c r="G9" s="15">
        <v>1E+30</v>
      </c>
      <c r="H9" s="15">
        <v>10</v>
      </c>
    </row>
    <row r="10" spans="1:8" x14ac:dyDescent="0.3">
      <c r="B10" s="15" t="s">
        <v>65</v>
      </c>
      <c r="C10" s="15" t="s">
        <v>66</v>
      </c>
      <c r="D10" s="15">
        <v>0</v>
      </c>
      <c r="E10" s="15">
        <v>60</v>
      </c>
      <c r="F10" s="15">
        <v>720</v>
      </c>
      <c r="G10" s="15">
        <v>1E+30</v>
      </c>
      <c r="H10" s="15">
        <v>60</v>
      </c>
    </row>
    <row r="11" spans="1:8" x14ac:dyDescent="0.3">
      <c r="B11" s="15" t="s">
        <v>67</v>
      </c>
      <c r="C11" s="15" t="s">
        <v>68</v>
      </c>
      <c r="D11" s="15">
        <v>300.00000000000011</v>
      </c>
      <c r="E11" s="15">
        <v>0</v>
      </c>
      <c r="F11" s="15">
        <v>910</v>
      </c>
      <c r="G11" s="15">
        <v>5</v>
      </c>
      <c r="H11" s="15">
        <v>190</v>
      </c>
    </row>
    <row r="12" spans="1:8" x14ac:dyDescent="0.3">
      <c r="B12" s="15" t="s">
        <v>69</v>
      </c>
      <c r="C12" s="15" t="s">
        <v>70</v>
      </c>
      <c r="D12" s="15">
        <v>1100</v>
      </c>
      <c r="E12" s="15">
        <v>0</v>
      </c>
      <c r="F12" s="15">
        <v>750</v>
      </c>
      <c r="G12" s="15">
        <v>10</v>
      </c>
      <c r="H12" s="15">
        <v>5</v>
      </c>
    </row>
    <row r="13" spans="1:8" x14ac:dyDescent="0.3">
      <c r="B13" s="15" t="s">
        <v>71</v>
      </c>
      <c r="C13" s="15" t="s">
        <v>72</v>
      </c>
      <c r="D13" s="15">
        <v>149.99999999999989</v>
      </c>
      <c r="E13" s="15">
        <v>0</v>
      </c>
      <c r="F13" s="15">
        <v>970</v>
      </c>
      <c r="G13" s="15">
        <v>10</v>
      </c>
      <c r="H13" s="15">
        <v>5</v>
      </c>
    </row>
    <row r="14" spans="1:8" x14ac:dyDescent="0.3">
      <c r="B14" s="15" t="s">
        <v>73</v>
      </c>
      <c r="C14" s="15" t="s">
        <v>74</v>
      </c>
      <c r="D14" s="15">
        <v>1100</v>
      </c>
      <c r="E14" s="15">
        <v>0</v>
      </c>
      <c r="F14" s="15">
        <v>790</v>
      </c>
      <c r="G14" s="15">
        <v>60</v>
      </c>
      <c r="H14" s="15">
        <v>1E+30</v>
      </c>
    </row>
    <row r="15" spans="1:8" x14ac:dyDescent="0.3">
      <c r="B15" s="15" t="s">
        <v>75</v>
      </c>
      <c r="C15" s="15" t="s">
        <v>76</v>
      </c>
      <c r="D15" s="15">
        <v>0</v>
      </c>
      <c r="E15" s="15">
        <v>10</v>
      </c>
      <c r="F15" s="15">
        <v>1050</v>
      </c>
      <c r="G15" s="15">
        <v>1E+30</v>
      </c>
      <c r="H15" s="15">
        <v>10</v>
      </c>
    </row>
    <row r="16" spans="1:8" x14ac:dyDescent="0.3">
      <c r="B16" s="15" t="s">
        <v>77</v>
      </c>
      <c r="C16" s="15" t="s">
        <v>78</v>
      </c>
      <c r="D16" s="15">
        <v>300.00000000000011</v>
      </c>
      <c r="E16" s="15">
        <v>0</v>
      </c>
      <c r="F16" s="15">
        <v>880</v>
      </c>
      <c r="G16" s="15">
        <v>5</v>
      </c>
      <c r="H16" s="15">
        <v>10</v>
      </c>
    </row>
    <row r="17" spans="2:8" x14ac:dyDescent="0.3">
      <c r="B17" s="15" t="s">
        <v>79</v>
      </c>
      <c r="C17" s="15" t="s">
        <v>80</v>
      </c>
      <c r="D17" s="15">
        <v>0</v>
      </c>
      <c r="E17" s="15">
        <v>190</v>
      </c>
      <c r="F17" s="15">
        <v>900</v>
      </c>
      <c r="G17" s="15">
        <v>1E+30</v>
      </c>
      <c r="H17" s="15">
        <v>190</v>
      </c>
    </row>
    <row r="18" spans="2:8" x14ac:dyDescent="0.3">
      <c r="B18" s="15" t="s">
        <v>81</v>
      </c>
      <c r="C18" s="15" t="s">
        <v>82</v>
      </c>
      <c r="D18" s="15">
        <v>0</v>
      </c>
      <c r="E18" s="15">
        <v>300</v>
      </c>
      <c r="F18" s="15">
        <v>830</v>
      </c>
      <c r="G18" s="15">
        <v>1E+30</v>
      </c>
      <c r="H18" s="15">
        <v>300</v>
      </c>
    </row>
    <row r="19" spans="2:8" x14ac:dyDescent="0.3">
      <c r="B19" s="15" t="s">
        <v>83</v>
      </c>
      <c r="C19" s="15" t="s">
        <v>84</v>
      </c>
      <c r="D19" s="15">
        <v>1100</v>
      </c>
      <c r="E19" s="15">
        <v>0</v>
      </c>
      <c r="F19" s="15">
        <v>780</v>
      </c>
      <c r="G19" s="15">
        <v>190</v>
      </c>
      <c r="H19" s="15">
        <v>1E+30</v>
      </c>
    </row>
    <row r="20" spans="2:8" x14ac:dyDescent="0.3">
      <c r="B20" s="15" t="s">
        <v>85</v>
      </c>
      <c r="C20" s="15" t="s">
        <v>86</v>
      </c>
      <c r="D20" s="15">
        <v>0</v>
      </c>
      <c r="E20" s="15">
        <v>200</v>
      </c>
      <c r="F20" s="15">
        <v>820</v>
      </c>
      <c r="G20" s="15">
        <v>1E+30</v>
      </c>
      <c r="H20" s="15">
        <v>200</v>
      </c>
    </row>
    <row r="21" spans="2:8" x14ac:dyDescent="0.3">
      <c r="B21" s="15" t="s">
        <v>87</v>
      </c>
      <c r="C21" s="15" t="s">
        <v>88</v>
      </c>
      <c r="D21" s="15">
        <v>0</v>
      </c>
      <c r="E21" s="15">
        <v>100</v>
      </c>
      <c r="F21" s="15">
        <v>2100</v>
      </c>
      <c r="G21" s="15">
        <v>1E+30</v>
      </c>
      <c r="H21" s="15">
        <v>100</v>
      </c>
    </row>
    <row r="22" spans="2:8" x14ac:dyDescent="0.3">
      <c r="B22" s="15" t="s">
        <v>89</v>
      </c>
      <c r="C22" s="15" t="s">
        <v>90</v>
      </c>
      <c r="D22" s="15">
        <v>0</v>
      </c>
      <c r="E22" s="15">
        <v>250</v>
      </c>
      <c r="F22" s="15">
        <v>2350</v>
      </c>
      <c r="G22" s="15">
        <v>1E+30</v>
      </c>
      <c r="H22" s="15">
        <v>250</v>
      </c>
    </row>
    <row r="23" spans="2:8" x14ac:dyDescent="0.3">
      <c r="B23" s="15" t="s">
        <v>91</v>
      </c>
      <c r="C23" s="15" t="s">
        <v>92</v>
      </c>
      <c r="D23" s="15">
        <v>0</v>
      </c>
      <c r="E23" s="15">
        <v>275</v>
      </c>
      <c r="F23" s="15">
        <v>2200</v>
      </c>
      <c r="G23" s="15">
        <v>1E+30</v>
      </c>
      <c r="H23" s="15">
        <v>275</v>
      </c>
    </row>
    <row r="24" spans="2:8" x14ac:dyDescent="0.3">
      <c r="B24" s="15" t="s">
        <v>93</v>
      </c>
      <c r="C24" s="15" t="s">
        <v>94</v>
      </c>
      <c r="D24" s="15">
        <v>1200</v>
      </c>
      <c r="E24" s="15">
        <v>0</v>
      </c>
      <c r="F24" s="15">
        <v>1900</v>
      </c>
      <c r="G24" s="15">
        <v>100</v>
      </c>
      <c r="H24" s="15">
        <v>1E+30</v>
      </c>
    </row>
    <row r="25" spans="2:8" x14ac:dyDescent="0.3">
      <c r="B25" s="15" t="s">
        <v>95</v>
      </c>
      <c r="C25" s="15" t="s">
        <v>96</v>
      </c>
      <c r="D25" s="15">
        <v>75</v>
      </c>
      <c r="E25" s="15">
        <v>0</v>
      </c>
      <c r="F25" s="15">
        <v>4100</v>
      </c>
      <c r="G25" s="15">
        <v>200</v>
      </c>
      <c r="H25" s="15">
        <v>10</v>
      </c>
    </row>
    <row r="26" spans="2:8" x14ac:dyDescent="0.3">
      <c r="B26" s="15" t="s">
        <v>97</v>
      </c>
      <c r="C26" s="15" t="s">
        <v>98</v>
      </c>
      <c r="D26" s="15">
        <v>24.999999999999957</v>
      </c>
      <c r="E26" s="15">
        <v>0</v>
      </c>
      <c r="F26" s="15">
        <v>4300</v>
      </c>
      <c r="G26" s="15">
        <v>160</v>
      </c>
      <c r="H26" s="15">
        <v>600</v>
      </c>
    </row>
    <row r="27" spans="2:8" x14ac:dyDescent="0.3">
      <c r="B27" s="15" t="s">
        <v>99</v>
      </c>
      <c r="C27" s="15" t="s">
        <v>100</v>
      </c>
      <c r="D27" s="15">
        <v>700</v>
      </c>
      <c r="E27" s="15">
        <v>0</v>
      </c>
      <c r="F27" s="15">
        <v>3950</v>
      </c>
      <c r="G27" s="15">
        <v>10</v>
      </c>
      <c r="H27" s="15">
        <v>1E+30</v>
      </c>
    </row>
    <row r="28" spans="2:8" x14ac:dyDescent="0.3">
      <c r="B28" s="15" t="s">
        <v>101</v>
      </c>
      <c r="C28" s="15" t="s">
        <v>102</v>
      </c>
      <c r="D28" s="15">
        <v>100</v>
      </c>
      <c r="E28" s="15">
        <v>0</v>
      </c>
      <c r="F28" s="15">
        <v>3900</v>
      </c>
      <c r="G28" s="15">
        <v>380</v>
      </c>
      <c r="H28" s="15">
        <v>200</v>
      </c>
    </row>
    <row r="29" spans="2:8" x14ac:dyDescent="0.3">
      <c r="B29" s="15" t="s">
        <v>103</v>
      </c>
      <c r="C29" s="15" t="s">
        <v>104</v>
      </c>
      <c r="D29" s="15">
        <v>0</v>
      </c>
      <c r="E29" s="15">
        <v>450</v>
      </c>
      <c r="F29" s="15">
        <v>2600</v>
      </c>
      <c r="G29" s="15">
        <v>1E+30</v>
      </c>
      <c r="H29" s="15">
        <v>450</v>
      </c>
    </row>
    <row r="30" spans="2:8" x14ac:dyDescent="0.3">
      <c r="B30" s="15" t="s">
        <v>105</v>
      </c>
      <c r="C30" s="15" t="s">
        <v>106</v>
      </c>
      <c r="D30" s="15">
        <v>700</v>
      </c>
      <c r="E30" s="15">
        <v>0</v>
      </c>
      <c r="F30" s="15">
        <v>2300</v>
      </c>
      <c r="G30" s="15">
        <v>450</v>
      </c>
      <c r="H30" s="15">
        <v>1E+30</v>
      </c>
    </row>
    <row r="31" spans="2:8" x14ac:dyDescent="0.3">
      <c r="B31" s="15" t="s">
        <v>107</v>
      </c>
      <c r="C31" s="15" t="s">
        <v>108</v>
      </c>
      <c r="D31" s="15">
        <v>0</v>
      </c>
      <c r="E31" s="15">
        <v>462.5</v>
      </c>
      <c r="F31" s="15">
        <v>2500</v>
      </c>
      <c r="G31" s="15">
        <v>1E+30</v>
      </c>
      <c r="H31" s="15">
        <v>462.5</v>
      </c>
    </row>
    <row r="32" spans="2:8" ht="15" thickBot="1" x14ac:dyDescent="0.35">
      <c r="B32" s="13" t="s">
        <v>109</v>
      </c>
      <c r="C32" s="13" t="s">
        <v>110</v>
      </c>
      <c r="D32" s="13">
        <v>0</v>
      </c>
      <c r="E32" s="13">
        <v>800</v>
      </c>
      <c r="F32" s="13">
        <v>2800</v>
      </c>
      <c r="G32" s="13">
        <v>1E+30</v>
      </c>
      <c r="H32" s="13">
        <v>800</v>
      </c>
    </row>
    <row r="34" spans="1:8" ht="15" thickBot="1" x14ac:dyDescent="0.35">
      <c r="A34" t="s">
        <v>55</v>
      </c>
    </row>
    <row r="35" spans="1:8" x14ac:dyDescent="0.3">
      <c r="B35" s="19"/>
      <c r="C35" s="19"/>
      <c r="D35" s="19" t="s">
        <v>157</v>
      </c>
      <c r="E35" s="19" t="s">
        <v>166</v>
      </c>
      <c r="F35" s="19" t="s">
        <v>168</v>
      </c>
      <c r="G35" s="19" t="s">
        <v>163</v>
      </c>
      <c r="H35" s="19" t="s">
        <v>163</v>
      </c>
    </row>
    <row r="36" spans="1:8" ht="15" thickBot="1" x14ac:dyDescent="0.35">
      <c r="B36" s="20" t="s">
        <v>49</v>
      </c>
      <c r="C36" s="20" t="s">
        <v>50</v>
      </c>
      <c r="D36" s="20" t="s">
        <v>158</v>
      </c>
      <c r="E36" s="20" t="s">
        <v>167</v>
      </c>
      <c r="F36" s="20" t="s">
        <v>169</v>
      </c>
      <c r="G36" s="20" t="s">
        <v>164</v>
      </c>
      <c r="H36" s="20" t="s">
        <v>165</v>
      </c>
    </row>
    <row r="37" spans="1:8" x14ac:dyDescent="0.3">
      <c r="B37" s="15" t="s">
        <v>111</v>
      </c>
      <c r="C37" s="15" t="s">
        <v>112</v>
      </c>
      <c r="D37" s="15">
        <v>149.99999999999989</v>
      </c>
      <c r="E37" s="15">
        <v>0</v>
      </c>
      <c r="F37" s="15">
        <v>1200</v>
      </c>
      <c r="G37" s="15">
        <v>1E+30</v>
      </c>
      <c r="H37" s="15">
        <v>1050</v>
      </c>
    </row>
    <row r="38" spans="1:8" x14ac:dyDescent="0.3">
      <c r="B38" s="15" t="s">
        <v>115</v>
      </c>
      <c r="C38" s="15" t="s">
        <v>116</v>
      </c>
      <c r="D38" s="15">
        <v>1100</v>
      </c>
      <c r="E38" s="15">
        <v>-80</v>
      </c>
      <c r="F38" s="15">
        <v>1100</v>
      </c>
      <c r="G38" s="15">
        <v>149.99999999999989</v>
      </c>
      <c r="H38" s="15">
        <v>49.999999999999915</v>
      </c>
    </row>
    <row r="39" spans="1:8" x14ac:dyDescent="0.3">
      <c r="B39" s="15" t="s">
        <v>119</v>
      </c>
      <c r="C39" s="15" t="s">
        <v>120</v>
      </c>
      <c r="D39" s="15">
        <v>1400</v>
      </c>
      <c r="E39" s="15">
        <v>-5</v>
      </c>
      <c r="F39" s="15">
        <v>1400</v>
      </c>
      <c r="G39" s="15">
        <v>149.99999999999989</v>
      </c>
      <c r="H39" s="15">
        <v>300.00000000000011</v>
      </c>
    </row>
    <row r="40" spans="1:8" x14ac:dyDescent="0.3">
      <c r="B40" s="15" t="s">
        <v>122</v>
      </c>
      <c r="C40" s="15" t="s">
        <v>123</v>
      </c>
      <c r="D40" s="15">
        <v>1400</v>
      </c>
      <c r="E40" s="15">
        <v>-190</v>
      </c>
      <c r="F40" s="15">
        <v>1400</v>
      </c>
      <c r="G40" s="15">
        <v>149.99999999999989</v>
      </c>
      <c r="H40" s="15">
        <v>200</v>
      </c>
    </row>
    <row r="41" spans="1:8" x14ac:dyDescent="0.3">
      <c r="B41" s="15" t="s">
        <v>125</v>
      </c>
      <c r="C41" s="15" t="s">
        <v>126</v>
      </c>
      <c r="D41" s="15">
        <v>150</v>
      </c>
      <c r="E41" s="15">
        <v>-970</v>
      </c>
      <c r="F41" s="15">
        <v>0</v>
      </c>
      <c r="G41" s="15">
        <v>149.99999999999989</v>
      </c>
      <c r="H41" s="15">
        <v>150</v>
      </c>
    </row>
    <row r="42" spans="1:8" x14ac:dyDescent="0.3">
      <c r="B42" s="15" t="s">
        <v>128</v>
      </c>
      <c r="C42" s="15" t="s">
        <v>129</v>
      </c>
      <c r="D42" s="15">
        <v>1100</v>
      </c>
      <c r="E42" s="15">
        <v>-870</v>
      </c>
      <c r="F42" s="15">
        <v>0</v>
      </c>
      <c r="G42" s="15">
        <v>149.99999999999989</v>
      </c>
      <c r="H42" s="15">
        <v>49.999999999999915</v>
      </c>
    </row>
    <row r="43" spans="1:8" x14ac:dyDescent="0.3">
      <c r="B43" s="15" t="s">
        <v>131</v>
      </c>
      <c r="C43" s="15" t="s">
        <v>132</v>
      </c>
      <c r="D43" s="15">
        <v>1400</v>
      </c>
      <c r="E43" s="15">
        <v>-1045</v>
      </c>
      <c r="F43" s="15">
        <v>0</v>
      </c>
      <c r="G43" s="15">
        <v>149.99999999999989</v>
      </c>
      <c r="H43" s="15">
        <v>150</v>
      </c>
    </row>
    <row r="44" spans="1:8" x14ac:dyDescent="0.3">
      <c r="B44" s="15" t="s">
        <v>134</v>
      </c>
      <c r="C44" s="15" t="s">
        <v>135</v>
      </c>
      <c r="D44" s="15">
        <v>1400</v>
      </c>
      <c r="E44" s="15">
        <v>-1070</v>
      </c>
      <c r="F44" s="15">
        <v>0</v>
      </c>
      <c r="G44" s="15">
        <v>149.99999999999989</v>
      </c>
      <c r="H44" s="15">
        <v>150</v>
      </c>
    </row>
    <row r="45" spans="1:8" x14ac:dyDescent="0.3">
      <c r="B45" s="15" t="s">
        <v>137</v>
      </c>
      <c r="C45" s="15" t="s">
        <v>138</v>
      </c>
      <c r="D45" s="15">
        <v>1400</v>
      </c>
      <c r="E45" s="15">
        <v>-130</v>
      </c>
      <c r="F45" s="15">
        <v>1400</v>
      </c>
      <c r="G45" s="15">
        <v>300.00000000000011</v>
      </c>
      <c r="H45" s="15">
        <v>150</v>
      </c>
    </row>
    <row r="46" spans="1:8" x14ac:dyDescent="0.3">
      <c r="B46" s="15" t="s">
        <v>140</v>
      </c>
      <c r="C46" s="15" t="s">
        <v>141</v>
      </c>
      <c r="D46" s="15">
        <v>1550</v>
      </c>
      <c r="E46" s="15">
        <v>0</v>
      </c>
      <c r="F46" s="15">
        <v>1700</v>
      </c>
      <c r="G46" s="15">
        <v>1E+30</v>
      </c>
      <c r="H46" s="15">
        <v>150</v>
      </c>
    </row>
    <row r="47" spans="1:8" x14ac:dyDescent="0.3">
      <c r="B47" s="15" t="s">
        <v>143</v>
      </c>
      <c r="C47" s="15" t="s">
        <v>144</v>
      </c>
      <c r="D47" s="15">
        <v>1100</v>
      </c>
      <c r="E47" s="15">
        <v>-260</v>
      </c>
      <c r="F47" s="15">
        <v>1100</v>
      </c>
      <c r="G47" s="15">
        <v>300.00000000000011</v>
      </c>
      <c r="H47" s="15">
        <v>150</v>
      </c>
    </row>
    <row r="48" spans="1:8" x14ac:dyDescent="0.3">
      <c r="B48" s="15" t="s">
        <v>146</v>
      </c>
      <c r="C48" s="15" t="s">
        <v>147</v>
      </c>
      <c r="D48" s="15">
        <v>1200</v>
      </c>
      <c r="E48" s="15">
        <v>2970</v>
      </c>
      <c r="F48" s="15">
        <v>1200</v>
      </c>
      <c r="G48" s="15">
        <v>150</v>
      </c>
      <c r="H48" s="15">
        <v>149.99999999999989</v>
      </c>
    </row>
    <row r="49" spans="2:8" x14ac:dyDescent="0.3">
      <c r="B49" s="15" t="s">
        <v>149</v>
      </c>
      <c r="C49" s="15" t="s">
        <v>150</v>
      </c>
      <c r="D49" s="15">
        <v>900</v>
      </c>
      <c r="E49" s="15">
        <v>6040</v>
      </c>
      <c r="F49" s="15">
        <v>900</v>
      </c>
      <c r="G49" s="15">
        <v>75</v>
      </c>
      <c r="H49" s="15">
        <v>74.999999999999943</v>
      </c>
    </row>
    <row r="50" spans="2:8" ht="15" thickBot="1" x14ac:dyDescent="0.35">
      <c r="B50" s="13" t="s">
        <v>152</v>
      </c>
      <c r="C50" s="13" t="s">
        <v>153</v>
      </c>
      <c r="D50" s="13">
        <v>700</v>
      </c>
      <c r="E50" s="13">
        <v>3604.9999999999995</v>
      </c>
      <c r="F50" s="13">
        <v>700</v>
      </c>
      <c r="G50" s="13">
        <v>33.333333333333279</v>
      </c>
      <c r="H50" s="13">
        <v>99.999999999999929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51FB-73E4-41CA-9C2C-617C02DD44CC}">
  <dimension ref="A1:M40"/>
  <sheetViews>
    <sheetView topLeftCell="A21" zoomScale="96" workbookViewId="0">
      <selection activeCell="B43" sqref="B43"/>
    </sheetView>
  </sheetViews>
  <sheetFormatPr defaultColWidth="15.109375" defaultRowHeight="14.4" x14ac:dyDescent="0.3"/>
  <cols>
    <col min="1" max="1" width="17.6640625" style="6" customWidth="1"/>
    <col min="2" max="2" width="19.44140625" style="6" bestFit="1" customWidth="1"/>
    <col min="3" max="5" width="15.109375" style="6"/>
    <col min="6" max="6" width="18.21875" style="6" customWidth="1"/>
    <col min="7" max="7" width="15.109375" style="6"/>
    <col min="8" max="8" width="6.77734375" style="6" customWidth="1"/>
    <col min="9" max="9" width="23.33203125" style="6" customWidth="1"/>
    <col min="10" max="11" width="24.109375" style="6" bestFit="1" customWidth="1"/>
    <col min="12" max="12" width="15.109375" style="6"/>
    <col min="13" max="13" width="16.33203125" style="6" customWidth="1"/>
    <col min="14" max="16384" width="15.109375" style="6"/>
  </cols>
  <sheetData>
    <row r="1" spans="1:13" ht="21" x14ac:dyDescent="0.4">
      <c r="G1" s="3" t="s">
        <v>0</v>
      </c>
      <c r="H1" s="3"/>
      <c r="J1" s="3"/>
    </row>
    <row r="3" spans="1:13" ht="18" x14ac:dyDescent="0.35">
      <c r="G3" s="2" t="s">
        <v>1</v>
      </c>
      <c r="J3" s="2"/>
    </row>
    <row r="5" spans="1:13" ht="18" x14ac:dyDescent="0.35">
      <c r="G5" s="2" t="s">
        <v>2</v>
      </c>
      <c r="H5" s="2"/>
      <c r="J5" s="2"/>
    </row>
    <row r="7" spans="1:13" ht="18" x14ac:dyDescent="0.35">
      <c r="A7" s="2" t="s">
        <v>5</v>
      </c>
      <c r="D7" s="2" t="s">
        <v>9</v>
      </c>
    </row>
    <row r="8" spans="1:13" x14ac:dyDescent="0.3">
      <c r="A8" s="7" t="s">
        <v>3</v>
      </c>
      <c r="B8" s="7" t="s">
        <v>4</v>
      </c>
      <c r="D8" s="7" t="s">
        <v>10</v>
      </c>
      <c r="E8" s="7" t="s">
        <v>11</v>
      </c>
    </row>
    <row r="9" spans="1:13" x14ac:dyDescent="0.3">
      <c r="A9" s="7" t="s">
        <v>6</v>
      </c>
      <c r="B9" s="6">
        <v>1400</v>
      </c>
      <c r="D9" s="7" t="s">
        <v>12</v>
      </c>
      <c r="E9" s="6">
        <v>1200</v>
      </c>
    </row>
    <row r="10" spans="1:13" x14ac:dyDescent="0.3">
      <c r="A10" s="7" t="s">
        <v>7</v>
      </c>
      <c r="B10" s="6">
        <v>1700</v>
      </c>
      <c r="D10" s="7" t="s">
        <v>13</v>
      </c>
      <c r="E10" s="6">
        <v>1100</v>
      </c>
    </row>
    <row r="11" spans="1:13" x14ac:dyDescent="0.3">
      <c r="A11" s="7" t="s">
        <v>8</v>
      </c>
      <c r="B11" s="6">
        <v>1100</v>
      </c>
      <c r="D11" s="7" t="s">
        <v>14</v>
      </c>
      <c r="E11" s="6">
        <v>1400</v>
      </c>
    </row>
    <row r="12" spans="1:13" x14ac:dyDescent="0.3">
      <c r="D12" s="7" t="s">
        <v>15</v>
      </c>
      <c r="E12" s="6">
        <v>1400</v>
      </c>
    </row>
    <row r="15" spans="1:13" ht="18" x14ac:dyDescent="0.35">
      <c r="A15" s="2" t="s">
        <v>21</v>
      </c>
      <c r="G15" s="2" t="s">
        <v>22</v>
      </c>
    </row>
    <row r="16" spans="1:13" x14ac:dyDescent="0.3">
      <c r="A16" s="5" t="s">
        <v>3</v>
      </c>
      <c r="B16" s="5" t="s">
        <v>10</v>
      </c>
      <c r="C16" s="5"/>
      <c r="D16" s="5"/>
      <c r="E16" s="5"/>
      <c r="G16" s="5" t="s">
        <v>16</v>
      </c>
      <c r="H16" s="5" t="s">
        <v>10</v>
      </c>
      <c r="I16" s="5"/>
      <c r="J16" s="5"/>
      <c r="K16" s="5"/>
      <c r="L16" s="5" t="s">
        <v>23</v>
      </c>
      <c r="M16" s="5" t="s">
        <v>24</v>
      </c>
    </row>
    <row r="17" spans="1:13" x14ac:dyDescent="0.3">
      <c r="A17" s="5"/>
      <c r="B17" s="4" t="s">
        <v>12</v>
      </c>
      <c r="C17" s="4" t="s">
        <v>13</v>
      </c>
      <c r="D17" s="4" t="s">
        <v>14</v>
      </c>
      <c r="E17" s="4" t="s">
        <v>15</v>
      </c>
      <c r="G17" s="5"/>
      <c r="H17" s="4" t="s">
        <v>12</v>
      </c>
      <c r="I17" s="4" t="s">
        <v>13</v>
      </c>
      <c r="J17" s="4" t="s">
        <v>14</v>
      </c>
      <c r="K17" s="4" t="s">
        <v>15</v>
      </c>
      <c r="L17" s="5"/>
      <c r="M17" s="5"/>
    </row>
    <row r="18" spans="1:13" x14ac:dyDescent="0.3">
      <c r="A18" s="4" t="s">
        <v>19</v>
      </c>
      <c r="B18" s="8">
        <v>850</v>
      </c>
      <c r="C18" s="8">
        <v>720</v>
      </c>
      <c r="D18" s="8">
        <v>910</v>
      </c>
      <c r="E18" s="8">
        <v>750</v>
      </c>
      <c r="G18" s="4" t="s">
        <v>17</v>
      </c>
      <c r="H18" s="8">
        <v>2100</v>
      </c>
      <c r="I18" s="8">
        <v>2350</v>
      </c>
      <c r="J18" s="8">
        <v>2200</v>
      </c>
      <c r="K18" s="8">
        <v>1900</v>
      </c>
      <c r="L18" s="4">
        <v>1200</v>
      </c>
      <c r="M18" s="4">
        <v>1</v>
      </c>
    </row>
    <row r="19" spans="1:13" x14ac:dyDescent="0.3">
      <c r="A19" s="4" t="s">
        <v>20</v>
      </c>
      <c r="B19" s="8">
        <v>970</v>
      </c>
      <c r="C19" s="8">
        <v>790</v>
      </c>
      <c r="D19" s="8">
        <v>1050</v>
      </c>
      <c r="E19" s="8">
        <v>880</v>
      </c>
      <c r="G19" s="4" t="s">
        <v>18</v>
      </c>
      <c r="H19" s="8">
        <v>4100</v>
      </c>
      <c r="I19" s="8">
        <v>4300</v>
      </c>
      <c r="J19" s="8">
        <v>3950</v>
      </c>
      <c r="K19" s="8">
        <v>3900</v>
      </c>
      <c r="L19" s="4">
        <v>900</v>
      </c>
      <c r="M19" s="4">
        <v>2</v>
      </c>
    </row>
    <row r="20" spans="1:13" x14ac:dyDescent="0.3">
      <c r="A20" s="4" t="s">
        <v>7</v>
      </c>
      <c r="B20" s="8">
        <v>900</v>
      </c>
      <c r="C20" s="8">
        <v>830</v>
      </c>
      <c r="D20" s="8">
        <v>780</v>
      </c>
      <c r="E20" s="8">
        <v>820</v>
      </c>
      <c r="G20" s="4" t="s">
        <v>170</v>
      </c>
      <c r="H20" s="8">
        <v>2600</v>
      </c>
      <c r="I20" s="8">
        <v>2300</v>
      </c>
      <c r="J20" s="8">
        <v>2500</v>
      </c>
      <c r="K20" s="8">
        <v>2800</v>
      </c>
      <c r="L20" s="4">
        <v>700</v>
      </c>
      <c r="M20" s="4">
        <v>1.5</v>
      </c>
    </row>
    <row r="23" spans="1:13" ht="28.8" x14ac:dyDescent="0.55000000000000004">
      <c r="A23" s="9" t="s">
        <v>25</v>
      </c>
    </row>
    <row r="25" spans="1:13" x14ac:dyDescent="0.3">
      <c r="A25" s="7" t="s">
        <v>26</v>
      </c>
    </row>
    <row r="26" spans="1:13" ht="18" x14ac:dyDescent="0.35">
      <c r="A26" s="5" t="s">
        <v>3</v>
      </c>
      <c r="B26" s="5" t="s">
        <v>10</v>
      </c>
      <c r="C26" s="5"/>
      <c r="D26" s="5"/>
      <c r="E26" s="5"/>
      <c r="F26" s="5" t="s">
        <v>28</v>
      </c>
      <c r="G26" s="5" t="s">
        <v>29</v>
      </c>
      <c r="I26" s="11" t="s">
        <v>34</v>
      </c>
    </row>
    <row r="27" spans="1:13" ht="18" x14ac:dyDescent="0.35">
      <c r="A27" s="5"/>
      <c r="B27" s="4" t="s">
        <v>12</v>
      </c>
      <c r="C27" s="4" t="s">
        <v>13</v>
      </c>
      <c r="D27" s="4" t="s">
        <v>14</v>
      </c>
      <c r="E27" s="4" t="s">
        <v>15</v>
      </c>
      <c r="F27" s="5"/>
      <c r="G27" s="5"/>
      <c r="I27" s="12">
        <f>SUMPRODUCT(B28:E30, B18:E20)</f>
        <v>3234500</v>
      </c>
    </row>
    <row r="28" spans="1:13" x14ac:dyDescent="0.3">
      <c r="A28" s="4" t="s">
        <v>19</v>
      </c>
      <c r="B28" s="10">
        <v>0</v>
      </c>
      <c r="C28" s="10">
        <v>0</v>
      </c>
      <c r="D28" s="10">
        <v>300.00000000000011</v>
      </c>
      <c r="E28" s="10">
        <v>1100</v>
      </c>
      <c r="F28" s="4">
        <v>1400</v>
      </c>
      <c r="G28" s="4">
        <f>SUM(B28:E28)</f>
        <v>1400</v>
      </c>
    </row>
    <row r="29" spans="1:13" x14ac:dyDescent="0.3">
      <c r="A29" s="4" t="s">
        <v>20</v>
      </c>
      <c r="B29" s="10">
        <v>149.99999999999989</v>
      </c>
      <c r="C29" s="10">
        <v>1100</v>
      </c>
      <c r="D29" s="10">
        <v>0</v>
      </c>
      <c r="E29" s="10">
        <v>300.00000000000011</v>
      </c>
      <c r="F29" s="4">
        <v>1700</v>
      </c>
      <c r="G29" s="4">
        <f t="shared" ref="G29:G30" si="0">SUM(B29:E29)</f>
        <v>1550</v>
      </c>
    </row>
    <row r="30" spans="1:13" ht="18" x14ac:dyDescent="0.35">
      <c r="A30" s="4" t="s">
        <v>7</v>
      </c>
      <c r="B30" s="10">
        <v>0</v>
      </c>
      <c r="C30" s="10">
        <v>0</v>
      </c>
      <c r="D30" s="10">
        <v>1100</v>
      </c>
      <c r="E30" s="10">
        <v>0</v>
      </c>
      <c r="F30" s="4">
        <v>1100</v>
      </c>
      <c r="G30" s="4">
        <f t="shared" si="0"/>
        <v>1100</v>
      </c>
      <c r="J30" s="11" t="s">
        <v>36</v>
      </c>
    </row>
    <row r="31" spans="1:13" ht="18" x14ac:dyDescent="0.35">
      <c r="A31" s="4" t="s">
        <v>32</v>
      </c>
      <c r="B31" s="4">
        <v>1200</v>
      </c>
      <c r="C31" s="4">
        <v>1100</v>
      </c>
      <c r="D31" s="4">
        <v>1400</v>
      </c>
      <c r="E31" s="4">
        <v>1400</v>
      </c>
      <c r="J31" s="12">
        <f>I27+I36</f>
        <v>10694500</v>
      </c>
    </row>
    <row r="32" spans="1:13" x14ac:dyDescent="0.3">
      <c r="A32" s="4" t="s">
        <v>29</v>
      </c>
      <c r="B32" s="4">
        <f>SUM(B28:B30)</f>
        <v>149.99999999999989</v>
      </c>
      <c r="C32" s="4">
        <f t="shared" ref="C32:E32" si="1">SUM(C28:C30)</f>
        <v>1100</v>
      </c>
      <c r="D32" s="4">
        <f t="shared" si="1"/>
        <v>1400</v>
      </c>
      <c r="E32" s="4">
        <f t="shared" si="1"/>
        <v>1400</v>
      </c>
    </row>
    <row r="34" spans="1:9" x14ac:dyDescent="0.3">
      <c r="A34" s="7" t="s">
        <v>27</v>
      </c>
    </row>
    <row r="35" spans="1:9" ht="18" x14ac:dyDescent="0.35">
      <c r="A35" s="5" t="s">
        <v>16</v>
      </c>
      <c r="B35" s="5" t="s">
        <v>10</v>
      </c>
      <c r="C35" s="5"/>
      <c r="D35" s="5"/>
      <c r="E35" s="5"/>
      <c r="F35" s="5" t="s">
        <v>30</v>
      </c>
      <c r="G35" s="5" t="s">
        <v>31</v>
      </c>
      <c r="I35" s="11" t="s">
        <v>35</v>
      </c>
    </row>
    <row r="36" spans="1:9" ht="18" x14ac:dyDescent="0.35">
      <c r="A36" s="5"/>
      <c r="B36" s="4" t="s">
        <v>12</v>
      </c>
      <c r="C36" s="4" t="s">
        <v>13</v>
      </c>
      <c r="D36" s="4" t="s">
        <v>14</v>
      </c>
      <c r="E36" s="4" t="s">
        <v>15</v>
      </c>
      <c r="F36" s="5"/>
      <c r="G36" s="5"/>
      <c r="I36" s="12">
        <f>SUMPRODUCT(B37:E39, H18:K20)</f>
        <v>7460000</v>
      </c>
    </row>
    <row r="37" spans="1:9" x14ac:dyDescent="0.3">
      <c r="A37" s="4" t="s">
        <v>17</v>
      </c>
      <c r="B37" s="10">
        <v>0</v>
      </c>
      <c r="C37" s="10">
        <v>0</v>
      </c>
      <c r="D37" s="10">
        <v>0</v>
      </c>
      <c r="E37" s="10">
        <v>1200</v>
      </c>
      <c r="F37" s="4">
        <v>1200</v>
      </c>
      <c r="G37" s="4">
        <f>SUM(B37:E37)</f>
        <v>1200</v>
      </c>
    </row>
    <row r="38" spans="1:9" x14ac:dyDescent="0.3">
      <c r="A38" s="4" t="s">
        <v>18</v>
      </c>
      <c r="B38" s="10">
        <v>75</v>
      </c>
      <c r="C38" s="10">
        <v>24.999999999999957</v>
      </c>
      <c r="D38" s="10">
        <v>700</v>
      </c>
      <c r="E38" s="10">
        <v>100</v>
      </c>
      <c r="F38" s="4">
        <v>900</v>
      </c>
      <c r="G38" s="4">
        <f t="shared" ref="G38:G39" si="2">SUM(B38:E38)</f>
        <v>900</v>
      </c>
    </row>
    <row r="39" spans="1:9" x14ac:dyDescent="0.3">
      <c r="A39" s="4" t="s">
        <v>170</v>
      </c>
      <c r="B39" s="10">
        <v>0</v>
      </c>
      <c r="C39" s="10">
        <v>700</v>
      </c>
      <c r="D39" s="10">
        <v>0</v>
      </c>
      <c r="E39" s="10">
        <v>0</v>
      </c>
      <c r="F39" s="4">
        <v>700</v>
      </c>
      <c r="G39" s="4">
        <f t="shared" si="2"/>
        <v>700</v>
      </c>
    </row>
    <row r="40" spans="1:9" x14ac:dyDescent="0.3">
      <c r="A40" s="4" t="s">
        <v>33</v>
      </c>
      <c r="B40" s="4">
        <f>SUM(1*B37+2*B38+1.5*B39)</f>
        <v>150</v>
      </c>
      <c r="C40" s="4">
        <f t="shared" ref="C40:E40" si="3">SUM(1*C37+2*C38+1.5*C39)</f>
        <v>1100</v>
      </c>
      <c r="D40" s="4">
        <f t="shared" si="3"/>
        <v>1400</v>
      </c>
      <c r="E40" s="4">
        <f t="shared" si="3"/>
        <v>1400</v>
      </c>
    </row>
  </sheetData>
  <mergeCells count="14">
    <mergeCell ref="A35:A36"/>
    <mergeCell ref="B35:E35"/>
    <mergeCell ref="F26:F27"/>
    <mergeCell ref="G26:G27"/>
    <mergeCell ref="F35:F36"/>
    <mergeCell ref="G35:G36"/>
    <mergeCell ref="L16:L17"/>
    <mergeCell ref="M16:M17"/>
    <mergeCell ref="G16:G17"/>
    <mergeCell ref="H16:K16"/>
    <mergeCell ref="A26:A27"/>
    <mergeCell ref="B26:E26"/>
    <mergeCell ref="A16:A17"/>
    <mergeCell ref="B16:E16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AA04A2192F14A8123201E1291289A" ma:contentTypeVersion="13" ma:contentTypeDescription="Create a new document." ma:contentTypeScope="" ma:versionID="7d495258920d8316db818dadc18c033c">
  <xsd:schema xmlns:xsd="http://www.w3.org/2001/XMLSchema" xmlns:xs="http://www.w3.org/2001/XMLSchema" xmlns:p="http://schemas.microsoft.com/office/2006/metadata/properties" xmlns:ns3="364a7e4e-ae89-4569-bcc6-9848f3f52d7e" xmlns:ns4="8ea11ce1-db7d-4a18-8bab-874cbccbe899" targetNamespace="http://schemas.microsoft.com/office/2006/metadata/properties" ma:root="true" ma:fieldsID="c05fe042ac2733f53828452dc2f843bc" ns3:_="" ns4:_="">
    <xsd:import namespace="364a7e4e-ae89-4569-bcc6-9848f3f52d7e"/>
    <xsd:import namespace="8ea11ce1-db7d-4a18-8bab-874cbccbe8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4a7e4e-ae89-4569-bcc6-9848f3f52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11ce1-db7d-4a18-8bab-874cbccbe89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4a7e4e-ae89-4569-bcc6-9848f3f52d7e" xsi:nil="true"/>
  </documentManagement>
</p:properties>
</file>

<file path=customXml/itemProps1.xml><?xml version="1.0" encoding="utf-8"?>
<ds:datastoreItem xmlns:ds="http://schemas.openxmlformats.org/officeDocument/2006/customXml" ds:itemID="{1E6209E6-098D-4F41-88BB-E57CAEF46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4a7e4e-ae89-4569-bcc6-9848f3f52d7e"/>
    <ds:schemaRef ds:uri="8ea11ce1-db7d-4a18-8bab-874cbccbe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82EA7B-DC43-4D41-B804-1FB53DE4AE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DF650B-3151-48B3-82C0-EEA0EDF7443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8ea11ce1-db7d-4a18-8bab-874cbccbe899"/>
    <ds:schemaRef ds:uri="364a7e4e-ae89-4569-bcc6-9848f3f52d7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Ishita</dc:creator>
  <cp:lastModifiedBy>Agrawal, Ishita</cp:lastModifiedBy>
  <dcterms:created xsi:type="dcterms:W3CDTF">2024-09-24T16:58:17Z</dcterms:created>
  <dcterms:modified xsi:type="dcterms:W3CDTF">2024-09-30T03:50:16Z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0x010100A83AA04A2192F14A8123201E1291289A</vt:lpwstr>
  </property>
</Properties>
</file>