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dibiagio/Documents/EFAS/implementation/"/>
    </mc:Choice>
  </mc:AlternateContent>
  <xr:revisionPtr revIDLastSave="0" documentId="13_ncr:1_{C88C7696-AB1E-CA4A-BF71-D44B0E7521E5}" xr6:coauthVersionLast="36" xr6:coauthVersionMax="36" xr10:uidLastSave="{00000000-0000-0000-0000-000000000000}"/>
  <bookViews>
    <workbookView xWindow="11760" yWindow="1440" windowWidth="39440" windowHeight="16940" activeTab="1" xr2:uid="{C493C202-0697-9D4F-8540-940E6597B4C8}"/>
  </bookViews>
  <sheets>
    <sheet name="edit" sheetId="1" r:id="rId1"/>
    <sheet name="rivers_NAD" sheetId="4" r:id="rId2"/>
    <sheet name="biogeochemical_variabl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4" l="1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U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U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U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U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U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U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U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U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U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U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U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U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U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U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U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U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U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U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U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U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U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U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U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U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U2" i="1"/>
  <c r="U3" i="1" l="1"/>
  <c r="U4" i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T2" i="4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1" i="4"/>
  <c r="A1" i="4"/>
  <c r="L28" i="2" l="1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D5" i="2"/>
  <c r="D7" i="2"/>
  <c r="I4" i="2"/>
  <c r="I3" i="2"/>
  <c r="F4" i="2"/>
  <c r="F3" i="2"/>
  <c r="S4" i="1"/>
  <c r="I51" i="2"/>
  <c r="I50" i="2"/>
  <c r="BO34" i="1"/>
  <c r="BN34" i="1"/>
  <c r="T4" i="1"/>
  <c r="S5" i="4" l="1"/>
  <c r="S11" i="4"/>
  <c r="S17" i="4"/>
  <c r="S23" i="4"/>
  <c r="W3" i="1"/>
  <c r="S6" i="4"/>
  <c r="S12" i="4"/>
  <c r="S18" i="4"/>
  <c r="S24" i="4"/>
  <c r="S10" i="4"/>
  <c r="S7" i="4"/>
  <c r="S13" i="4"/>
  <c r="S19" i="4"/>
  <c r="S25" i="4"/>
  <c r="S4" i="4"/>
  <c r="S2" i="4"/>
  <c r="S8" i="4"/>
  <c r="S14" i="4"/>
  <c r="S20" i="4"/>
  <c r="S26" i="4"/>
  <c r="S22" i="4"/>
  <c r="S3" i="4"/>
  <c r="S9" i="4"/>
  <c r="S15" i="4"/>
  <c r="S21" i="4"/>
  <c r="S27" i="4"/>
  <c r="W2" i="1"/>
  <c r="S16" i="4"/>
  <c r="R3" i="4"/>
  <c r="R9" i="4"/>
  <c r="R15" i="4"/>
  <c r="R21" i="4"/>
  <c r="R27" i="4"/>
  <c r="R14" i="4"/>
  <c r="R4" i="4"/>
  <c r="R10" i="4"/>
  <c r="R16" i="4"/>
  <c r="R22" i="4"/>
  <c r="R5" i="4"/>
  <c r="R11" i="4"/>
  <c r="R17" i="4"/>
  <c r="R23" i="4"/>
  <c r="R8" i="4"/>
  <c r="R6" i="4"/>
  <c r="R12" i="4"/>
  <c r="R18" i="4"/>
  <c r="R24" i="4"/>
  <c r="R26" i="4"/>
  <c r="R7" i="4"/>
  <c r="R13" i="4"/>
  <c r="R19" i="4"/>
  <c r="R25" i="4"/>
  <c r="R20" i="4"/>
  <c r="R2" i="4"/>
  <c r="S34" i="1"/>
  <c r="T34" i="1"/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W34" i="1"/>
  <c r="U34" i="1"/>
</calcChain>
</file>

<file path=xl/sharedStrings.xml><?xml version="1.0" encoding="utf-8"?>
<sst xmlns="http://schemas.openxmlformats.org/spreadsheetml/2006/main" count="328" uniqueCount="150">
  <si>
    <t>ir</t>
  </si>
  <si>
    <t>rivername</t>
  </si>
  <si>
    <t>jir</t>
  </si>
  <si>
    <t>jjr</t>
  </si>
  <si>
    <t>catchment</t>
  </si>
  <si>
    <t>side</t>
  </si>
  <si>
    <t>jia</t>
  </si>
  <si>
    <t>jja</t>
  </si>
  <si>
    <t>nw</t>
  </si>
  <si>
    <t>nz</t>
  </si>
  <si>
    <t>S</t>
  </si>
  <si>
    <t>T0</t>
  </si>
  <si>
    <t>TD</t>
  </si>
  <si>
    <t>N3n</t>
  </si>
  <si>
    <t>N1p</t>
  </si>
  <si>
    <t>Metauro</t>
  </si>
  <si>
    <t>Foglia</t>
  </si>
  <si>
    <t>Marecchia</t>
  </si>
  <si>
    <t>Savio</t>
  </si>
  <si>
    <t>Fiumi uniti</t>
  </si>
  <si>
    <t>Lamone</t>
  </si>
  <si>
    <t>Reno</t>
  </si>
  <si>
    <t>Po</t>
  </si>
  <si>
    <t>Adige</t>
  </si>
  <si>
    <t>Brenta</t>
  </si>
  <si>
    <t>Naviglio del Brenta</t>
  </si>
  <si>
    <t>Dese</t>
  </si>
  <si>
    <t>Sile</t>
  </si>
  <si>
    <t>Piave</t>
  </si>
  <si>
    <t>Livenza</t>
  </si>
  <si>
    <t>Lemene</t>
  </si>
  <si>
    <t>Tagliamento</t>
  </si>
  <si>
    <t>Stella</t>
  </si>
  <si>
    <t>Cormor</t>
  </si>
  <si>
    <t>Aussa</t>
  </si>
  <si>
    <t>Timavo</t>
  </si>
  <si>
    <t>Isonzo</t>
  </si>
  <si>
    <t>Mirna</t>
  </si>
  <si>
    <t>Rasa</t>
  </si>
  <si>
    <t>Rjecina</t>
  </si>
  <si>
    <t xml:space="preserve">Zrmanja </t>
  </si>
  <si>
    <t>O2o</t>
  </si>
  <si>
    <t>N4n</t>
  </si>
  <si>
    <t>O4n</t>
  </si>
  <si>
    <t>N5s</t>
  </si>
  <si>
    <t>N6r</t>
  </si>
  <si>
    <t>B1c</t>
  </si>
  <si>
    <t>B1n</t>
  </si>
  <si>
    <t>B1p</t>
  </si>
  <si>
    <t>P1c</t>
  </si>
  <si>
    <t>P1n</t>
  </si>
  <si>
    <t>P1p</t>
  </si>
  <si>
    <t>P1l</t>
  </si>
  <si>
    <t>P1s</t>
  </si>
  <si>
    <t>P2c</t>
  </si>
  <si>
    <t>P2n</t>
  </si>
  <si>
    <t>P2p</t>
  </si>
  <si>
    <t>P2l</t>
  </si>
  <si>
    <t>P3c</t>
  </si>
  <si>
    <t>P3n</t>
  </si>
  <si>
    <t>P3p</t>
  </si>
  <si>
    <t>P3l</t>
  </si>
  <si>
    <t>P4c</t>
  </si>
  <si>
    <t>P4n</t>
  </si>
  <si>
    <t>P4p</t>
  </si>
  <si>
    <t>P4l</t>
  </si>
  <si>
    <t>Z3c</t>
  </si>
  <si>
    <t>Z3n</t>
  </si>
  <si>
    <t>Z3p</t>
  </si>
  <si>
    <t>Z4c</t>
  </si>
  <si>
    <t>Z4n</t>
  </si>
  <si>
    <t>Z4p</t>
  </si>
  <si>
    <t>Z5c</t>
  </si>
  <si>
    <t>Z5n</t>
  </si>
  <si>
    <t>Z5p</t>
  </si>
  <si>
    <t>Z6c</t>
  </si>
  <si>
    <t>Z6n</t>
  </si>
  <si>
    <t>Z6p</t>
  </si>
  <si>
    <t>R1c</t>
  </si>
  <si>
    <t>R1n</t>
  </si>
  <si>
    <t>R1p</t>
  </si>
  <si>
    <t>R2c</t>
  </si>
  <si>
    <t>R3c</t>
  </si>
  <si>
    <t>R6c</t>
  </si>
  <si>
    <t>R6n</t>
  </si>
  <si>
    <t>R6p</t>
  </si>
  <si>
    <t>R6s</t>
  </si>
  <si>
    <t>O3c</t>
  </si>
  <si>
    <t>O3h</t>
  </si>
  <si>
    <t>O5c</t>
  </si>
  <si>
    <t>mmolO2/m^3</t>
  </si>
  <si>
    <t>mmolN/m^3</t>
  </si>
  <si>
    <t>mmolSi/m^3</t>
  </si>
  <si>
    <t>mmolS/m^3</t>
  </si>
  <si>
    <t>mgC/m^3</t>
  </si>
  <si>
    <t>mmolP/m^3</t>
  </si>
  <si>
    <t>mgChl/m^3</t>
  </si>
  <si>
    <t xml:space="preserve">mmolN/m^3 </t>
  </si>
  <si>
    <t xml:space="preserve">mgC/m^3 </t>
  </si>
  <si>
    <t>mmol/m^3</t>
  </si>
  <si>
    <t>gP/m^3</t>
  </si>
  <si>
    <t>gN/m^3</t>
  </si>
  <si>
    <t>gC/m^3</t>
  </si>
  <si>
    <t>mol/m^3</t>
  </si>
  <si>
    <t>Unit conversion to BFM</t>
  </si>
  <si>
    <t>BFMv5</t>
  </si>
  <si>
    <t>#id</t>
  </si>
  <si>
    <t>nome</t>
  </si>
  <si>
    <t>unita</t>
  </si>
  <si>
    <t>Concentrazione Fiumi</t>
  </si>
  <si>
    <t>saturazione a 20*C e pressione atm in acqua dolce e'  9,1 mg/L pari a 284 mmol/m3</t>
  </si>
  <si>
    <t>in vector era 1.9678</t>
  </si>
  <si>
    <t>in BFMv5 era 2.572; vedi file confronto_carichi_ludwig_querin.xls</t>
  </si>
  <si>
    <t>in BFMv5 era 150; vedi file confronto_carichi_ludwig_querin.xls</t>
  </si>
  <si>
    <t>uguale a N3n (in BFMv5 era 150)</t>
  </si>
  <si>
    <t>uso valore diverso da ZERO ma piccolo</t>
  </si>
  <si>
    <t>usando p_qnc = 0.017 mmolN/mgC</t>
  </si>
  <si>
    <t>usando p_qpc = 0.0019 mmolP/mgC</t>
  </si>
  <si>
    <t>uso redfield</t>
  </si>
  <si>
    <t>usando p_qchlc = 0.02</t>
  </si>
  <si>
    <t>stessa quota di N</t>
  </si>
  <si>
    <t>MESOZOO CARNI C:N:P = 50:9:1</t>
  </si>
  <si>
    <t>usando p_qnc = 0.015 mmolN/mgC</t>
  </si>
  <si>
    <t>usando p_qnc = 0.00167 mmolP/mgC</t>
  </si>
  <si>
    <t>MESOZOO OMNI</t>
  </si>
  <si>
    <t>microzooplankton uso C:N:P = 45:9:1</t>
  </si>
  <si>
    <t>usando p_qn_mz = 0.0167</t>
  </si>
  <si>
    <t>usando p_qp_mz = 0.00185</t>
  </si>
  <si>
    <t>C:N:P=106:16:1</t>
  </si>
  <si>
    <t>umol/kg</t>
  </si>
  <si>
    <t>valore usato in MEDSEA</t>
  </si>
  <si>
    <t xml:space="preserve">in BFMv5 era  </t>
  </si>
  <si>
    <t xml:space="preserve">pari a </t>
  </si>
  <si>
    <t xml:space="preserve">in BFMv5 era </t>
  </si>
  <si>
    <t>valore intermedio tra MEDSEA e VECTOR</t>
  </si>
  <si>
    <t xml:space="preserve">gC/m^3 </t>
  </si>
  <si>
    <t>conv unit</t>
  </si>
  <si>
    <t xml:space="preserve"> in BFM units pari a</t>
  </si>
  <si>
    <t>uguale a N3n</t>
  </si>
  <si>
    <t xml:space="preserve">in BFM unit pari a </t>
  </si>
  <si>
    <t>in BFMv5 era 34.121 (ripartisco N in NO3 e NH4 in proporzione 1 a 5; totale era 184.121)</t>
  </si>
  <si>
    <t xml:space="preserve">valori moltiplicati per 10 messi in tabella </t>
  </si>
  <si>
    <t>runoffFactor</t>
  </si>
  <si>
    <t>lon mouth</t>
  </si>
  <si>
    <t>lat mouth</t>
  </si>
  <si>
    <t>Po catchment at Pontelagoscuro, mouth indicated for Dritta</t>
  </si>
  <si>
    <t>subregion</t>
  </si>
  <si>
    <t>AI</t>
  </si>
  <si>
    <t>RefT</t>
  </si>
  <si>
    <t>RefAI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</si>
</sst>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0" xfId="0" applyBorder="1"/>
    <xf numFmtId="0" fontId="1" fillId="0" borderId="0" xfId="0" applyFont="1"/>
    <xf numFmtId="11" fontId="2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e" xfId="0" builtinId="0"/>
  </cellStyles>
  <dxfs count="2">
    <dxf>
      <font>
        <color theme="1"/>
      </font>
      <fill>
        <patternFill>
          <bgColor rgb="FFFFFAE2"/>
        </patternFill>
      </fill>
    </dxf>
    <dxf>
      <font>
        <color theme="1"/>
      </font>
      <fill>
        <patternFill>
          <bgColor rgb="FFEBE8E9"/>
        </patternFill>
      </fill>
    </dxf>
  </dxfs>
  <tableStyles count="0" defaultTableStyle="TableStyleMedium2" defaultPivotStyle="PivotStyleLight16"/>
  <colors>
    <mruColors>
      <color rgb="FFFFFAE2"/>
      <color rgb="FFEBE8E9"/>
      <color rgb="FFF3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E0A0-78C6-E243-9404-DEFC7D07A2A5}">
  <dimension ref="A1:BP38"/>
  <sheetViews>
    <sheetView workbookViewId="0">
      <selection activeCell="A6" sqref="A6:A31"/>
    </sheetView>
  </sheetViews>
  <sheetFormatPr baseColWidth="10" defaultRowHeight="16" x14ac:dyDescent="0.2"/>
  <cols>
    <col min="1" max="1" width="10.83203125" style="35"/>
    <col min="2" max="2" width="24" customWidth="1"/>
    <col min="3" max="3" width="9.6640625" style="3" customWidth="1"/>
    <col min="4" max="6" width="10.83203125" style="1"/>
    <col min="7" max="7" width="12.1640625" style="2" bestFit="1" customWidth="1"/>
    <col min="8" max="9" width="11" bestFit="1" customWidth="1"/>
    <col min="17" max="17" width="20" customWidth="1"/>
  </cols>
  <sheetData>
    <row r="1" spans="1:68" x14ac:dyDescent="0.2">
      <c r="A1" s="32"/>
      <c r="B1" s="1"/>
      <c r="H1" s="1"/>
      <c r="I1" s="1"/>
      <c r="J1" s="1"/>
      <c r="K1" s="1"/>
      <c r="L1" s="1"/>
      <c r="M1" s="1"/>
      <c r="N1" s="1"/>
      <c r="O1" s="1"/>
      <c r="P1" s="1"/>
      <c r="Q1" s="1"/>
      <c r="R1" s="4" t="s">
        <v>90</v>
      </c>
      <c r="S1" s="5" t="s">
        <v>100</v>
      </c>
      <c r="T1" s="5" t="s">
        <v>101</v>
      </c>
      <c r="U1" s="5" t="s">
        <v>91</v>
      </c>
      <c r="V1" s="5" t="s">
        <v>91</v>
      </c>
      <c r="W1" s="5" t="s">
        <v>92</v>
      </c>
      <c r="X1" s="5" t="s">
        <v>93</v>
      </c>
      <c r="Y1" s="5" t="s">
        <v>94</v>
      </c>
      <c r="Z1" s="5" t="s">
        <v>91</v>
      </c>
      <c r="AA1" s="5" t="s">
        <v>95</v>
      </c>
      <c r="AB1" s="5" t="s">
        <v>94</v>
      </c>
      <c r="AC1" s="5" t="s">
        <v>91</v>
      </c>
      <c r="AD1" s="5" t="s">
        <v>95</v>
      </c>
      <c r="AE1" s="5" t="s">
        <v>96</v>
      </c>
      <c r="AF1" s="5" t="s">
        <v>92</v>
      </c>
      <c r="AG1" s="5" t="s">
        <v>94</v>
      </c>
      <c r="AH1" s="5" t="s">
        <v>91</v>
      </c>
      <c r="AI1" s="5" t="s">
        <v>95</v>
      </c>
      <c r="AJ1" s="5" t="s">
        <v>96</v>
      </c>
      <c r="AK1" s="5" t="s">
        <v>94</v>
      </c>
      <c r="AL1" s="5" t="s">
        <v>97</v>
      </c>
      <c r="AM1" s="5" t="s">
        <v>95</v>
      </c>
      <c r="AN1" s="5" t="s">
        <v>96</v>
      </c>
      <c r="AO1" s="5" t="s">
        <v>94</v>
      </c>
      <c r="AP1" s="5" t="s">
        <v>91</v>
      </c>
      <c r="AQ1" s="5" t="s">
        <v>95</v>
      </c>
      <c r="AR1" s="5" t="s">
        <v>96</v>
      </c>
      <c r="AS1" s="5" t="s">
        <v>94</v>
      </c>
      <c r="AT1" s="5" t="s">
        <v>91</v>
      </c>
      <c r="AU1" s="5" t="s">
        <v>95</v>
      </c>
      <c r="AV1" s="5" t="s">
        <v>94</v>
      </c>
      <c r="AW1" s="5" t="s">
        <v>91</v>
      </c>
      <c r="AX1" s="5" t="s">
        <v>95</v>
      </c>
      <c r="AY1" s="5" t="s">
        <v>94</v>
      </c>
      <c r="AZ1" s="5" t="s">
        <v>91</v>
      </c>
      <c r="BA1" s="5" t="s">
        <v>95</v>
      </c>
      <c r="BB1" s="5" t="s">
        <v>94</v>
      </c>
      <c r="BC1" s="5" t="s">
        <v>91</v>
      </c>
      <c r="BD1" s="5" t="s">
        <v>95</v>
      </c>
      <c r="BE1" s="5" t="s">
        <v>94</v>
      </c>
      <c r="BF1" s="5" t="s">
        <v>91</v>
      </c>
      <c r="BG1" s="5" t="s">
        <v>95</v>
      </c>
      <c r="BH1" s="5" t="s">
        <v>94</v>
      </c>
      <c r="BI1" s="5" t="s">
        <v>102</v>
      </c>
      <c r="BJ1" s="5" t="s">
        <v>102</v>
      </c>
      <c r="BK1" s="5" t="s">
        <v>91</v>
      </c>
      <c r="BL1" s="5" t="s">
        <v>95</v>
      </c>
      <c r="BM1" s="5" t="s">
        <v>92</v>
      </c>
      <c r="BN1" s="5" t="s">
        <v>102</v>
      </c>
      <c r="BO1" s="6" t="s">
        <v>103</v>
      </c>
      <c r="BP1" s="6" t="s">
        <v>99</v>
      </c>
    </row>
    <row r="2" spans="1:68" x14ac:dyDescent="0.2">
      <c r="A2" s="32"/>
      <c r="B2" s="1"/>
      <c r="H2" s="1"/>
      <c r="I2" s="1"/>
      <c r="J2" s="1"/>
      <c r="K2" s="1"/>
      <c r="L2" s="1"/>
      <c r="M2" s="1"/>
      <c r="N2" s="1"/>
      <c r="O2" s="1"/>
      <c r="P2" s="1"/>
      <c r="Q2" s="13" t="s">
        <v>148</v>
      </c>
      <c r="R2" s="8">
        <v>240</v>
      </c>
      <c r="S2" s="1">
        <v>0.28000000000000003</v>
      </c>
      <c r="T2" s="1">
        <v>2.23</v>
      </c>
      <c r="U2" s="1">
        <f>T2/5</f>
        <v>0.44600000000000001</v>
      </c>
      <c r="V2" s="1">
        <v>0</v>
      </c>
      <c r="W2" s="1">
        <f>T2*T4</f>
        <v>159.20952115773164</v>
      </c>
      <c r="X2" s="8">
        <v>0</v>
      </c>
      <c r="Y2" s="8">
        <v>1</v>
      </c>
      <c r="Z2" s="8">
        <v>1.7000000000000001E-2</v>
      </c>
      <c r="AA2" s="8">
        <v>1.9E-3</v>
      </c>
      <c r="AB2" s="8">
        <v>10</v>
      </c>
      <c r="AC2" s="8">
        <v>0.12578616352201299</v>
      </c>
      <c r="AD2" s="8">
        <v>7.8616352201257896E-3</v>
      </c>
      <c r="AE2" s="8">
        <v>0.2</v>
      </c>
      <c r="AF2" s="8">
        <v>0.12578616352201299</v>
      </c>
      <c r="AG2" s="8">
        <v>5</v>
      </c>
      <c r="AH2" s="8">
        <v>6.2893081761006303E-2</v>
      </c>
      <c r="AI2" s="8">
        <v>3.9308176100628896E-3</v>
      </c>
      <c r="AJ2" s="8">
        <v>0.1</v>
      </c>
      <c r="AK2" s="8">
        <v>5</v>
      </c>
      <c r="AL2" s="8">
        <v>6.2893081761006303E-2</v>
      </c>
      <c r="AM2" s="8">
        <v>3.9308176100628896E-3</v>
      </c>
      <c r="AN2" s="8">
        <v>0.1</v>
      </c>
      <c r="AO2" s="8">
        <v>5</v>
      </c>
      <c r="AP2" s="8">
        <v>6.2893081761006303E-2</v>
      </c>
      <c r="AQ2" s="8">
        <v>3.9308176100628896E-3</v>
      </c>
      <c r="AR2" s="8">
        <v>0.1</v>
      </c>
      <c r="AS2" s="8">
        <v>0.1</v>
      </c>
      <c r="AT2" s="8">
        <v>1.5E-3</v>
      </c>
      <c r="AU2" s="8">
        <v>1.6700000000000002E-4</v>
      </c>
      <c r="AV2" s="8">
        <v>0.1</v>
      </c>
      <c r="AW2" s="8">
        <v>1.5E-3</v>
      </c>
      <c r="AX2" s="8">
        <v>1.6700000000000002E-4</v>
      </c>
      <c r="AY2" s="8">
        <v>0.1</v>
      </c>
      <c r="AZ2" s="8">
        <v>1.67E-3</v>
      </c>
      <c r="BA2" s="8">
        <v>1.8500000000000002E-4</v>
      </c>
      <c r="BB2" s="8">
        <v>0.1</v>
      </c>
      <c r="BC2" s="8">
        <v>1.67E-3</v>
      </c>
      <c r="BD2" s="8">
        <v>1.8500000000000002E-4</v>
      </c>
      <c r="BE2" s="8">
        <v>0</v>
      </c>
      <c r="BF2" s="8">
        <v>0</v>
      </c>
      <c r="BG2" s="8">
        <v>0</v>
      </c>
      <c r="BH2" s="8">
        <v>0</v>
      </c>
      <c r="BI2" s="1">
        <v>3.24</v>
      </c>
      <c r="BJ2" s="1">
        <v>1.68</v>
      </c>
      <c r="BK2" s="8">
        <v>0</v>
      </c>
      <c r="BL2" s="8">
        <v>0</v>
      </c>
      <c r="BM2" s="8">
        <v>0</v>
      </c>
      <c r="BN2" s="1">
        <v>52.96</v>
      </c>
      <c r="BO2" s="1">
        <v>5.16</v>
      </c>
      <c r="BP2" s="9">
        <v>0</v>
      </c>
    </row>
    <row r="3" spans="1:68" x14ac:dyDescent="0.2">
      <c r="A3" s="32"/>
      <c r="B3" s="1"/>
      <c r="H3" s="1"/>
      <c r="I3" s="1"/>
      <c r="J3" s="1"/>
      <c r="K3" s="1"/>
      <c r="L3" s="1"/>
      <c r="M3" s="1"/>
      <c r="N3" s="1"/>
      <c r="O3" s="1"/>
      <c r="P3" s="1"/>
      <c r="Q3" s="13" t="s">
        <v>149</v>
      </c>
      <c r="R3" s="8">
        <v>240</v>
      </c>
      <c r="S3" s="1">
        <v>5.8999999999999997E-2</v>
      </c>
      <c r="T3" s="1">
        <v>1.74</v>
      </c>
      <c r="U3" s="1">
        <f>T3/5</f>
        <v>0.34799999999999998</v>
      </c>
      <c r="V3" s="1">
        <v>0</v>
      </c>
      <c r="W3" s="1">
        <f>T3*T4</f>
        <v>124.22626314549464</v>
      </c>
      <c r="X3" s="8">
        <v>0</v>
      </c>
      <c r="Y3" s="8">
        <v>1</v>
      </c>
      <c r="Z3" s="8">
        <v>1.7000000000000001E-2</v>
      </c>
      <c r="AA3" s="8">
        <v>1.9E-3</v>
      </c>
      <c r="AB3" s="8">
        <v>10</v>
      </c>
      <c r="AC3" s="8">
        <v>0.12578616352201299</v>
      </c>
      <c r="AD3" s="8">
        <v>7.8616352201257896E-3</v>
      </c>
      <c r="AE3" s="8">
        <v>0.2</v>
      </c>
      <c r="AF3" s="8">
        <v>0.12578616352201299</v>
      </c>
      <c r="AG3" s="8">
        <v>5</v>
      </c>
      <c r="AH3" s="8">
        <v>6.2893081761006303E-2</v>
      </c>
      <c r="AI3" s="8">
        <v>3.9308176100628896E-3</v>
      </c>
      <c r="AJ3" s="8">
        <v>0.1</v>
      </c>
      <c r="AK3" s="8">
        <v>5</v>
      </c>
      <c r="AL3" s="8">
        <v>6.2893081761006303E-2</v>
      </c>
      <c r="AM3" s="8">
        <v>3.9308176100628896E-3</v>
      </c>
      <c r="AN3" s="8">
        <v>0.1</v>
      </c>
      <c r="AO3" s="8">
        <v>5</v>
      </c>
      <c r="AP3" s="8">
        <v>6.2893081761006303E-2</v>
      </c>
      <c r="AQ3" s="8">
        <v>3.9308176100628896E-3</v>
      </c>
      <c r="AR3" s="8">
        <v>0.1</v>
      </c>
      <c r="AS3" s="8">
        <v>0.1</v>
      </c>
      <c r="AT3" s="8">
        <v>1.5E-3</v>
      </c>
      <c r="AU3" s="8">
        <v>1.6700000000000002E-4</v>
      </c>
      <c r="AV3" s="8">
        <v>0.1</v>
      </c>
      <c r="AW3" s="8">
        <v>1.5E-3</v>
      </c>
      <c r="AX3" s="8">
        <v>1.6700000000000002E-4</v>
      </c>
      <c r="AY3" s="8">
        <v>0.1</v>
      </c>
      <c r="AZ3" s="8">
        <v>1.67E-3</v>
      </c>
      <c r="BA3" s="8">
        <v>1.8500000000000002E-4</v>
      </c>
      <c r="BB3" s="8">
        <v>0.1</v>
      </c>
      <c r="BC3" s="8">
        <v>1.67E-3</v>
      </c>
      <c r="BD3" s="8">
        <v>1.8500000000000002E-4</v>
      </c>
      <c r="BE3" s="8">
        <v>0</v>
      </c>
      <c r="BF3" s="8">
        <v>0</v>
      </c>
      <c r="BG3" s="8">
        <v>0</v>
      </c>
      <c r="BH3" s="8">
        <v>0</v>
      </c>
      <c r="BI3" s="1">
        <v>2.29</v>
      </c>
      <c r="BJ3" s="1">
        <v>1.52</v>
      </c>
      <c r="BK3" s="8">
        <v>0</v>
      </c>
      <c r="BL3" s="8">
        <v>0</v>
      </c>
      <c r="BM3" s="8">
        <v>0</v>
      </c>
      <c r="BN3" s="1">
        <v>36.08</v>
      </c>
      <c r="BO3" s="1">
        <v>3.01</v>
      </c>
      <c r="BP3" s="9">
        <v>0</v>
      </c>
    </row>
    <row r="4" spans="1:68" x14ac:dyDescent="0.2">
      <c r="A4" s="32"/>
      <c r="B4" s="1"/>
      <c r="H4" s="1"/>
      <c r="I4" s="1"/>
      <c r="J4" s="1"/>
      <c r="K4" s="1"/>
      <c r="L4" s="1"/>
      <c r="M4" s="1"/>
      <c r="N4" s="1"/>
      <c r="O4" s="1"/>
      <c r="P4" s="1"/>
      <c r="Q4" s="13" t="s">
        <v>104</v>
      </c>
      <c r="R4" s="1">
        <v>1</v>
      </c>
      <c r="S4" s="1">
        <f>1000/30.973761</f>
        <v>32.285391496370103</v>
      </c>
      <c r="T4" s="1">
        <f>1000/14.0067</f>
        <v>71.394404106606117</v>
      </c>
      <c r="U4" s="1">
        <f>1000/14.0067</f>
        <v>71.394404106606117</v>
      </c>
      <c r="V4" s="1">
        <v>1</v>
      </c>
      <c r="W4" s="29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1000</v>
      </c>
      <c r="BJ4" s="1">
        <v>1000</v>
      </c>
      <c r="BK4" s="1">
        <v>1</v>
      </c>
      <c r="BL4" s="1">
        <v>1</v>
      </c>
      <c r="BM4" s="1">
        <v>1</v>
      </c>
      <c r="BN4" s="1">
        <v>1000</v>
      </c>
      <c r="BO4" s="1">
        <v>1000</v>
      </c>
      <c r="BP4" s="1">
        <v>1</v>
      </c>
    </row>
    <row r="5" spans="1:68" x14ac:dyDescent="0.2">
      <c r="A5" s="33" t="s">
        <v>0</v>
      </c>
      <c r="B5" s="13" t="s">
        <v>1</v>
      </c>
      <c r="C5" s="36" t="s">
        <v>146</v>
      </c>
      <c r="D5" s="13" t="s">
        <v>2</v>
      </c>
      <c r="E5" s="13" t="s">
        <v>3</v>
      </c>
      <c r="F5" s="13" t="s">
        <v>142</v>
      </c>
      <c r="G5" s="27" t="s">
        <v>4</v>
      </c>
      <c r="H5" s="13" t="s">
        <v>143</v>
      </c>
      <c r="I5" s="13" t="s">
        <v>144</v>
      </c>
      <c r="J5" s="13" t="s">
        <v>5</v>
      </c>
      <c r="K5" s="13" t="s">
        <v>6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4" t="s">
        <v>41</v>
      </c>
      <c r="S5" s="5" t="s">
        <v>14</v>
      </c>
      <c r="T5" s="5" t="s">
        <v>13</v>
      </c>
      <c r="U5" s="5" t="s">
        <v>42</v>
      </c>
      <c r="V5" s="5" t="s">
        <v>43</v>
      </c>
      <c r="W5" s="5" t="s">
        <v>44</v>
      </c>
      <c r="X5" s="5" t="s">
        <v>45</v>
      </c>
      <c r="Y5" s="5" t="s">
        <v>46</v>
      </c>
      <c r="Z5" s="5" t="s">
        <v>47</v>
      </c>
      <c r="AA5" s="5" t="s">
        <v>48</v>
      </c>
      <c r="AB5" s="5" t="s">
        <v>49</v>
      </c>
      <c r="AC5" s="5" t="s">
        <v>50</v>
      </c>
      <c r="AD5" s="5" t="s">
        <v>51</v>
      </c>
      <c r="AE5" s="5" t="s">
        <v>52</v>
      </c>
      <c r="AF5" s="5" t="s">
        <v>53</v>
      </c>
      <c r="AG5" s="5" t="s">
        <v>54</v>
      </c>
      <c r="AH5" s="5" t="s">
        <v>55</v>
      </c>
      <c r="AI5" s="5" t="s">
        <v>56</v>
      </c>
      <c r="AJ5" s="5" t="s">
        <v>57</v>
      </c>
      <c r="AK5" s="5" t="s">
        <v>58</v>
      </c>
      <c r="AL5" s="5" t="s">
        <v>59</v>
      </c>
      <c r="AM5" s="5" t="s">
        <v>60</v>
      </c>
      <c r="AN5" s="5" t="s">
        <v>61</v>
      </c>
      <c r="AO5" s="5" t="s">
        <v>62</v>
      </c>
      <c r="AP5" s="5" t="s">
        <v>63</v>
      </c>
      <c r="AQ5" s="5" t="s">
        <v>64</v>
      </c>
      <c r="AR5" s="5" t="s">
        <v>65</v>
      </c>
      <c r="AS5" s="5" t="s">
        <v>66</v>
      </c>
      <c r="AT5" s="5" t="s">
        <v>67</v>
      </c>
      <c r="AU5" s="5" t="s">
        <v>68</v>
      </c>
      <c r="AV5" s="5" t="s">
        <v>69</v>
      </c>
      <c r="AW5" s="5" t="s">
        <v>70</v>
      </c>
      <c r="AX5" s="5" t="s">
        <v>71</v>
      </c>
      <c r="AY5" s="5" t="s">
        <v>72</v>
      </c>
      <c r="AZ5" s="5" t="s">
        <v>73</v>
      </c>
      <c r="BA5" s="5" t="s">
        <v>74</v>
      </c>
      <c r="BB5" s="5" t="s">
        <v>75</v>
      </c>
      <c r="BC5" s="5" t="s">
        <v>76</v>
      </c>
      <c r="BD5" s="5" t="s">
        <v>77</v>
      </c>
      <c r="BE5" s="5" t="s">
        <v>78</v>
      </c>
      <c r="BF5" s="5" t="s">
        <v>79</v>
      </c>
      <c r="BG5" s="5" t="s">
        <v>80</v>
      </c>
      <c r="BH5" s="5" t="s">
        <v>81</v>
      </c>
      <c r="BI5" s="5" t="s">
        <v>82</v>
      </c>
      <c r="BJ5" s="5" t="s">
        <v>83</v>
      </c>
      <c r="BK5" s="5" t="s">
        <v>84</v>
      </c>
      <c r="BL5" s="5" t="s">
        <v>85</v>
      </c>
      <c r="BM5" s="5" t="s">
        <v>86</v>
      </c>
      <c r="BN5" s="5" t="s">
        <v>87</v>
      </c>
      <c r="BO5" s="5" t="s">
        <v>88</v>
      </c>
      <c r="BP5" s="6" t="s">
        <v>89</v>
      </c>
    </row>
    <row r="6" spans="1:68" x14ac:dyDescent="0.2">
      <c r="A6" s="34">
        <v>0</v>
      </c>
      <c r="B6" s="23" t="s">
        <v>15</v>
      </c>
      <c r="C6" s="37" t="s">
        <v>147</v>
      </c>
      <c r="D6" s="1">
        <v>423</v>
      </c>
      <c r="E6" s="1">
        <v>251</v>
      </c>
      <c r="F6" s="1">
        <v>1</v>
      </c>
      <c r="G6" s="2">
        <v>1377630000</v>
      </c>
      <c r="H6">
        <v>13.057085959001</v>
      </c>
      <c r="I6">
        <v>43.8302556219327</v>
      </c>
      <c r="J6" s="22"/>
      <c r="K6" s="22"/>
      <c r="L6" s="22"/>
      <c r="M6" s="22"/>
      <c r="N6" s="22"/>
      <c r="O6" s="22"/>
      <c r="P6" s="22"/>
      <c r="Q6" s="22"/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</row>
    <row r="7" spans="1:68" x14ac:dyDescent="0.2">
      <c r="A7" s="34">
        <v>1</v>
      </c>
      <c r="B7" s="23" t="s">
        <v>16</v>
      </c>
      <c r="C7" s="37" t="s">
        <v>147</v>
      </c>
      <c r="D7" s="1">
        <v>415</v>
      </c>
      <c r="E7" s="1">
        <v>245</v>
      </c>
      <c r="F7" s="1">
        <v>1</v>
      </c>
      <c r="G7" s="2">
        <v>693121000</v>
      </c>
      <c r="H7">
        <v>12.902967388409801</v>
      </c>
      <c r="I7">
        <v>43.9252874969674</v>
      </c>
      <c r="J7" s="22"/>
      <c r="K7" s="22"/>
      <c r="L7" s="22"/>
      <c r="M7" s="22"/>
      <c r="N7" s="22"/>
      <c r="O7" s="22"/>
      <c r="P7" s="22"/>
      <c r="Q7" s="22"/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</row>
    <row r="8" spans="1:68" x14ac:dyDescent="0.2">
      <c r="A8" s="34">
        <v>2</v>
      </c>
      <c r="B8" s="23" t="s">
        <v>17</v>
      </c>
      <c r="C8" s="37" t="s">
        <v>147</v>
      </c>
      <c r="D8" s="1">
        <v>394</v>
      </c>
      <c r="E8" s="1">
        <v>236</v>
      </c>
      <c r="F8" s="1">
        <v>1</v>
      </c>
      <c r="G8" s="2">
        <v>615284000</v>
      </c>
      <c r="H8">
        <v>12.563961698291401</v>
      </c>
      <c r="I8">
        <v>44.077418349703898</v>
      </c>
      <c r="J8" s="22"/>
      <c r="K8" s="22"/>
      <c r="L8" s="22"/>
      <c r="M8" s="22"/>
      <c r="N8" s="22"/>
      <c r="O8" s="22"/>
      <c r="P8" s="22"/>
      <c r="Q8" s="22"/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</row>
    <row r="9" spans="1:68" x14ac:dyDescent="0.2">
      <c r="A9" s="34">
        <v>3</v>
      </c>
      <c r="B9" s="23" t="s">
        <v>18</v>
      </c>
      <c r="C9" s="37" t="s">
        <v>147</v>
      </c>
      <c r="D9" s="1">
        <v>381</v>
      </c>
      <c r="E9" s="1">
        <v>221</v>
      </c>
      <c r="F9" s="1">
        <v>1</v>
      </c>
      <c r="G9" s="2">
        <v>853993000</v>
      </c>
      <c r="H9">
        <v>12.344844226353899</v>
      </c>
      <c r="I9">
        <v>44.320786738686699</v>
      </c>
      <c r="J9" s="22"/>
      <c r="K9" s="22"/>
      <c r="L9" s="22"/>
      <c r="M9" s="22"/>
      <c r="N9" s="22"/>
      <c r="O9" s="22"/>
      <c r="P9" s="22"/>
      <c r="Q9" s="22"/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</row>
    <row r="10" spans="1:68" x14ac:dyDescent="0.2">
      <c r="A10" s="34">
        <v>4</v>
      </c>
      <c r="B10" s="23" t="s">
        <v>19</v>
      </c>
      <c r="C10" s="37" t="s">
        <v>147</v>
      </c>
      <c r="D10" s="1">
        <v>379</v>
      </c>
      <c r="E10" s="1">
        <v>217</v>
      </c>
      <c r="F10" s="1">
        <v>1</v>
      </c>
      <c r="G10" s="2">
        <v>1256020000</v>
      </c>
      <c r="H10">
        <v>12.3232103598778</v>
      </c>
      <c r="I10">
        <v>44.400111399036902</v>
      </c>
      <c r="J10" s="22"/>
      <c r="K10" s="22"/>
      <c r="L10" s="22"/>
      <c r="M10" s="22"/>
      <c r="N10" s="22"/>
      <c r="O10" s="22"/>
      <c r="P10" s="22"/>
      <c r="Q10" s="22"/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</row>
    <row r="11" spans="1:68" x14ac:dyDescent="0.2">
      <c r="A11" s="34">
        <v>5</v>
      </c>
      <c r="B11" s="23" t="s">
        <v>20</v>
      </c>
      <c r="C11" s="37" t="s">
        <v>147</v>
      </c>
      <c r="D11" s="1">
        <v>377</v>
      </c>
      <c r="E11" s="1">
        <v>211</v>
      </c>
      <c r="F11" s="1">
        <v>1</v>
      </c>
      <c r="G11" s="2">
        <v>961330000.00000012</v>
      </c>
      <c r="H11">
        <v>12.2824986573026</v>
      </c>
      <c r="I11">
        <v>44.527074442749402</v>
      </c>
      <c r="J11" s="22"/>
      <c r="K11" s="22"/>
      <c r="L11" s="22"/>
      <c r="M11" s="22"/>
      <c r="N11" s="22"/>
      <c r="O11" s="22"/>
      <c r="P11" s="22"/>
      <c r="Q11" s="22"/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</row>
    <row r="12" spans="1:68" x14ac:dyDescent="0.2">
      <c r="A12" s="34">
        <v>6</v>
      </c>
      <c r="B12" s="23" t="s">
        <v>21</v>
      </c>
      <c r="C12" s="37" t="s">
        <v>147</v>
      </c>
      <c r="D12" s="1">
        <v>377</v>
      </c>
      <c r="E12" s="1">
        <v>205</v>
      </c>
      <c r="F12" s="1">
        <v>1</v>
      </c>
      <c r="G12" s="2">
        <v>6352940000</v>
      </c>
      <c r="H12">
        <v>12.281320543756999</v>
      </c>
      <c r="I12">
        <v>44.625820172896802</v>
      </c>
      <c r="J12" s="22"/>
      <c r="K12" s="22"/>
      <c r="L12" s="22"/>
      <c r="M12" s="22"/>
      <c r="N12" s="22"/>
      <c r="O12" s="22"/>
      <c r="P12" s="22"/>
      <c r="Q12" s="22"/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</row>
    <row r="13" spans="1:68" x14ac:dyDescent="0.2">
      <c r="A13" s="34">
        <v>7</v>
      </c>
      <c r="B13" s="23" t="s">
        <v>22</v>
      </c>
      <c r="C13" s="37" t="s">
        <v>147</v>
      </c>
      <c r="D13" s="1">
        <v>337</v>
      </c>
      <c r="E13" s="1">
        <v>187</v>
      </c>
      <c r="F13" s="1">
        <v>1</v>
      </c>
      <c r="G13" s="28">
        <v>71361900000</v>
      </c>
      <c r="H13" s="26">
        <v>12.53661795302</v>
      </c>
      <c r="I13" s="26">
        <v>44.967133846079399</v>
      </c>
      <c r="J13" s="22"/>
      <c r="K13" s="22"/>
      <c r="L13" s="22"/>
      <c r="M13" s="22"/>
      <c r="N13" s="22"/>
      <c r="O13" s="22"/>
      <c r="P13" s="22"/>
      <c r="Q13" s="22"/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</row>
    <row r="14" spans="1:68" x14ac:dyDescent="0.2">
      <c r="A14" s="34">
        <v>8</v>
      </c>
      <c r="B14" s="23" t="s">
        <v>23</v>
      </c>
      <c r="C14" s="37" t="s">
        <v>147</v>
      </c>
      <c r="D14" s="1">
        <v>380</v>
      </c>
      <c r="E14" s="1">
        <v>171</v>
      </c>
      <c r="F14" s="1">
        <v>1</v>
      </c>
      <c r="G14" s="2">
        <v>13853500000</v>
      </c>
      <c r="H14">
        <v>12.331639023118299</v>
      </c>
      <c r="I14">
        <v>45.162338204113702</v>
      </c>
      <c r="J14" s="22"/>
      <c r="K14" s="22"/>
      <c r="L14" s="22"/>
      <c r="M14" s="22"/>
      <c r="N14" s="22"/>
      <c r="O14" s="22"/>
      <c r="P14" s="22"/>
      <c r="Q14" s="22"/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</row>
    <row r="15" spans="1:68" x14ac:dyDescent="0.2">
      <c r="A15" s="34">
        <v>9</v>
      </c>
      <c r="B15" s="23" t="s">
        <v>24</v>
      </c>
      <c r="C15" s="37" t="s">
        <v>147</v>
      </c>
      <c r="D15" s="1">
        <v>374</v>
      </c>
      <c r="E15" s="1">
        <v>169</v>
      </c>
      <c r="F15" s="1">
        <v>1</v>
      </c>
      <c r="G15" s="2">
        <v>4471100000</v>
      </c>
      <c r="H15">
        <v>12.308672390933999</v>
      </c>
      <c r="I15">
        <v>45.182011963085401</v>
      </c>
      <c r="J15" s="22"/>
      <c r="K15" s="22"/>
      <c r="L15" s="22"/>
      <c r="M15" s="22"/>
      <c r="N15" s="22"/>
      <c r="O15" s="22"/>
      <c r="P15" s="22"/>
      <c r="Q15" s="22"/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</row>
    <row r="16" spans="1:68" x14ac:dyDescent="0.2">
      <c r="A16" s="34">
        <v>10</v>
      </c>
      <c r="B16" s="23" t="s">
        <v>25</v>
      </c>
      <c r="C16" s="37" t="s">
        <v>147</v>
      </c>
      <c r="D16" s="1">
        <v>373</v>
      </c>
      <c r="E16" s="1">
        <v>154</v>
      </c>
      <c r="F16" s="1">
        <v>1</v>
      </c>
      <c r="G16" s="2">
        <v>707806000</v>
      </c>
      <c r="H16">
        <v>12.428000000000001</v>
      </c>
      <c r="I16">
        <v>44.935200000000002</v>
      </c>
      <c r="J16" s="22"/>
      <c r="K16" s="22"/>
      <c r="L16" s="22"/>
      <c r="M16" s="22"/>
      <c r="N16" s="22"/>
      <c r="O16" s="22"/>
      <c r="P16" s="22"/>
      <c r="Q16" s="22"/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</row>
    <row r="17" spans="1:68" x14ac:dyDescent="0.2">
      <c r="A17" s="34">
        <v>11</v>
      </c>
      <c r="B17" s="23" t="s">
        <v>26</v>
      </c>
      <c r="C17" s="37" t="s">
        <v>147</v>
      </c>
      <c r="D17" s="1">
        <v>383</v>
      </c>
      <c r="E17" s="1">
        <v>148</v>
      </c>
      <c r="F17" s="1">
        <v>1</v>
      </c>
      <c r="G17" s="2">
        <v>476430000.00000006</v>
      </c>
      <c r="H17">
        <v>12.3859344232942</v>
      </c>
      <c r="I17">
        <v>45.5193871026731</v>
      </c>
      <c r="J17" s="22"/>
      <c r="K17" s="22"/>
      <c r="L17" s="22"/>
      <c r="M17" s="22"/>
      <c r="N17" s="22"/>
      <c r="O17" s="22"/>
      <c r="P17" s="22"/>
      <c r="Q17" s="22"/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</row>
    <row r="18" spans="1:68" x14ac:dyDescent="0.2">
      <c r="A18" s="34">
        <v>12</v>
      </c>
      <c r="B18" s="23" t="s">
        <v>27</v>
      </c>
      <c r="C18" s="37" t="s">
        <v>147</v>
      </c>
      <c r="D18" s="1">
        <v>385</v>
      </c>
      <c r="E18" s="1">
        <v>147</v>
      </c>
      <c r="F18" s="1">
        <v>1</v>
      </c>
      <c r="G18" s="2">
        <v>524195000</v>
      </c>
      <c r="H18">
        <v>12.583723643700299</v>
      </c>
      <c r="I18">
        <v>45.479959420229001</v>
      </c>
      <c r="J18" s="22"/>
      <c r="K18" s="22"/>
      <c r="L18" s="22"/>
      <c r="M18" s="22"/>
      <c r="N18" s="22"/>
      <c r="O18" s="22"/>
      <c r="P18" s="22"/>
      <c r="Q18" s="22"/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</row>
    <row r="19" spans="1:68" x14ac:dyDescent="0.2">
      <c r="A19" s="34">
        <v>13</v>
      </c>
      <c r="B19" s="23" t="s">
        <v>28</v>
      </c>
      <c r="C19" s="37" t="s">
        <v>147</v>
      </c>
      <c r="D19" s="1">
        <v>404</v>
      </c>
      <c r="E19" s="1">
        <v>149</v>
      </c>
      <c r="F19" s="1">
        <v>1</v>
      </c>
      <c r="G19" s="2">
        <v>4522370000</v>
      </c>
      <c r="H19">
        <v>12.731027685276</v>
      </c>
      <c r="I19">
        <v>45.5327090880551</v>
      </c>
      <c r="J19" s="22"/>
      <c r="K19" s="22"/>
      <c r="L19" s="22"/>
      <c r="M19" s="22"/>
      <c r="N19" s="22"/>
      <c r="O19" s="22"/>
      <c r="P19" s="22"/>
      <c r="Q19" s="22"/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</row>
    <row r="20" spans="1:68" x14ac:dyDescent="0.2">
      <c r="A20" s="34">
        <v>14</v>
      </c>
      <c r="B20" s="23" t="s">
        <v>29</v>
      </c>
      <c r="C20" s="37" t="s">
        <v>147</v>
      </c>
      <c r="D20" s="1">
        <v>412</v>
      </c>
      <c r="E20" s="1">
        <v>145</v>
      </c>
      <c r="F20" s="1">
        <v>1</v>
      </c>
      <c r="G20" s="2">
        <v>2456850000</v>
      </c>
      <c r="H20">
        <v>12.863688867022001</v>
      </c>
      <c r="I20">
        <v>45.590329618833103</v>
      </c>
      <c r="J20" s="22"/>
      <c r="K20" s="22"/>
      <c r="L20" s="22"/>
      <c r="M20" s="22"/>
      <c r="N20" s="22"/>
      <c r="O20" s="22"/>
      <c r="P20" s="22"/>
      <c r="Q20" s="22"/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</row>
    <row r="21" spans="1:68" x14ac:dyDescent="0.2">
      <c r="A21" s="34">
        <v>15</v>
      </c>
      <c r="B21" s="23" t="s">
        <v>30</v>
      </c>
      <c r="C21" s="37" t="s">
        <v>147</v>
      </c>
      <c r="D21" s="1">
        <v>414</v>
      </c>
      <c r="E21" s="1">
        <v>143</v>
      </c>
      <c r="F21" s="1">
        <v>1</v>
      </c>
      <c r="G21" s="2">
        <v>446582000</v>
      </c>
      <c r="H21">
        <v>12.8916442338479</v>
      </c>
      <c r="I21">
        <v>45.629024104147902</v>
      </c>
      <c r="J21" s="22"/>
      <c r="K21" s="22"/>
      <c r="L21" s="22"/>
      <c r="M21" s="22"/>
      <c r="N21" s="22"/>
      <c r="O21" s="22"/>
      <c r="P21" s="22"/>
      <c r="Q21" s="22"/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</row>
    <row r="22" spans="1:68" x14ac:dyDescent="0.2">
      <c r="A22" s="34">
        <v>16</v>
      </c>
      <c r="B22" s="23" t="s">
        <v>31</v>
      </c>
      <c r="C22" s="37" t="s">
        <v>147</v>
      </c>
      <c r="D22" s="1">
        <v>427</v>
      </c>
      <c r="E22" s="1">
        <v>142</v>
      </c>
      <c r="F22" s="1">
        <v>1</v>
      </c>
      <c r="G22" s="2">
        <v>2816270000</v>
      </c>
      <c r="H22">
        <v>13.100331899722599</v>
      </c>
      <c r="I22">
        <v>45.6440875130656</v>
      </c>
      <c r="J22" s="22"/>
      <c r="K22" s="22"/>
      <c r="L22" s="22"/>
      <c r="M22" s="22"/>
      <c r="N22" s="22"/>
      <c r="O22" s="22"/>
      <c r="P22" s="22"/>
      <c r="Q22" s="22"/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</row>
    <row r="23" spans="1:68" x14ac:dyDescent="0.2">
      <c r="A23" s="34">
        <v>17</v>
      </c>
      <c r="B23" s="23" t="s">
        <v>32</v>
      </c>
      <c r="C23" s="37" t="s">
        <v>147</v>
      </c>
      <c r="D23" s="1">
        <v>426</v>
      </c>
      <c r="E23" s="1">
        <v>137</v>
      </c>
      <c r="F23" s="1">
        <v>1</v>
      </c>
      <c r="G23" s="2">
        <v>507239000.00000006</v>
      </c>
      <c r="H23">
        <v>13.093305306316299</v>
      </c>
      <c r="I23">
        <v>45.735415900223401</v>
      </c>
      <c r="J23" s="22"/>
      <c r="K23" s="22"/>
      <c r="L23" s="22"/>
      <c r="M23" s="22"/>
      <c r="N23" s="22"/>
      <c r="O23" s="22"/>
      <c r="P23" s="22"/>
      <c r="Q23" s="22"/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</row>
    <row r="24" spans="1:68" x14ac:dyDescent="0.2">
      <c r="A24" s="34">
        <v>18</v>
      </c>
      <c r="B24" s="23" t="s">
        <v>33</v>
      </c>
      <c r="C24" s="37" t="s">
        <v>147</v>
      </c>
      <c r="D24" s="1">
        <v>428</v>
      </c>
      <c r="E24" s="1">
        <v>135</v>
      </c>
      <c r="F24" s="1">
        <v>1</v>
      </c>
      <c r="G24" s="2">
        <v>310811000</v>
      </c>
      <c r="H24">
        <v>13.1295072613493</v>
      </c>
      <c r="I24">
        <v>45.7701982199345</v>
      </c>
      <c r="J24" s="22"/>
      <c r="K24" s="22"/>
      <c r="L24" s="22"/>
      <c r="M24" s="22"/>
      <c r="N24" s="22"/>
      <c r="O24" s="22"/>
      <c r="P24" s="22"/>
      <c r="Q24" s="22"/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</row>
    <row r="25" spans="1:68" x14ac:dyDescent="0.2">
      <c r="A25" s="34">
        <v>19</v>
      </c>
      <c r="B25" s="23" t="s">
        <v>34</v>
      </c>
      <c r="C25" s="37" t="s">
        <v>147</v>
      </c>
      <c r="D25" s="1">
        <v>435</v>
      </c>
      <c r="E25" s="1">
        <v>135</v>
      </c>
      <c r="F25" s="1">
        <v>1</v>
      </c>
      <c r="G25" s="2">
        <v>328199000</v>
      </c>
      <c r="H25">
        <v>13.237136149288199</v>
      </c>
      <c r="I25">
        <v>45.754171617695903</v>
      </c>
      <c r="J25" s="22"/>
      <c r="K25" s="22"/>
      <c r="L25" s="22"/>
      <c r="M25" s="22"/>
      <c r="N25" s="22"/>
      <c r="O25" s="22"/>
      <c r="P25" s="22"/>
      <c r="Q25" s="22"/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</row>
    <row r="26" spans="1:68" x14ac:dyDescent="0.2">
      <c r="A26" s="34">
        <v>20</v>
      </c>
      <c r="B26" s="23" t="s">
        <v>35</v>
      </c>
      <c r="C26" s="37" t="s">
        <v>147</v>
      </c>
      <c r="D26" s="1">
        <v>455</v>
      </c>
      <c r="E26" s="1">
        <v>134</v>
      </c>
      <c r="F26" s="1">
        <v>6.6</v>
      </c>
      <c r="G26" s="2">
        <v>302564000</v>
      </c>
      <c r="H26">
        <v>13.6053587031994</v>
      </c>
      <c r="I26">
        <v>45.788961446001402</v>
      </c>
      <c r="J26" s="22"/>
      <c r="K26" s="22"/>
      <c r="L26" s="22"/>
      <c r="M26" s="22"/>
      <c r="N26" s="22"/>
      <c r="O26" s="22"/>
      <c r="P26" s="22"/>
      <c r="Q26" s="22"/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</row>
    <row r="27" spans="1:68" x14ac:dyDescent="0.2">
      <c r="A27" s="34">
        <v>21</v>
      </c>
      <c r="B27" s="23" t="s">
        <v>36</v>
      </c>
      <c r="C27" s="37" t="s">
        <v>147</v>
      </c>
      <c r="D27" s="1">
        <v>453</v>
      </c>
      <c r="E27" s="1">
        <v>137</v>
      </c>
      <c r="F27" s="1">
        <v>1</v>
      </c>
      <c r="G27" s="2">
        <v>3436590000</v>
      </c>
      <c r="H27">
        <v>13.5525677816984</v>
      </c>
      <c r="I27">
        <v>45.725671409890303</v>
      </c>
      <c r="J27" s="22"/>
      <c r="K27" s="22"/>
      <c r="L27" s="22"/>
      <c r="M27" s="22"/>
      <c r="N27" s="22"/>
      <c r="O27" s="22"/>
      <c r="P27" s="22"/>
      <c r="Q27" s="22"/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</row>
    <row r="28" spans="1:68" x14ac:dyDescent="0.2">
      <c r="A28" s="34">
        <v>22</v>
      </c>
      <c r="B28" s="24" t="s">
        <v>37</v>
      </c>
      <c r="C28" s="37" t="s">
        <v>147</v>
      </c>
      <c r="D28" s="1">
        <v>456</v>
      </c>
      <c r="E28" s="1">
        <v>162</v>
      </c>
      <c r="F28" s="1">
        <v>1</v>
      </c>
      <c r="G28" s="2">
        <v>536864000</v>
      </c>
      <c r="H28">
        <v>13.5947870999999</v>
      </c>
      <c r="I28">
        <v>45.316239699999898</v>
      </c>
      <c r="J28" s="22"/>
      <c r="K28" s="22"/>
      <c r="L28" s="22"/>
      <c r="M28" s="22"/>
      <c r="N28" s="22"/>
      <c r="O28" s="22"/>
      <c r="P28" s="22"/>
      <c r="Q28" s="22"/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</row>
    <row r="29" spans="1:68" x14ac:dyDescent="0.2">
      <c r="A29" s="34">
        <v>23</v>
      </c>
      <c r="B29" s="24" t="s">
        <v>38</v>
      </c>
      <c r="C29" s="37" t="s">
        <v>147</v>
      </c>
      <c r="D29" s="1">
        <v>483</v>
      </c>
      <c r="E29" s="1">
        <v>178</v>
      </c>
      <c r="F29" s="1">
        <v>1</v>
      </c>
      <c r="G29" s="2">
        <v>480204000</v>
      </c>
      <c r="H29">
        <v>14.046530000000001</v>
      </c>
      <c r="I29">
        <v>45.0353759999999</v>
      </c>
      <c r="J29" s="22"/>
      <c r="K29" s="22"/>
      <c r="L29" s="22"/>
      <c r="M29" s="22"/>
      <c r="N29" s="22"/>
      <c r="O29" s="22"/>
      <c r="P29" s="22"/>
      <c r="Q29" s="22"/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</row>
    <row r="30" spans="1:68" x14ac:dyDescent="0.2">
      <c r="A30" s="34">
        <v>24</v>
      </c>
      <c r="B30" s="24" t="s">
        <v>39</v>
      </c>
      <c r="C30" s="37" t="s">
        <v>147</v>
      </c>
      <c r="D30" s="1">
        <v>507</v>
      </c>
      <c r="E30" s="1">
        <v>161</v>
      </c>
      <c r="F30" s="1">
        <v>1</v>
      </c>
      <c r="G30" s="2">
        <v>183687000</v>
      </c>
      <c r="H30">
        <v>14.4497669999999</v>
      </c>
      <c r="I30">
        <v>45.322722900000002</v>
      </c>
      <c r="J30" s="22"/>
      <c r="K30" s="22"/>
      <c r="L30" s="22"/>
      <c r="M30" s="22"/>
      <c r="N30" s="22"/>
      <c r="O30" s="22"/>
      <c r="P30" s="22"/>
      <c r="Q30" s="22"/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</row>
    <row r="31" spans="1:68" x14ac:dyDescent="0.2">
      <c r="A31" s="34">
        <v>25</v>
      </c>
      <c r="B31" s="24" t="s">
        <v>40</v>
      </c>
      <c r="C31" s="37" t="s">
        <v>147</v>
      </c>
      <c r="D31" s="1">
        <v>576</v>
      </c>
      <c r="E31" s="1">
        <v>228</v>
      </c>
      <c r="F31" s="1">
        <v>1</v>
      </c>
      <c r="G31" s="2">
        <v>836617000</v>
      </c>
      <c r="H31">
        <v>15.525700000000001</v>
      </c>
      <c r="I31">
        <v>44.242199999999997</v>
      </c>
      <c r="J31" s="22"/>
      <c r="K31" s="22"/>
      <c r="L31" s="22"/>
      <c r="M31" s="22"/>
      <c r="N31" s="22"/>
      <c r="O31" s="22"/>
      <c r="P31" s="22"/>
      <c r="Q31" s="22"/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</row>
    <row r="32" spans="1:68" x14ac:dyDescent="0.2">
      <c r="A32" s="32"/>
      <c r="B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2">
      <c r="A33" s="32"/>
      <c r="B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3" t="s">
        <v>95</v>
      </c>
      <c r="T33" s="13" t="s">
        <v>91</v>
      </c>
      <c r="U33" s="16" t="s">
        <v>91</v>
      </c>
      <c r="V33" s="1"/>
      <c r="W33" s="13" t="s">
        <v>92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6" t="s">
        <v>98</v>
      </c>
      <c r="BO33" s="16" t="s">
        <v>99</v>
      </c>
      <c r="BP33" s="1"/>
    </row>
    <row r="34" spans="1:68" x14ac:dyDescent="0.2">
      <c r="A34" s="32"/>
      <c r="B34" s="21" t="s">
        <v>145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f>S3*S4</f>
        <v>1.9048380982858359</v>
      </c>
      <c r="T34" s="1">
        <f>T3*T4</f>
        <v>124.22626314549464</v>
      </c>
      <c r="U34" s="1">
        <f>U3</f>
        <v>0.34799999999999998</v>
      </c>
      <c r="V34" s="1"/>
      <c r="W34" s="12">
        <f>W3*W4</f>
        <v>124.22626314549464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>
        <f>BN3*BN4</f>
        <v>36080</v>
      </c>
      <c r="BO34" s="1">
        <f>BO3*BO4</f>
        <v>3010</v>
      </c>
      <c r="BP34" s="1"/>
    </row>
    <row r="35" spans="1:68" x14ac:dyDescent="0.2">
      <c r="A35" s="32"/>
      <c r="B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7" t="s">
        <v>105</v>
      </c>
      <c r="S35" s="15">
        <v>2.5720000000000001</v>
      </c>
      <c r="T35" s="15">
        <v>150</v>
      </c>
      <c r="U35" s="15">
        <v>34.121000000000009</v>
      </c>
      <c r="V35" s="7"/>
      <c r="W35" s="7">
        <v>150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0">
        <v>33225</v>
      </c>
      <c r="BO35" s="10">
        <v>2800</v>
      </c>
      <c r="BP35" s="11" t="s">
        <v>105</v>
      </c>
    </row>
    <row r="36" spans="1:68" x14ac:dyDescent="0.2">
      <c r="B36" s="31"/>
      <c r="C36" s="38"/>
      <c r="D36" s="21"/>
    </row>
    <row r="37" spans="1:68" x14ac:dyDescent="0.2">
      <c r="D37" s="21"/>
    </row>
    <row r="38" spans="1:68" x14ac:dyDescent="0.2">
      <c r="D3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E2EC-3DD7-7445-B1CB-465C53B3FCAA}">
  <dimension ref="A1:BY30"/>
  <sheetViews>
    <sheetView tabSelected="1" topLeftCell="AQ1" workbookViewId="0">
      <selection activeCell="BA33" sqref="BA33"/>
    </sheetView>
  </sheetViews>
  <sheetFormatPr baseColWidth="10" defaultRowHeight="16" x14ac:dyDescent="0.2"/>
  <cols>
    <col min="2" max="2" width="19.6640625" customWidth="1"/>
    <col min="16" max="16" width="20" customWidth="1"/>
    <col min="68" max="77" width="10.83203125" style="25"/>
  </cols>
  <sheetData>
    <row r="1" spans="1:67" x14ac:dyDescent="0.2">
      <c r="A1" s="13" t="str">
        <f>edit!A5</f>
        <v>ir</v>
      </c>
      <c r="B1" s="13" t="str">
        <f>edit!B5</f>
        <v>rivername</v>
      </c>
      <c r="C1" s="13" t="str">
        <f>edit!D5</f>
        <v>jir</v>
      </c>
      <c r="D1" s="13" t="str">
        <f>edit!E5</f>
        <v>jjr</v>
      </c>
      <c r="E1" s="13" t="str">
        <f>edit!F5</f>
        <v>runoffFactor</v>
      </c>
      <c r="F1" s="13" t="str">
        <f>edit!G5</f>
        <v>catchment</v>
      </c>
      <c r="G1" s="13" t="str">
        <f>edit!H5</f>
        <v>lon mouth</v>
      </c>
      <c r="H1" s="13" t="str">
        <f>edit!I5</f>
        <v>lat mouth</v>
      </c>
      <c r="I1" s="13" t="str">
        <f>edit!J5</f>
        <v>side</v>
      </c>
      <c r="J1" s="13" t="str">
        <f>edit!K5</f>
        <v>jia</v>
      </c>
      <c r="K1" s="13" t="str">
        <f>edit!L5</f>
        <v>jja</v>
      </c>
      <c r="L1" s="13" t="str">
        <f>edit!M5</f>
        <v>nw</v>
      </c>
      <c r="M1" s="13" t="str">
        <f>edit!N5</f>
        <v>nz</v>
      </c>
      <c r="N1" s="13" t="str">
        <f>edit!O5</f>
        <v>S</v>
      </c>
      <c r="O1" s="13" t="str">
        <f>edit!P5</f>
        <v>T0</v>
      </c>
      <c r="P1" s="13" t="str">
        <f>edit!Q5</f>
        <v>TD</v>
      </c>
      <c r="Q1" s="13" t="str">
        <f>edit!R5</f>
        <v>O2o</v>
      </c>
      <c r="R1" s="13" t="str">
        <f>edit!S5</f>
        <v>N1p</v>
      </c>
      <c r="S1" s="13" t="str">
        <f>edit!T5</f>
        <v>N3n</v>
      </c>
      <c r="T1" s="13" t="str">
        <f>edit!U5</f>
        <v>N4n</v>
      </c>
      <c r="U1" s="13" t="str">
        <f>edit!V5</f>
        <v>O4n</v>
      </c>
      <c r="V1" s="13" t="str">
        <f>edit!W5</f>
        <v>N5s</v>
      </c>
      <c r="W1" s="13" t="str">
        <f>edit!X5</f>
        <v>N6r</v>
      </c>
      <c r="X1" s="13" t="str">
        <f>edit!Y5</f>
        <v>B1c</v>
      </c>
      <c r="Y1" s="13" t="str">
        <f>edit!Z5</f>
        <v>B1n</v>
      </c>
      <c r="Z1" s="13" t="str">
        <f>edit!AA5</f>
        <v>B1p</v>
      </c>
      <c r="AA1" s="13" t="str">
        <f>edit!AB5</f>
        <v>P1c</v>
      </c>
      <c r="AB1" s="13" t="str">
        <f>edit!AC5</f>
        <v>P1n</v>
      </c>
      <c r="AC1" s="13" t="str">
        <f>edit!AD5</f>
        <v>P1p</v>
      </c>
      <c r="AD1" s="13" t="str">
        <f>edit!AE5</f>
        <v>P1l</v>
      </c>
      <c r="AE1" s="13" t="str">
        <f>edit!AF5</f>
        <v>P1s</v>
      </c>
      <c r="AF1" s="13" t="str">
        <f>edit!AG5</f>
        <v>P2c</v>
      </c>
      <c r="AG1" s="13" t="str">
        <f>edit!AH5</f>
        <v>P2n</v>
      </c>
      <c r="AH1" s="13" t="str">
        <f>edit!AI5</f>
        <v>P2p</v>
      </c>
      <c r="AI1" s="13" t="str">
        <f>edit!AJ5</f>
        <v>P2l</v>
      </c>
      <c r="AJ1" s="13" t="str">
        <f>edit!AK5</f>
        <v>P3c</v>
      </c>
      <c r="AK1" s="13" t="str">
        <f>edit!AL5</f>
        <v>P3n</v>
      </c>
      <c r="AL1" s="13" t="str">
        <f>edit!AM5</f>
        <v>P3p</v>
      </c>
      <c r="AM1" s="13" t="str">
        <f>edit!AN5</f>
        <v>P3l</v>
      </c>
      <c r="AN1" s="13" t="str">
        <f>edit!AO5</f>
        <v>P4c</v>
      </c>
      <c r="AO1" s="13" t="str">
        <f>edit!AP5</f>
        <v>P4n</v>
      </c>
      <c r="AP1" s="13" t="str">
        <f>edit!AQ5</f>
        <v>P4p</v>
      </c>
      <c r="AQ1" s="13" t="str">
        <f>edit!AR5</f>
        <v>P4l</v>
      </c>
      <c r="AR1" s="13" t="str">
        <f>edit!AS5</f>
        <v>Z3c</v>
      </c>
      <c r="AS1" s="13" t="str">
        <f>edit!AT5</f>
        <v>Z3n</v>
      </c>
      <c r="AT1" s="13" t="str">
        <f>edit!AU5</f>
        <v>Z3p</v>
      </c>
      <c r="AU1" s="13" t="str">
        <f>edit!AV5</f>
        <v>Z4c</v>
      </c>
      <c r="AV1" s="13" t="str">
        <f>edit!AW5</f>
        <v>Z4n</v>
      </c>
      <c r="AW1" s="13" t="str">
        <f>edit!AX5</f>
        <v>Z4p</v>
      </c>
      <c r="AX1" s="13" t="str">
        <f>edit!AY5</f>
        <v>Z5c</v>
      </c>
      <c r="AY1" s="13" t="str">
        <f>edit!AZ5</f>
        <v>Z5n</v>
      </c>
      <c r="AZ1" s="13" t="str">
        <f>edit!BA5</f>
        <v>Z5p</v>
      </c>
      <c r="BA1" s="13" t="str">
        <f>edit!BB5</f>
        <v>Z6c</v>
      </c>
      <c r="BB1" s="13" t="str">
        <f>edit!BC5</f>
        <v>Z6n</v>
      </c>
      <c r="BC1" s="13" t="str">
        <f>edit!BD5</f>
        <v>Z6p</v>
      </c>
      <c r="BD1" s="13" t="str">
        <f>edit!BE5</f>
        <v>R1c</v>
      </c>
      <c r="BE1" s="13" t="str">
        <f>edit!BF5</f>
        <v>R1n</v>
      </c>
      <c r="BF1" s="13" t="str">
        <f>edit!BG5</f>
        <v>R1p</v>
      </c>
      <c r="BG1" s="13" t="str">
        <f>edit!BH5</f>
        <v>R2c</v>
      </c>
      <c r="BH1" s="13" t="str">
        <f>edit!BI5</f>
        <v>R3c</v>
      </c>
      <c r="BI1" s="13" t="str">
        <f>edit!BJ5</f>
        <v>R6c</v>
      </c>
      <c r="BJ1" s="13" t="str">
        <f>edit!BK5</f>
        <v>R6n</v>
      </c>
      <c r="BK1" s="13" t="str">
        <f>edit!BL5</f>
        <v>R6p</v>
      </c>
      <c r="BL1" s="13" t="str">
        <f>edit!BM5</f>
        <v>R6s</v>
      </c>
      <c r="BM1" s="13" t="str">
        <f>edit!BN5</f>
        <v>O3c</v>
      </c>
      <c r="BN1" s="13" t="str">
        <f>edit!BO5</f>
        <v>O3h</v>
      </c>
      <c r="BO1" s="13" t="str">
        <f>edit!BP5</f>
        <v>O5c</v>
      </c>
    </row>
    <row r="2" spans="1:67" s="25" customFormat="1" x14ac:dyDescent="0.2">
      <c r="A2" s="8">
        <f>edit!A6</f>
        <v>0</v>
      </c>
      <c r="B2" s="8" t="str">
        <f>edit!B6</f>
        <v>Metauro</v>
      </c>
      <c r="C2" s="8">
        <f>edit!D6</f>
        <v>423</v>
      </c>
      <c r="D2" s="8">
        <f>edit!E6</f>
        <v>251</v>
      </c>
      <c r="E2" s="8">
        <f>edit!F6</f>
        <v>1</v>
      </c>
      <c r="F2" s="30">
        <f>edit!G6</f>
        <v>1377630000</v>
      </c>
      <c r="G2" s="8">
        <f>edit!H6</f>
        <v>13.057085959001</v>
      </c>
      <c r="H2" s="8">
        <f>edit!I6</f>
        <v>43.8302556219327</v>
      </c>
      <c r="I2" s="8">
        <f>edit!J6</f>
        <v>0</v>
      </c>
      <c r="J2" s="8">
        <f>edit!K6</f>
        <v>0</v>
      </c>
      <c r="K2" s="8">
        <f>edit!L6</f>
        <v>0</v>
      </c>
      <c r="L2" s="8">
        <f>edit!M6</f>
        <v>0</v>
      </c>
      <c r="M2" s="8">
        <f>edit!N6</f>
        <v>0</v>
      </c>
      <c r="N2" s="8">
        <f>edit!O6</f>
        <v>0</v>
      </c>
      <c r="O2" s="8">
        <f>edit!P6</f>
        <v>0</v>
      </c>
      <c r="P2" s="8">
        <f>edit!Q6</f>
        <v>0</v>
      </c>
      <c r="Q2" s="8">
        <f>IF(edit!B6="T",edit!R$2*edit!R$4,edit!R$3*edit!R$4)</f>
        <v>240</v>
      </c>
      <c r="R2" s="1">
        <f>IF(edit!$C6="T",edit!S$2*edit!S$4,edit!S$3*edit!S$4)</f>
        <v>1.9048380982858359</v>
      </c>
      <c r="S2" s="1">
        <f>IF(edit!$C6="T",edit!T$2*edit!T$4,edit!T$3*edit!T$4)</f>
        <v>124.22626314549464</v>
      </c>
      <c r="T2" s="1">
        <f>IF(edit!$C6="T",edit!U$2*edit!U$4,edit!U$3*edit!U$4)</f>
        <v>24.845252629098926</v>
      </c>
      <c r="U2" s="1">
        <f>IF(edit!$C6="T",edit!V$2*edit!V$4,edit!V$3*edit!V$4)</f>
        <v>0</v>
      </c>
      <c r="V2" s="1">
        <f>IF(edit!$C6="T",edit!W$2*edit!W$4,edit!W$3*edit!W$4)</f>
        <v>124.22626314549464</v>
      </c>
      <c r="W2" s="1">
        <f>IF(edit!$C6="T",edit!X$2*edit!X$4,edit!X$3*edit!X$4)</f>
        <v>0</v>
      </c>
      <c r="X2" s="1">
        <f>IF(edit!$C6="T",edit!Y$2*edit!Y$4,edit!Y$3*edit!Y$4)</f>
        <v>1</v>
      </c>
      <c r="Y2" s="1">
        <f>IF(edit!$C6="T",edit!Z$2*edit!Z$4,edit!Z$3*edit!Z$4)</f>
        <v>1.7000000000000001E-2</v>
      </c>
      <c r="Z2" s="1">
        <f>IF(edit!$C6="T",edit!AA$2*edit!AA$4,edit!AA$3*edit!AA$4)</f>
        <v>1.9E-3</v>
      </c>
      <c r="AA2" s="1">
        <f>IF(edit!$C6="T",edit!AB$2*edit!AB$4,edit!AB$3*edit!AB$4)</f>
        <v>10</v>
      </c>
      <c r="AB2" s="1">
        <f>IF(edit!$C6="T",edit!AC$2*edit!AC$4,edit!AC$3*edit!AC$4)</f>
        <v>0.12578616352201299</v>
      </c>
      <c r="AC2" s="1">
        <f>IF(edit!$C6="T",edit!AD$2*edit!AD$4,edit!AD$3*edit!AD$4)</f>
        <v>7.8616352201257896E-3</v>
      </c>
      <c r="AD2" s="1">
        <f>IF(edit!$C6="T",edit!AE$2*edit!AE$4,edit!AE$3*edit!AE$4)</f>
        <v>0.2</v>
      </c>
      <c r="AE2" s="1">
        <f>IF(edit!$C6="T",edit!AF$2*edit!AF$4,edit!AF$3*edit!AF$4)</f>
        <v>0.12578616352201299</v>
      </c>
      <c r="AF2" s="1">
        <f>IF(edit!$C6="T",edit!AG$2*edit!AG$4,edit!AG$3*edit!AG$4)</f>
        <v>5</v>
      </c>
      <c r="AG2" s="1">
        <f>IF(edit!$C6="T",edit!AH$2*edit!AH$4,edit!AH$3*edit!AH$4)</f>
        <v>6.2893081761006303E-2</v>
      </c>
      <c r="AH2" s="1">
        <f>IF(edit!$C6="T",edit!AI$2*edit!AI$4,edit!AI$3*edit!AI$4)</f>
        <v>3.9308176100628896E-3</v>
      </c>
      <c r="AI2" s="1">
        <f>IF(edit!$C6="T",edit!AJ$2*edit!AJ$4,edit!AJ$3*edit!AJ$4)</f>
        <v>0.1</v>
      </c>
      <c r="AJ2" s="1">
        <f>IF(edit!$C6="T",edit!AK$2*edit!AK$4,edit!AK$3*edit!AK$4)</f>
        <v>5</v>
      </c>
      <c r="AK2" s="1">
        <f>IF(edit!$C6="T",edit!AL$2*edit!AL$4,edit!AL$3*edit!AL$4)</f>
        <v>6.2893081761006303E-2</v>
      </c>
      <c r="AL2" s="1">
        <f>IF(edit!$C6="T",edit!AM$2*edit!AM$4,edit!AM$3*edit!AM$4)</f>
        <v>3.9308176100628896E-3</v>
      </c>
      <c r="AM2" s="1">
        <f>IF(edit!$C6="T",edit!AN$2*edit!AN$4,edit!AN$3*edit!AN$4)</f>
        <v>0.1</v>
      </c>
      <c r="AN2" s="1">
        <f>IF(edit!$C6="T",edit!AO$2*edit!AO$4,edit!AO$3*edit!AO$4)</f>
        <v>5</v>
      </c>
      <c r="AO2" s="1">
        <f>IF(edit!$C6="T",edit!AP$2*edit!AP$4,edit!AP$3*edit!AP$4)</f>
        <v>6.2893081761006303E-2</v>
      </c>
      <c r="AP2" s="1">
        <f>IF(edit!$C6="T",edit!AQ$2*edit!AQ$4,edit!AQ$3*edit!AQ$4)</f>
        <v>3.9308176100628896E-3</v>
      </c>
      <c r="AQ2" s="1">
        <f>IF(edit!$C6="T",edit!AR$2*edit!AR$4,edit!AR$3*edit!AR$4)</f>
        <v>0.1</v>
      </c>
      <c r="AR2" s="1">
        <f>IF(edit!$C6="T",edit!AS$2*edit!AS$4,edit!AS$3*edit!AS$4)</f>
        <v>0.1</v>
      </c>
      <c r="AS2" s="1">
        <f>IF(edit!$C6="T",edit!AT$2*edit!AT$4,edit!AT$3*edit!AT$4)</f>
        <v>1.5E-3</v>
      </c>
      <c r="AT2" s="1">
        <f>IF(edit!$C6="T",edit!AU$2*edit!AU$4,edit!AU$3*edit!AU$4)</f>
        <v>1.6700000000000002E-4</v>
      </c>
      <c r="AU2" s="1">
        <f>IF(edit!$C6="T",edit!AV$2*edit!AV$4,edit!AV$3*edit!AV$4)</f>
        <v>0.1</v>
      </c>
      <c r="AV2" s="1">
        <f>IF(edit!$C6="T",edit!AW$2*edit!AW$4,edit!AW$3*edit!AW$4)</f>
        <v>1.5E-3</v>
      </c>
      <c r="AW2" s="1">
        <f>IF(edit!$C6="T",edit!AX$2*edit!AX$4,edit!AX$3*edit!AX$4)</f>
        <v>1.6700000000000002E-4</v>
      </c>
      <c r="AX2" s="1">
        <f>IF(edit!$C6="T",edit!AY$2*edit!AY$4,edit!AY$3*edit!AY$4)</f>
        <v>0.1</v>
      </c>
      <c r="AY2" s="1">
        <f>IF(edit!$C6="T",edit!AZ$2*edit!AZ$4,edit!AZ$3*edit!AZ$4)</f>
        <v>1.67E-3</v>
      </c>
      <c r="AZ2" s="1">
        <f>IF(edit!$C6="T",edit!BA$2*edit!BA$4,edit!BA$3*edit!BA$4)</f>
        <v>1.8500000000000002E-4</v>
      </c>
      <c r="BA2" s="1">
        <f>IF(edit!$C6="T",edit!BB$2*edit!BB$4,edit!BB$3*edit!BB$4)</f>
        <v>0.1</v>
      </c>
      <c r="BB2" s="1">
        <f>IF(edit!$C6="T",edit!BC$2*edit!BC$4,edit!BC$3*edit!BC$4)</f>
        <v>1.67E-3</v>
      </c>
      <c r="BC2" s="1">
        <f>IF(edit!$C6="T",edit!BD$2*edit!BD$4,edit!BD$3*edit!BD$4)</f>
        <v>1.8500000000000002E-4</v>
      </c>
      <c r="BD2" s="1">
        <f>IF(edit!$C6="T",edit!BE$2*edit!BE$4,edit!BE$3*edit!BE$4)</f>
        <v>0</v>
      </c>
      <c r="BE2" s="1">
        <f>IF(edit!$C6="T",edit!BF$2*edit!BF$4,edit!BF$3*edit!BF$4)</f>
        <v>0</v>
      </c>
      <c r="BF2" s="1">
        <f>IF(edit!$C6="T",edit!BG$2*edit!BG$4,edit!BG$3*edit!BG$4)</f>
        <v>0</v>
      </c>
      <c r="BG2" s="1">
        <f>IF(edit!$C6="T",edit!BH$2*edit!BH$4,edit!BH$3*edit!BH$4)</f>
        <v>0</v>
      </c>
      <c r="BH2" s="1">
        <f>IF(edit!$C6="T",edit!BI$2*edit!BI$4,edit!BI$3*edit!BI$4)</f>
        <v>2290</v>
      </c>
      <c r="BI2" s="1">
        <f>IF(edit!$C6="T",edit!BJ$2*edit!BJ$4,edit!BJ$3*edit!BJ$4)</f>
        <v>1520</v>
      </c>
      <c r="BJ2" s="1">
        <f>IF(edit!$C6="T",edit!BK$2*edit!BK$4,edit!BK$3*edit!BK$4)</f>
        <v>0</v>
      </c>
      <c r="BK2" s="1">
        <f>IF(edit!$C6="T",edit!BL$2*edit!BL$4,edit!BL$3*edit!BL$4)</f>
        <v>0</v>
      </c>
      <c r="BL2" s="1">
        <f>IF(edit!$C6="T",edit!BM$2*edit!BM$4,edit!BM$3*edit!BM$4)</f>
        <v>0</v>
      </c>
      <c r="BM2" s="1">
        <f>IF(edit!$C6="T",edit!BN$2*edit!BN$4,edit!BN$3*edit!BN$4)</f>
        <v>36080</v>
      </c>
      <c r="BN2" s="1">
        <f>IF(edit!$C6="T",edit!BO$2*edit!BO$4,edit!BO$3*edit!BO$4)</f>
        <v>3010</v>
      </c>
      <c r="BO2" s="1">
        <f>IF(edit!$C6="T",edit!BP$2*edit!BP$4,edit!BP$3*edit!BP$4)</f>
        <v>0</v>
      </c>
    </row>
    <row r="3" spans="1:67" s="25" customFormat="1" x14ac:dyDescent="0.2">
      <c r="A3" s="8">
        <f>edit!A7</f>
        <v>1</v>
      </c>
      <c r="B3" s="8" t="str">
        <f>edit!B7</f>
        <v>Foglia</v>
      </c>
      <c r="C3" s="8">
        <f>edit!D7</f>
        <v>415</v>
      </c>
      <c r="D3" s="8">
        <f>edit!E7</f>
        <v>245</v>
      </c>
      <c r="E3" s="8">
        <f>edit!F7</f>
        <v>1</v>
      </c>
      <c r="F3" s="30">
        <f>edit!G7</f>
        <v>693121000</v>
      </c>
      <c r="G3" s="8">
        <f>edit!H7</f>
        <v>12.902967388409801</v>
      </c>
      <c r="H3" s="8">
        <f>edit!I7</f>
        <v>43.9252874969674</v>
      </c>
      <c r="I3" s="8">
        <f>edit!J7</f>
        <v>0</v>
      </c>
      <c r="J3" s="8">
        <f>edit!K7</f>
        <v>0</v>
      </c>
      <c r="K3" s="8">
        <f>edit!L7</f>
        <v>0</v>
      </c>
      <c r="L3" s="8">
        <f>edit!M7</f>
        <v>0</v>
      </c>
      <c r="M3" s="8">
        <f>edit!N7</f>
        <v>0</v>
      </c>
      <c r="N3" s="8">
        <f>edit!O7</f>
        <v>0</v>
      </c>
      <c r="O3" s="8">
        <f>edit!P7</f>
        <v>0</v>
      </c>
      <c r="P3" s="8">
        <f>edit!Q7</f>
        <v>0</v>
      </c>
      <c r="Q3" s="8">
        <f>IF(edit!B7="T",edit!R$2*edit!R$4,edit!R$3*edit!R$4)</f>
        <v>240</v>
      </c>
      <c r="R3" s="1">
        <f>IF(edit!$C7="T",edit!S$2*edit!S$4,edit!S$3*edit!S$4)</f>
        <v>1.9048380982858359</v>
      </c>
      <c r="S3" s="1">
        <f>IF(edit!$C7="T",edit!T$2*edit!T$4,edit!T$3*edit!T$4)</f>
        <v>124.22626314549464</v>
      </c>
      <c r="T3" s="1">
        <f>IF(edit!$C7="T",edit!U$2*edit!U$4,edit!U$3*edit!U$4)</f>
        <v>24.845252629098926</v>
      </c>
      <c r="U3" s="1">
        <f>IF(edit!$C7="T",edit!V$2*edit!V$4,edit!V$3*edit!V$4)</f>
        <v>0</v>
      </c>
      <c r="V3" s="1">
        <f>IF(edit!$C7="T",edit!W$2*edit!W$4,edit!W$3*edit!W$4)</f>
        <v>124.22626314549464</v>
      </c>
      <c r="W3" s="1">
        <f>IF(edit!$C7="T",edit!X$2*edit!X$4,edit!X$3*edit!X$4)</f>
        <v>0</v>
      </c>
      <c r="X3" s="1">
        <f>IF(edit!$C7="T",edit!Y$2*edit!Y$4,edit!Y$3*edit!Y$4)</f>
        <v>1</v>
      </c>
      <c r="Y3" s="1">
        <f>IF(edit!$C7="T",edit!Z$2*edit!Z$4,edit!Z$3*edit!Z$4)</f>
        <v>1.7000000000000001E-2</v>
      </c>
      <c r="Z3" s="1">
        <f>IF(edit!$C7="T",edit!AA$2*edit!AA$4,edit!AA$3*edit!AA$4)</f>
        <v>1.9E-3</v>
      </c>
      <c r="AA3" s="1">
        <f>IF(edit!$C7="T",edit!AB$2*edit!AB$4,edit!AB$3*edit!AB$4)</f>
        <v>10</v>
      </c>
      <c r="AB3" s="1">
        <f>IF(edit!$C7="T",edit!AC$2*edit!AC$4,edit!AC$3*edit!AC$4)</f>
        <v>0.12578616352201299</v>
      </c>
      <c r="AC3" s="1">
        <f>IF(edit!$C7="T",edit!AD$2*edit!AD$4,edit!AD$3*edit!AD$4)</f>
        <v>7.8616352201257896E-3</v>
      </c>
      <c r="AD3" s="1">
        <f>IF(edit!$C7="T",edit!AE$2*edit!AE$4,edit!AE$3*edit!AE$4)</f>
        <v>0.2</v>
      </c>
      <c r="AE3" s="1">
        <f>IF(edit!$C7="T",edit!AF$2*edit!AF$4,edit!AF$3*edit!AF$4)</f>
        <v>0.12578616352201299</v>
      </c>
      <c r="AF3" s="1">
        <f>IF(edit!$C7="T",edit!AG$2*edit!AG$4,edit!AG$3*edit!AG$4)</f>
        <v>5</v>
      </c>
      <c r="AG3" s="1">
        <f>IF(edit!$C7="T",edit!AH$2*edit!AH$4,edit!AH$3*edit!AH$4)</f>
        <v>6.2893081761006303E-2</v>
      </c>
      <c r="AH3" s="1">
        <f>IF(edit!$C7="T",edit!AI$2*edit!AI$4,edit!AI$3*edit!AI$4)</f>
        <v>3.9308176100628896E-3</v>
      </c>
      <c r="AI3" s="1">
        <f>IF(edit!$C7="T",edit!AJ$2*edit!AJ$4,edit!AJ$3*edit!AJ$4)</f>
        <v>0.1</v>
      </c>
      <c r="AJ3" s="1">
        <f>IF(edit!$C7="T",edit!AK$2*edit!AK$4,edit!AK$3*edit!AK$4)</f>
        <v>5</v>
      </c>
      <c r="AK3" s="1">
        <f>IF(edit!$C7="T",edit!AL$2*edit!AL$4,edit!AL$3*edit!AL$4)</f>
        <v>6.2893081761006303E-2</v>
      </c>
      <c r="AL3" s="1">
        <f>IF(edit!$C7="T",edit!AM$2*edit!AM$4,edit!AM$3*edit!AM$4)</f>
        <v>3.9308176100628896E-3</v>
      </c>
      <c r="AM3" s="1">
        <f>IF(edit!$C7="T",edit!AN$2*edit!AN$4,edit!AN$3*edit!AN$4)</f>
        <v>0.1</v>
      </c>
      <c r="AN3" s="1">
        <f>IF(edit!$C7="T",edit!AO$2*edit!AO$4,edit!AO$3*edit!AO$4)</f>
        <v>5</v>
      </c>
      <c r="AO3" s="1">
        <f>IF(edit!$C7="T",edit!AP$2*edit!AP$4,edit!AP$3*edit!AP$4)</f>
        <v>6.2893081761006303E-2</v>
      </c>
      <c r="AP3" s="1">
        <f>IF(edit!$C7="T",edit!AQ$2*edit!AQ$4,edit!AQ$3*edit!AQ$4)</f>
        <v>3.9308176100628896E-3</v>
      </c>
      <c r="AQ3" s="1">
        <f>IF(edit!$C7="T",edit!AR$2*edit!AR$4,edit!AR$3*edit!AR$4)</f>
        <v>0.1</v>
      </c>
      <c r="AR3" s="1">
        <f>IF(edit!$C7="T",edit!AS$2*edit!AS$4,edit!AS$3*edit!AS$4)</f>
        <v>0.1</v>
      </c>
      <c r="AS3" s="1">
        <f>IF(edit!$C7="T",edit!AT$2*edit!AT$4,edit!AT$3*edit!AT$4)</f>
        <v>1.5E-3</v>
      </c>
      <c r="AT3" s="1">
        <f>IF(edit!$C7="T",edit!AU$2*edit!AU$4,edit!AU$3*edit!AU$4)</f>
        <v>1.6700000000000002E-4</v>
      </c>
      <c r="AU3" s="1">
        <f>IF(edit!$C7="T",edit!AV$2*edit!AV$4,edit!AV$3*edit!AV$4)</f>
        <v>0.1</v>
      </c>
      <c r="AV3" s="1">
        <f>IF(edit!$C7="T",edit!AW$2*edit!AW$4,edit!AW$3*edit!AW$4)</f>
        <v>1.5E-3</v>
      </c>
      <c r="AW3" s="1">
        <f>IF(edit!$C7="T",edit!AX$2*edit!AX$4,edit!AX$3*edit!AX$4)</f>
        <v>1.6700000000000002E-4</v>
      </c>
      <c r="AX3" s="1">
        <f>IF(edit!$C7="T",edit!AY$2*edit!AY$4,edit!AY$3*edit!AY$4)</f>
        <v>0.1</v>
      </c>
      <c r="AY3" s="1">
        <f>IF(edit!$C7="T",edit!AZ$2*edit!AZ$4,edit!AZ$3*edit!AZ$4)</f>
        <v>1.67E-3</v>
      </c>
      <c r="AZ3" s="1">
        <f>IF(edit!$C7="T",edit!BA$2*edit!BA$4,edit!BA$3*edit!BA$4)</f>
        <v>1.8500000000000002E-4</v>
      </c>
      <c r="BA3" s="1">
        <f>IF(edit!$C7="T",edit!BB$2*edit!BB$4,edit!BB$3*edit!BB$4)</f>
        <v>0.1</v>
      </c>
      <c r="BB3" s="1">
        <f>IF(edit!$C7="T",edit!BC$2*edit!BC$4,edit!BC$3*edit!BC$4)</f>
        <v>1.67E-3</v>
      </c>
      <c r="BC3" s="1">
        <f>IF(edit!$C7="T",edit!BD$2*edit!BD$4,edit!BD$3*edit!BD$4)</f>
        <v>1.8500000000000002E-4</v>
      </c>
      <c r="BD3" s="1">
        <f>IF(edit!$C7="T",edit!BE$2*edit!BE$4,edit!BE$3*edit!BE$4)</f>
        <v>0</v>
      </c>
      <c r="BE3" s="1">
        <f>IF(edit!$C7="T",edit!BF$2*edit!BF$4,edit!BF$3*edit!BF$4)</f>
        <v>0</v>
      </c>
      <c r="BF3" s="1">
        <f>IF(edit!$C7="T",edit!BG$2*edit!BG$4,edit!BG$3*edit!BG$4)</f>
        <v>0</v>
      </c>
      <c r="BG3" s="1">
        <f>IF(edit!$C7="T",edit!BH$2*edit!BH$4,edit!BH$3*edit!BH$4)</f>
        <v>0</v>
      </c>
      <c r="BH3" s="1">
        <f>IF(edit!$C7="T",edit!BI$2*edit!BI$4,edit!BI$3*edit!BI$4)</f>
        <v>2290</v>
      </c>
      <c r="BI3" s="1">
        <f>IF(edit!$C7="T",edit!BJ$2*edit!BJ$4,edit!BJ$3*edit!BJ$4)</f>
        <v>1520</v>
      </c>
      <c r="BJ3" s="1">
        <f>IF(edit!$C7="T",edit!BK$2*edit!BK$4,edit!BK$3*edit!BK$4)</f>
        <v>0</v>
      </c>
      <c r="BK3" s="1">
        <f>IF(edit!$C7="T",edit!BL$2*edit!BL$4,edit!BL$3*edit!BL$4)</f>
        <v>0</v>
      </c>
      <c r="BL3" s="1">
        <f>IF(edit!$C7="T",edit!BM$2*edit!BM$4,edit!BM$3*edit!BM$4)</f>
        <v>0</v>
      </c>
      <c r="BM3" s="1">
        <f>IF(edit!$C7="T",edit!BN$2*edit!BN$4,edit!BN$3*edit!BN$4)</f>
        <v>36080</v>
      </c>
      <c r="BN3" s="1">
        <f>IF(edit!$C7="T",edit!BO$2*edit!BO$4,edit!BO$3*edit!BO$4)</f>
        <v>3010</v>
      </c>
      <c r="BO3" s="1">
        <f>IF(edit!$C7="T",edit!BP$2*edit!BP$4,edit!BP$3*edit!BP$4)</f>
        <v>0</v>
      </c>
    </row>
    <row r="4" spans="1:67" s="25" customFormat="1" x14ac:dyDescent="0.2">
      <c r="A4" s="8">
        <f>edit!A8</f>
        <v>2</v>
      </c>
      <c r="B4" s="8" t="str">
        <f>edit!B8</f>
        <v>Marecchia</v>
      </c>
      <c r="C4" s="8">
        <f>edit!D8</f>
        <v>394</v>
      </c>
      <c r="D4" s="8">
        <f>edit!E8</f>
        <v>236</v>
      </c>
      <c r="E4" s="8">
        <f>edit!F8</f>
        <v>1</v>
      </c>
      <c r="F4" s="30">
        <f>edit!G8</f>
        <v>615284000</v>
      </c>
      <c r="G4" s="8">
        <f>edit!H8</f>
        <v>12.563961698291401</v>
      </c>
      <c r="H4" s="8">
        <f>edit!I8</f>
        <v>44.077418349703898</v>
      </c>
      <c r="I4" s="8">
        <f>edit!J8</f>
        <v>0</v>
      </c>
      <c r="J4" s="8">
        <f>edit!K8</f>
        <v>0</v>
      </c>
      <c r="K4" s="8">
        <f>edit!L8</f>
        <v>0</v>
      </c>
      <c r="L4" s="8">
        <f>edit!M8</f>
        <v>0</v>
      </c>
      <c r="M4" s="8">
        <f>edit!N8</f>
        <v>0</v>
      </c>
      <c r="N4" s="8">
        <f>edit!O8</f>
        <v>0</v>
      </c>
      <c r="O4" s="8">
        <f>edit!P8</f>
        <v>0</v>
      </c>
      <c r="P4" s="8">
        <f>edit!Q8</f>
        <v>0</v>
      </c>
      <c r="Q4" s="8">
        <f>IF(edit!B8="T",edit!R$2*edit!R$4,edit!R$3*edit!R$4)</f>
        <v>240</v>
      </c>
      <c r="R4" s="1">
        <f>IF(edit!$C8="T",edit!S$2*edit!S$4,edit!S$3*edit!S$4)</f>
        <v>1.9048380982858359</v>
      </c>
      <c r="S4" s="1">
        <f>IF(edit!$C8="T",edit!T$2*edit!T$4,edit!T$3*edit!T$4)</f>
        <v>124.22626314549464</v>
      </c>
      <c r="T4" s="1">
        <f>IF(edit!$C8="T",edit!U$2*edit!U$4,edit!U$3*edit!U$4)</f>
        <v>24.845252629098926</v>
      </c>
      <c r="U4" s="1">
        <f>IF(edit!$C8="T",edit!V$2*edit!V$4,edit!V$3*edit!V$4)</f>
        <v>0</v>
      </c>
      <c r="V4" s="1">
        <f>IF(edit!$C8="T",edit!W$2*edit!W$4,edit!W$3*edit!W$4)</f>
        <v>124.22626314549464</v>
      </c>
      <c r="W4" s="1">
        <f>IF(edit!$C8="T",edit!X$2*edit!X$4,edit!X$3*edit!X$4)</f>
        <v>0</v>
      </c>
      <c r="X4" s="1">
        <f>IF(edit!$C8="T",edit!Y$2*edit!Y$4,edit!Y$3*edit!Y$4)</f>
        <v>1</v>
      </c>
      <c r="Y4" s="1">
        <f>IF(edit!$C8="T",edit!Z$2*edit!Z$4,edit!Z$3*edit!Z$4)</f>
        <v>1.7000000000000001E-2</v>
      </c>
      <c r="Z4" s="1">
        <f>IF(edit!$C8="T",edit!AA$2*edit!AA$4,edit!AA$3*edit!AA$4)</f>
        <v>1.9E-3</v>
      </c>
      <c r="AA4" s="1">
        <f>IF(edit!$C8="T",edit!AB$2*edit!AB$4,edit!AB$3*edit!AB$4)</f>
        <v>10</v>
      </c>
      <c r="AB4" s="1">
        <f>IF(edit!$C8="T",edit!AC$2*edit!AC$4,edit!AC$3*edit!AC$4)</f>
        <v>0.12578616352201299</v>
      </c>
      <c r="AC4" s="1">
        <f>IF(edit!$C8="T",edit!AD$2*edit!AD$4,edit!AD$3*edit!AD$4)</f>
        <v>7.8616352201257896E-3</v>
      </c>
      <c r="AD4" s="1">
        <f>IF(edit!$C8="T",edit!AE$2*edit!AE$4,edit!AE$3*edit!AE$4)</f>
        <v>0.2</v>
      </c>
      <c r="AE4" s="1">
        <f>IF(edit!$C8="T",edit!AF$2*edit!AF$4,edit!AF$3*edit!AF$4)</f>
        <v>0.12578616352201299</v>
      </c>
      <c r="AF4" s="1">
        <f>IF(edit!$C8="T",edit!AG$2*edit!AG$4,edit!AG$3*edit!AG$4)</f>
        <v>5</v>
      </c>
      <c r="AG4" s="1">
        <f>IF(edit!$C8="T",edit!AH$2*edit!AH$4,edit!AH$3*edit!AH$4)</f>
        <v>6.2893081761006303E-2</v>
      </c>
      <c r="AH4" s="1">
        <f>IF(edit!$C8="T",edit!AI$2*edit!AI$4,edit!AI$3*edit!AI$4)</f>
        <v>3.9308176100628896E-3</v>
      </c>
      <c r="AI4" s="1">
        <f>IF(edit!$C8="T",edit!AJ$2*edit!AJ$4,edit!AJ$3*edit!AJ$4)</f>
        <v>0.1</v>
      </c>
      <c r="AJ4" s="1">
        <f>IF(edit!$C8="T",edit!AK$2*edit!AK$4,edit!AK$3*edit!AK$4)</f>
        <v>5</v>
      </c>
      <c r="AK4" s="1">
        <f>IF(edit!$C8="T",edit!AL$2*edit!AL$4,edit!AL$3*edit!AL$4)</f>
        <v>6.2893081761006303E-2</v>
      </c>
      <c r="AL4" s="1">
        <f>IF(edit!$C8="T",edit!AM$2*edit!AM$4,edit!AM$3*edit!AM$4)</f>
        <v>3.9308176100628896E-3</v>
      </c>
      <c r="AM4" s="1">
        <f>IF(edit!$C8="T",edit!AN$2*edit!AN$4,edit!AN$3*edit!AN$4)</f>
        <v>0.1</v>
      </c>
      <c r="AN4" s="1">
        <f>IF(edit!$C8="T",edit!AO$2*edit!AO$4,edit!AO$3*edit!AO$4)</f>
        <v>5</v>
      </c>
      <c r="AO4" s="1">
        <f>IF(edit!$C8="T",edit!AP$2*edit!AP$4,edit!AP$3*edit!AP$4)</f>
        <v>6.2893081761006303E-2</v>
      </c>
      <c r="AP4" s="1">
        <f>IF(edit!$C8="T",edit!AQ$2*edit!AQ$4,edit!AQ$3*edit!AQ$4)</f>
        <v>3.9308176100628896E-3</v>
      </c>
      <c r="AQ4" s="1">
        <f>IF(edit!$C8="T",edit!AR$2*edit!AR$4,edit!AR$3*edit!AR$4)</f>
        <v>0.1</v>
      </c>
      <c r="AR4" s="1">
        <f>IF(edit!$C8="T",edit!AS$2*edit!AS$4,edit!AS$3*edit!AS$4)</f>
        <v>0.1</v>
      </c>
      <c r="AS4" s="1">
        <f>IF(edit!$C8="T",edit!AT$2*edit!AT$4,edit!AT$3*edit!AT$4)</f>
        <v>1.5E-3</v>
      </c>
      <c r="AT4" s="1">
        <f>IF(edit!$C8="T",edit!AU$2*edit!AU$4,edit!AU$3*edit!AU$4)</f>
        <v>1.6700000000000002E-4</v>
      </c>
      <c r="AU4" s="1">
        <f>IF(edit!$C8="T",edit!AV$2*edit!AV$4,edit!AV$3*edit!AV$4)</f>
        <v>0.1</v>
      </c>
      <c r="AV4" s="1">
        <f>IF(edit!$C8="T",edit!AW$2*edit!AW$4,edit!AW$3*edit!AW$4)</f>
        <v>1.5E-3</v>
      </c>
      <c r="AW4" s="1">
        <f>IF(edit!$C8="T",edit!AX$2*edit!AX$4,edit!AX$3*edit!AX$4)</f>
        <v>1.6700000000000002E-4</v>
      </c>
      <c r="AX4" s="1">
        <f>IF(edit!$C8="T",edit!AY$2*edit!AY$4,edit!AY$3*edit!AY$4)</f>
        <v>0.1</v>
      </c>
      <c r="AY4" s="1">
        <f>IF(edit!$C8="T",edit!AZ$2*edit!AZ$4,edit!AZ$3*edit!AZ$4)</f>
        <v>1.67E-3</v>
      </c>
      <c r="AZ4" s="1">
        <f>IF(edit!$C8="T",edit!BA$2*edit!BA$4,edit!BA$3*edit!BA$4)</f>
        <v>1.8500000000000002E-4</v>
      </c>
      <c r="BA4" s="1">
        <f>IF(edit!$C8="T",edit!BB$2*edit!BB$4,edit!BB$3*edit!BB$4)</f>
        <v>0.1</v>
      </c>
      <c r="BB4" s="1">
        <f>IF(edit!$C8="T",edit!BC$2*edit!BC$4,edit!BC$3*edit!BC$4)</f>
        <v>1.67E-3</v>
      </c>
      <c r="BC4" s="1">
        <f>IF(edit!$C8="T",edit!BD$2*edit!BD$4,edit!BD$3*edit!BD$4)</f>
        <v>1.8500000000000002E-4</v>
      </c>
      <c r="BD4" s="1">
        <f>IF(edit!$C8="T",edit!BE$2*edit!BE$4,edit!BE$3*edit!BE$4)</f>
        <v>0</v>
      </c>
      <c r="BE4" s="1">
        <f>IF(edit!$C8="T",edit!BF$2*edit!BF$4,edit!BF$3*edit!BF$4)</f>
        <v>0</v>
      </c>
      <c r="BF4" s="1">
        <f>IF(edit!$C8="T",edit!BG$2*edit!BG$4,edit!BG$3*edit!BG$4)</f>
        <v>0</v>
      </c>
      <c r="BG4" s="1">
        <f>IF(edit!$C8="T",edit!BH$2*edit!BH$4,edit!BH$3*edit!BH$4)</f>
        <v>0</v>
      </c>
      <c r="BH4" s="1">
        <f>IF(edit!$C8="T",edit!BI$2*edit!BI$4,edit!BI$3*edit!BI$4)</f>
        <v>2290</v>
      </c>
      <c r="BI4" s="1">
        <f>IF(edit!$C8="T",edit!BJ$2*edit!BJ$4,edit!BJ$3*edit!BJ$4)</f>
        <v>1520</v>
      </c>
      <c r="BJ4" s="1">
        <f>IF(edit!$C8="T",edit!BK$2*edit!BK$4,edit!BK$3*edit!BK$4)</f>
        <v>0</v>
      </c>
      <c r="BK4" s="1">
        <f>IF(edit!$C8="T",edit!BL$2*edit!BL$4,edit!BL$3*edit!BL$4)</f>
        <v>0</v>
      </c>
      <c r="BL4" s="1">
        <f>IF(edit!$C8="T",edit!BM$2*edit!BM$4,edit!BM$3*edit!BM$4)</f>
        <v>0</v>
      </c>
      <c r="BM4" s="1">
        <f>IF(edit!$C8="T",edit!BN$2*edit!BN$4,edit!BN$3*edit!BN$4)</f>
        <v>36080</v>
      </c>
      <c r="BN4" s="1">
        <f>IF(edit!$C8="T",edit!BO$2*edit!BO$4,edit!BO$3*edit!BO$4)</f>
        <v>3010</v>
      </c>
      <c r="BO4" s="1">
        <f>IF(edit!$C8="T",edit!BP$2*edit!BP$4,edit!BP$3*edit!BP$4)</f>
        <v>0</v>
      </c>
    </row>
    <row r="5" spans="1:67" s="25" customFormat="1" x14ac:dyDescent="0.2">
      <c r="A5" s="8">
        <f>edit!A9</f>
        <v>3</v>
      </c>
      <c r="B5" s="8" t="str">
        <f>edit!B9</f>
        <v>Savio</v>
      </c>
      <c r="C5" s="8">
        <f>edit!D9</f>
        <v>381</v>
      </c>
      <c r="D5" s="8">
        <f>edit!E9</f>
        <v>221</v>
      </c>
      <c r="E5" s="8">
        <f>edit!F9</f>
        <v>1</v>
      </c>
      <c r="F5" s="30">
        <f>edit!G9</f>
        <v>853993000</v>
      </c>
      <c r="G5" s="8">
        <f>edit!H9</f>
        <v>12.344844226353899</v>
      </c>
      <c r="H5" s="8">
        <f>edit!I9</f>
        <v>44.320786738686699</v>
      </c>
      <c r="I5" s="8">
        <f>edit!J9</f>
        <v>0</v>
      </c>
      <c r="J5" s="8">
        <f>edit!K9</f>
        <v>0</v>
      </c>
      <c r="K5" s="8">
        <f>edit!L9</f>
        <v>0</v>
      </c>
      <c r="L5" s="8">
        <f>edit!M9</f>
        <v>0</v>
      </c>
      <c r="M5" s="8">
        <f>edit!N9</f>
        <v>0</v>
      </c>
      <c r="N5" s="8">
        <f>edit!O9</f>
        <v>0</v>
      </c>
      <c r="O5" s="8">
        <f>edit!P9</f>
        <v>0</v>
      </c>
      <c r="P5" s="8">
        <f>edit!Q9</f>
        <v>0</v>
      </c>
      <c r="Q5" s="8">
        <f>IF(edit!B9="T",edit!R$2*edit!R$4,edit!R$3*edit!R$4)</f>
        <v>240</v>
      </c>
      <c r="R5" s="1">
        <f>IF(edit!$C9="T",edit!S$2*edit!S$4,edit!S$3*edit!S$4)</f>
        <v>1.9048380982858359</v>
      </c>
      <c r="S5" s="1">
        <f>IF(edit!$C9="T",edit!T$2*edit!T$4,edit!T$3*edit!T$4)</f>
        <v>124.22626314549464</v>
      </c>
      <c r="T5" s="1">
        <f>IF(edit!$C9="T",edit!U$2*edit!U$4,edit!U$3*edit!U$4)</f>
        <v>24.845252629098926</v>
      </c>
      <c r="U5" s="1">
        <f>IF(edit!$C9="T",edit!V$2*edit!V$4,edit!V$3*edit!V$4)</f>
        <v>0</v>
      </c>
      <c r="V5" s="1">
        <f>IF(edit!$C9="T",edit!W$2*edit!W$4,edit!W$3*edit!W$4)</f>
        <v>124.22626314549464</v>
      </c>
      <c r="W5" s="1">
        <f>IF(edit!$C9="T",edit!X$2*edit!X$4,edit!X$3*edit!X$4)</f>
        <v>0</v>
      </c>
      <c r="X5" s="1">
        <f>IF(edit!$C9="T",edit!Y$2*edit!Y$4,edit!Y$3*edit!Y$4)</f>
        <v>1</v>
      </c>
      <c r="Y5" s="1">
        <f>IF(edit!$C9="T",edit!Z$2*edit!Z$4,edit!Z$3*edit!Z$4)</f>
        <v>1.7000000000000001E-2</v>
      </c>
      <c r="Z5" s="1">
        <f>IF(edit!$C9="T",edit!AA$2*edit!AA$4,edit!AA$3*edit!AA$4)</f>
        <v>1.9E-3</v>
      </c>
      <c r="AA5" s="1">
        <f>IF(edit!$C9="T",edit!AB$2*edit!AB$4,edit!AB$3*edit!AB$4)</f>
        <v>10</v>
      </c>
      <c r="AB5" s="1">
        <f>IF(edit!$C9="T",edit!AC$2*edit!AC$4,edit!AC$3*edit!AC$4)</f>
        <v>0.12578616352201299</v>
      </c>
      <c r="AC5" s="1">
        <f>IF(edit!$C9="T",edit!AD$2*edit!AD$4,edit!AD$3*edit!AD$4)</f>
        <v>7.8616352201257896E-3</v>
      </c>
      <c r="AD5" s="1">
        <f>IF(edit!$C9="T",edit!AE$2*edit!AE$4,edit!AE$3*edit!AE$4)</f>
        <v>0.2</v>
      </c>
      <c r="AE5" s="1">
        <f>IF(edit!$C9="T",edit!AF$2*edit!AF$4,edit!AF$3*edit!AF$4)</f>
        <v>0.12578616352201299</v>
      </c>
      <c r="AF5" s="1">
        <f>IF(edit!$C9="T",edit!AG$2*edit!AG$4,edit!AG$3*edit!AG$4)</f>
        <v>5</v>
      </c>
      <c r="AG5" s="1">
        <f>IF(edit!$C9="T",edit!AH$2*edit!AH$4,edit!AH$3*edit!AH$4)</f>
        <v>6.2893081761006303E-2</v>
      </c>
      <c r="AH5" s="1">
        <f>IF(edit!$C9="T",edit!AI$2*edit!AI$4,edit!AI$3*edit!AI$4)</f>
        <v>3.9308176100628896E-3</v>
      </c>
      <c r="AI5" s="1">
        <f>IF(edit!$C9="T",edit!AJ$2*edit!AJ$4,edit!AJ$3*edit!AJ$4)</f>
        <v>0.1</v>
      </c>
      <c r="AJ5" s="1">
        <f>IF(edit!$C9="T",edit!AK$2*edit!AK$4,edit!AK$3*edit!AK$4)</f>
        <v>5</v>
      </c>
      <c r="AK5" s="1">
        <f>IF(edit!$C9="T",edit!AL$2*edit!AL$4,edit!AL$3*edit!AL$4)</f>
        <v>6.2893081761006303E-2</v>
      </c>
      <c r="AL5" s="1">
        <f>IF(edit!$C9="T",edit!AM$2*edit!AM$4,edit!AM$3*edit!AM$4)</f>
        <v>3.9308176100628896E-3</v>
      </c>
      <c r="AM5" s="1">
        <f>IF(edit!$C9="T",edit!AN$2*edit!AN$4,edit!AN$3*edit!AN$4)</f>
        <v>0.1</v>
      </c>
      <c r="AN5" s="1">
        <f>IF(edit!$C9="T",edit!AO$2*edit!AO$4,edit!AO$3*edit!AO$4)</f>
        <v>5</v>
      </c>
      <c r="AO5" s="1">
        <f>IF(edit!$C9="T",edit!AP$2*edit!AP$4,edit!AP$3*edit!AP$4)</f>
        <v>6.2893081761006303E-2</v>
      </c>
      <c r="AP5" s="1">
        <f>IF(edit!$C9="T",edit!AQ$2*edit!AQ$4,edit!AQ$3*edit!AQ$4)</f>
        <v>3.9308176100628896E-3</v>
      </c>
      <c r="AQ5" s="1">
        <f>IF(edit!$C9="T",edit!AR$2*edit!AR$4,edit!AR$3*edit!AR$4)</f>
        <v>0.1</v>
      </c>
      <c r="AR5" s="1">
        <f>IF(edit!$C9="T",edit!AS$2*edit!AS$4,edit!AS$3*edit!AS$4)</f>
        <v>0.1</v>
      </c>
      <c r="AS5" s="1">
        <f>IF(edit!$C9="T",edit!AT$2*edit!AT$4,edit!AT$3*edit!AT$4)</f>
        <v>1.5E-3</v>
      </c>
      <c r="AT5" s="1">
        <f>IF(edit!$C9="T",edit!AU$2*edit!AU$4,edit!AU$3*edit!AU$4)</f>
        <v>1.6700000000000002E-4</v>
      </c>
      <c r="AU5" s="1">
        <f>IF(edit!$C9="T",edit!AV$2*edit!AV$4,edit!AV$3*edit!AV$4)</f>
        <v>0.1</v>
      </c>
      <c r="AV5" s="1">
        <f>IF(edit!$C9="T",edit!AW$2*edit!AW$4,edit!AW$3*edit!AW$4)</f>
        <v>1.5E-3</v>
      </c>
      <c r="AW5" s="1">
        <f>IF(edit!$C9="T",edit!AX$2*edit!AX$4,edit!AX$3*edit!AX$4)</f>
        <v>1.6700000000000002E-4</v>
      </c>
      <c r="AX5" s="1">
        <f>IF(edit!$C9="T",edit!AY$2*edit!AY$4,edit!AY$3*edit!AY$4)</f>
        <v>0.1</v>
      </c>
      <c r="AY5" s="1">
        <f>IF(edit!$C9="T",edit!AZ$2*edit!AZ$4,edit!AZ$3*edit!AZ$4)</f>
        <v>1.67E-3</v>
      </c>
      <c r="AZ5" s="1">
        <f>IF(edit!$C9="T",edit!BA$2*edit!BA$4,edit!BA$3*edit!BA$4)</f>
        <v>1.8500000000000002E-4</v>
      </c>
      <c r="BA5" s="1">
        <f>IF(edit!$C9="T",edit!BB$2*edit!BB$4,edit!BB$3*edit!BB$4)</f>
        <v>0.1</v>
      </c>
      <c r="BB5" s="1">
        <f>IF(edit!$C9="T",edit!BC$2*edit!BC$4,edit!BC$3*edit!BC$4)</f>
        <v>1.67E-3</v>
      </c>
      <c r="BC5" s="1">
        <f>IF(edit!$C9="T",edit!BD$2*edit!BD$4,edit!BD$3*edit!BD$4)</f>
        <v>1.8500000000000002E-4</v>
      </c>
      <c r="BD5" s="1">
        <f>IF(edit!$C9="T",edit!BE$2*edit!BE$4,edit!BE$3*edit!BE$4)</f>
        <v>0</v>
      </c>
      <c r="BE5" s="1">
        <f>IF(edit!$C9="T",edit!BF$2*edit!BF$4,edit!BF$3*edit!BF$4)</f>
        <v>0</v>
      </c>
      <c r="BF5" s="1">
        <f>IF(edit!$C9="T",edit!BG$2*edit!BG$4,edit!BG$3*edit!BG$4)</f>
        <v>0</v>
      </c>
      <c r="BG5" s="1">
        <f>IF(edit!$C9="T",edit!BH$2*edit!BH$4,edit!BH$3*edit!BH$4)</f>
        <v>0</v>
      </c>
      <c r="BH5" s="1">
        <f>IF(edit!$C9="T",edit!BI$2*edit!BI$4,edit!BI$3*edit!BI$4)</f>
        <v>2290</v>
      </c>
      <c r="BI5" s="1">
        <f>IF(edit!$C9="T",edit!BJ$2*edit!BJ$4,edit!BJ$3*edit!BJ$4)</f>
        <v>1520</v>
      </c>
      <c r="BJ5" s="1">
        <f>IF(edit!$C9="T",edit!BK$2*edit!BK$4,edit!BK$3*edit!BK$4)</f>
        <v>0</v>
      </c>
      <c r="BK5" s="1">
        <f>IF(edit!$C9="T",edit!BL$2*edit!BL$4,edit!BL$3*edit!BL$4)</f>
        <v>0</v>
      </c>
      <c r="BL5" s="1">
        <f>IF(edit!$C9="T",edit!BM$2*edit!BM$4,edit!BM$3*edit!BM$4)</f>
        <v>0</v>
      </c>
      <c r="BM5" s="1">
        <f>IF(edit!$C9="T",edit!BN$2*edit!BN$4,edit!BN$3*edit!BN$4)</f>
        <v>36080</v>
      </c>
      <c r="BN5" s="1">
        <f>IF(edit!$C9="T",edit!BO$2*edit!BO$4,edit!BO$3*edit!BO$4)</f>
        <v>3010</v>
      </c>
      <c r="BO5" s="1">
        <f>IF(edit!$C9="T",edit!BP$2*edit!BP$4,edit!BP$3*edit!BP$4)</f>
        <v>0</v>
      </c>
    </row>
    <row r="6" spans="1:67" s="25" customFormat="1" x14ac:dyDescent="0.2">
      <c r="A6" s="8">
        <f>edit!A10</f>
        <v>4</v>
      </c>
      <c r="B6" s="8" t="str">
        <f>edit!B10</f>
        <v>Fiumi uniti</v>
      </c>
      <c r="C6" s="8">
        <f>edit!D10</f>
        <v>379</v>
      </c>
      <c r="D6" s="8">
        <f>edit!E10</f>
        <v>217</v>
      </c>
      <c r="E6" s="8">
        <f>edit!F10</f>
        <v>1</v>
      </c>
      <c r="F6" s="30">
        <f>edit!G10</f>
        <v>1256020000</v>
      </c>
      <c r="G6" s="8">
        <f>edit!H10</f>
        <v>12.3232103598778</v>
      </c>
      <c r="H6" s="8">
        <f>edit!I10</f>
        <v>44.400111399036902</v>
      </c>
      <c r="I6" s="8">
        <f>edit!J10</f>
        <v>0</v>
      </c>
      <c r="J6" s="8">
        <f>edit!K10</f>
        <v>0</v>
      </c>
      <c r="K6" s="8">
        <f>edit!L10</f>
        <v>0</v>
      </c>
      <c r="L6" s="8">
        <f>edit!M10</f>
        <v>0</v>
      </c>
      <c r="M6" s="8">
        <f>edit!N10</f>
        <v>0</v>
      </c>
      <c r="N6" s="8">
        <f>edit!O10</f>
        <v>0</v>
      </c>
      <c r="O6" s="8">
        <f>edit!P10</f>
        <v>0</v>
      </c>
      <c r="P6" s="8">
        <f>edit!Q10</f>
        <v>0</v>
      </c>
      <c r="Q6" s="8">
        <f>IF(edit!B10="T",edit!R$2*edit!R$4,edit!R$3*edit!R$4)</f>
        <v>240</v>
      </c>
      <c r="R6" s="1">
        <f>IF(edit!$C10="T",edit!S$2*edit!S$4,edit!S$3*edit!S$4)</f>
        <v>1.9048380982858359</v>
      </c>
      <c r="S6" s="1">
        <f>IF(edit!$C10="T",edit!T$2*edit!T$4,edit!T$3*edit!T$4)</f>
        <v>124.22626314549464</v>
      </c>
      <c r="T6" s="1">
        <f>IF(edit!$C10="T",edit!U$2*edit!U$4,edit!U$3*edit!U$4)</f>
        <v>24.845252629098926</v>
      </c>
      <c r="U6" s="1">
        <f>IF(edit!$C10="T",edit!V$2*edit!V$4,edit!V$3*edit!V$4)</f>
        <v>0</v>
      </c>
      <c r="V6" s="1">
        <f>IF(edit!$C10="T",edit!W$2*edit!W$4,edit!W$3*edit!W$4)</f>
        <v>124.22626314549464</v>
      </c>
      <c r="W6" s="1">
        <f>IF(edit!$C10="T",edit!X$2*edit!X$4,edit!X$3*edit!X$4)</f>
        <v>0</v>
      </c>
      <c r="X6" s="1">
        <f>IF(edit!$C10="T",edit!Y$2*edit!Y$4,edit!Y$3*edit!Y$4)</f>
        <v>1</v>
      </c>
      <c r="Y6" s="1">
        <f>IF(edit!$C10="T",edit!Z$2*edit!Z$4,edit!Z$3*edit!Z$4)</f>
        <v>1.7000000000000001E-2</v>
      </c>
      <c r="Z6" s="1">
        <f>IF(edit!$C10="T",edit!AA$2*edit!AA$4,edit!AA$3*edit!AA$4)</f>
        <v>1.9E-3</v>
      </c>
      <c r="AA6" s="1">
        <f>IF(edit!$C10="T",edit!AB$2*edit!AB$4,edit!AB$3*edit!AB$4)</f>
        <v>10</v>
      </c>
      <c r="AB6" s="1">
        <f>IF(edit!$C10="T",edit!AC$2*edit!AC$4,edit!AC$3*edit!AC$4)</f>
        <v>0.12578616352201299</v>
      </c>
      <c r="AC6" s="1">
        <f>IF(edit!$C10="T",edit!AD$2*edit!AD$4,edit!AD$3*edit!AD$4)</f>
        <v>7.8616352201257896E-3</v>
      </c>
      <c r="AD6" s="1">
        <f>IF(edit!$C10="T",edit!AE$2*edit!AE$4,edit!AE$3*edit!AE$4)</f>
        <v>0.2</v>
      </c>
      <c r="AE6" s="1">
        <f>IF(edit!$C10="T",edit!AF$2*edit!AF$4,edit!AF$3*edit!AF$4)</f>
        <v>0.12578616352201299</v>
      </c>
      <c r="AF6" s="1">
        <f>IF(edit!$C10="T",edit!AG$2*edit!AG$4,edit!AG$3*edit!AG$4)</f>
        <v>5</v>
      </c>
      <c r="AG6" s="1">
        <f>IF(edit!$C10="T",edit!AH$2*edit!AH$4,edit!AH$3*edit!AH$4)</f>
        <v>6.2893081761006303E-2</v>
      </c>
      <c r="AH6" s="1">
        <f>IF(edit!$C10="T",edit!AI$2*edit!AI$4,edit!AI$3*edit!AI$4)</f>
        <v>3.9308176100628896E-3</v>
      </c>
      <c r="AI6" s="1">
        <f>IF(edit!$C10="T",edit!AJ$2*edit!AJ$4,edit!AJ$3*edit!AJ$4)</f>
        <v>0.1</v>
      </c>
      <c r="AJ6" s="1">
        <f>IF(edit!$C10="T",edit!AK$2*edit!AK$4,edit!AK$3*edit!AK$4)</f>
        <v>5</v>
      </c>
      <c r="AK6" s="1">
        <f>IF(edit!$C10="T",edit!AL$2*edit!AL$4,edit!AL$3*edit!AL$4)</f>
        <v>6.2893081761006303E-2</v>
      </c>
      <c r="AL6" s="1">
        <f>IF(edit!$C10="T",edit!AM$2*edit!AM$4,edit!AM$3*edit!AM$4)</f>
        <v>3.9308176100628896E-3</v>
      </c>
      <c r="AM6" s="1">
        <f>IF(edit!$C10="T",edit!AN$2*edit!AN$4,edit!AN$3*edit!AN$4)</f>
        <v>0.1</v>
      </c>
      <c r="AN6" s="1">
        <f>IF(edit!$C10="T",edit!AO$2*edit!AO$4,edit!AO$3*edit!AO$4)</f>
        <v>5</v>
      </c>
      <c r="AO6" s="1">
        <f>IF(edit!$C10="T",edit!AP$2*edit!AP$4,edit!AP$3*edit!AP$4)</f>
        <v>6.2893081761006303E-2</v>
      </c>
      <c r="AP6" s="1">
        <f>IF(edit!$C10="T",edit!AQ$2*edit!AQ$4,edit!AQ$3*edit!AQ$4)</f>
        <v>3.9308176100628896E-3</v>
      </c>
      <c r="AQ6" s="1">
        <f>IF(edit!$C10="T",edit!AR$2*edit!AR$4,edit!AR$3*edit!AR$4)</f>
        <v>0.1</v>
      </c>
      <c r="AR6" s="1">
        <f>IF(edit!$C10="T",edit!AS$2*edit!AS$4,edit!AS$3*edit!AS$4)</f>
        <v>0.1</v>
      </c>
      <c r="AS6" s="1">
        <f>IF(edit!$C10="T",edit!AT$2*edit!AT$4,edit!AT$3*edit!AT$4)</f>
        <v>1.5E-3</v>
      </c>
      <c r="AT6" s="1">
        <f>IF(edit!$C10="T",edit!AU$2*edit!AU$4,edit!AU$3*edit!AU$4)</f>
        <v>1.6700000000000002E-4</v>
      </c>
      <c r="AU6" s="1">
        <f>IF(edit!$C10="T",edit!AV$2*edit!AV$4,edit!AV$3*edit!AV$4)</f>
        <v>0.1</v>
      </c>
      <c r="AV6" s="1">
        <f>IF(edit!$C10="T",edit!AW$2*edit!AW$4,edit!AW$3*edit!AW$4)</f>
        <v>1.5E-3</v>
      </c>
      <c r="AW6" s="1">
        <f>IF(edit!$C10="T",edit!AX$2*edit!AX$4,edit!AX$3*edit!AX$4)</f>
        <v>1.6700000000000002E-4</v>
      </c>
      <c r="AX6" s="1">
        <f>IF(edit!$C10="T",edit!AY$2*edit!AY$4,edit!AY$3*edit!AY$4)</f>
        <v>0.1</v>
      </c>
      <c r="AY6" s="1">
        <f>IF(edit!$C10="T",edit!AZ$2*edit!AZ$4,edit!AZ$3*edit!AZ$4)</f>
        <v>1.67E-3</v>
      </c>
      <c r="AZ6" s="1">
        <f>IF(edit!$C10="T",edit!BA$2*edit!BA$4,edit!BA$3*edit!BA$4)</f>
        <v>1.8500000000000002E-4</v>
      </c>
      <c r="BA6" s="1">
        <f>IF(edit!$C10="T",edit!BB$2*edit!BB$4,edit!BB$3*edit!BB$4)</f>
        <v>0.1</v>
      </c>
      <c r="BB6" s="1">
        <f>IF(edit!$C10="T",edit!BC$2*edit!BC$4,edit!BC$3*edit!BC$4)</f>
        <v>1.67E-3</v>
      </c>
      <c r="BC6" s="1">
        <f>IF(edit!$C10="T",edit!BD$2*edit!BD$4,edit!BD$3*edit!BD$4)</f>
        <v>1.8500000000000002E-4</v>
      </c>
      <c r="BD6" s="1">
        <f>IF(edit!$C10="T",edit!BE$2*edit!BE$4,edit!BE$3*edit!BE$4)</f>
        <v>0</v>
      </c>
      <c r="BE6" s="1">
        <f>IF(edit!$C10="T",edit!BF$2*edit!BF$4,edit!BF$3*edit!BF$4)</f>
        <v>0</v>
      </c>
      <c r="BF6" s="1">
        <f>IF(edit!$C10="T",edit!BG$2*edit!BG$4,edit!BG$3*edit!BG$4)</f>
        <v>0</v>
      </c>
      <c r="BG6" s="1">
        <f>IF(edit!$C10="T",edit!BH$2*edit!BH$4,edit!BH$3*edit!BH$4)</f>
        <v>0</v>
      </c>
      <c r="BH6" s="1">
        <f>IF(edit!$C10="T",edit!BI$2*edit!BI$4,edit!BI$3*edit!BI$4)</f>
        <v>2290</v>
      </c>
      <c r="BI6" s="1">
        <f>IF(edit!$C10="T",edit!BJ$2*edit!BJ$4,edit!BJ$3*edit!BJ$4)</f>
        <v>1520</v>
      </c>
      <c r="BJ6" s="1">
        <f>IF(edit!$C10="T",edit!BK$2*edit!BK$4,edit!BK$3*edit!BK$4)</f>
        <v>0</v>
      </c>
      <c r="BK6" s="1">
        <f>IF(edit!$C10="T",edit!BL$2*edit!BL$4,edit!BL$3*edit!BL$4)</f>
        <v>0</v>
      </c>
      <c r="BL6" s="1">
        <f>IF(edit!$C10="T",edit!BM$2*edit!BM$4,edit!BM$3*edit!BM$4)</f>
        <v>0</v>
      </c>
      <c r="BM6" s="1">
        <f>IF(edit!$C10="T",edit!BN$2*edit!BN$4,edit!BN$3*edit!BN$4)</f>
        <v>36080</v>
      </c>
      <c r="BN6" s="1">
        <f>IF(edit!$C10="T",edit!BO$2*edit!BO$4,edit!BO$3*edit!BO$4)</f>
        <v>3010</v>
      </c>
      <c r="BO6" s="1">
        <f>IF(edit!$C10="T",edit!BP$2*edit!BP$4,edit!BP$3*edit!BP$4)</f>
        <v>0</v>
      </c>
    </row>
    <row r="7" spans="1:67" s="25" customFormat="1" x14ac:dyDescent="0.2">
      <c r="A7" s="8">
        <f>edit!A11</f>
        <v>5</v>
      </c>
      <c r="B7" s="8" t="str">
        <f>edit!B11</f>
        <v>Lamone</v>
      </c>
      <c r="C7" s="8">
        <f>edit!D11</f>
        <v>377</v>
      </c>
      <c r="D7" s="8">
        <f>edit!E11</f>
        <v>211</v>
      </c>
      <c r="E7" s="8">
        <f>edit!F11</f>
        <v>1</v>
      </c>
      <c r="F7" s="30">
        <f>edit!G11</f>
        <v>961330000.00000012</v>
      </c>
      <c r="G7" s="8">
        <f>edit!H11</f>
        <v>12.2824986573026</v>
      </c>
      <c r="H7" s="8">
        <f>edit!I11</f>
        <v>44.527074442749402</v>
      </c>
      <c r="I7" s="8">
        <f>edit!J11</f>
        <v>0</v>
      </c>
      <c r="J7" s="8">
        <f>edit!K11</f>
        <v>0</v>
      </c>
      <c r="K7" s="8">
        <f>edit!L11</f>
        <v>0</v>
      </c>
      <c r="L7" s="8">
        <f>edit!M11</f>
        <v>0</v>
      </c>
      <c r="M7" s="8">
        <f>edit!N11</f>
        <v>0</v>
      </c>
      <c r="N7" s="8">
        <f>edit!O11</f>
        <v>0</v>
      </c>
      <c r="O7" s="8">
        <f>edit!P11</f>
        <v>0</v>
      </c>
      <c r="P7" s="8">
        <f>edit!Q11</f>
        <v>0</v>
      </c>
      <c r="Q7" s="8">
        <f>IF(edit!B11="T",edit!R$2*edit!R$4,edit!R$3*edit!R$4)</f>
        <v>240</v>
      </c>
      <c r="R7" s="1">
        <f>IF(edit!$C11="T",edit!S$2*edit!S$4,edit!S$3*edit!S$4)</f>
        <v>1.9048380982858359</v>
      </c>
      <c r="S7" s="1">
        <f>IF(edit!$C11="T",edit!T$2*edit!T$4,edit!T$3*edit!T$4)</f>
        <v>124.22626314549464</v>
      </c>
      <c r="T7" s="1">
        <f>IF(edit!$C11="T",edit!U$2*edit!U$4,edit!U$3*edit!U$4)</f>
        <v>24.845252629098926</v>
      </c>
      <c r="U7" s="1">
        <f>IF(edit!$C11="T",edit!V$2*edit!V$4,edit!V$3*edit!V$4)</f>
        <v>0</v>
      </c>
      <c r="V7" s="1">
        <f>IF(edit!$C11="T",edit!W$2*edit!W$4,edit!W$3*edit!W$4)</f>
        <v>124.22626314549464</v>
      </c>
      <c r="W7" s="1">
        <f>IF(edit!$C11="T",edit!X$2*edit!X$4,edit!X$3*edit!X$4)</f>
        <v>0</v>
      </c>
      <c r="X7" s="1">
        <f>IF(edit!$C11="T",edit!Y$2*edit!Y$4,edit!Y$3*edit!Y$4)</f>
        <v>1</v>
      </c>
      <c r="Y7" s="1">
        <f>IF(edit!$C11="T",edit!Z$2*edit!Z$4,edit!Z$3*edit!Z$4)</f>
        <v>1.7000000000000001E-2</v>
      </c>
      <c r="Z7" s="1">
        <f>IF(edit!$C11="T",edit!AA$2*edit!AA$4,edit!AA$3*edit!AA$4)</f>
        <v>1.9E-3</v>
      </c>
      <c r="AA7" s="1">
        <f>IF(edit!$C11="T",edit!AB$2*edit!AB$4,edit!AB$3*edit!AB$4)</f>
        <v>10</v>
      </c>
      <c r="AB7" s="1">
        <f>IF(edit!$C11="T",edit!AC$2*edit!AC$4,edit!AC$3*edit!AC$4)</f>
        <v>0.12578616352201299</v>
      </c>
      <c r="AC7" s="1">
        <f>IF(edit!$C11="T",edit!AD$2*edit!AD$4,edit!AD$3*edit!AD$4)</f>
        <v>7.8616352201257896E-3</v>
      </c>
      <c r="AD7" s="1">
        <f>IF(edit!$C11="T",edit!AE$2*edit!AE$4,edit!AE$3*edit!AE$4)</f>
        <v>0.2</v>
      </c>
      <c r="AE7" s="1">
        <f>IF(edit!$C11="T",edit!AF$2*edit!AF$4,edit!AF$3*edit!AF$4)</f>
        <v>0.12578616352201299</v>
      </c>
      <c r="AF7" s="1">
        <f>IF(edit!$C11="T",edit!AG$2*edit!AG$4,edit!AG$3*edit!AG$4)</f>
        <v>5</v>
      </c>
      <c r="AG7" s="1">
        <f>IF(edit!$C11="T",edit!AH$2*edit!AH$4,edit!AH$3*edit!AH$4)</f>
        <v>6.2893081761006303E-2</v>
      </c>
      <c r="AH7" s="1">
        <f>IF(edit!$C11="T",edit!AI$2*edit!AI$4,edit!AI$3*edit!AI$4)</f>
        <v>3.9308176100628896E-3</v>
      </c>
      <c r="AI7" s="1">
        <f>IF(edit!$C11="T",edit!AJ$2*edit!AJ$4,edit!AJ$3*edit!AJ$4)</f>
        <v>0.1</v>
      </c>
      <c r="AJ7" s="1">
        <f>IF(edit!$C11="T",edit!AK$2*edit!AK$4,edit!AK$3*edit!AK$4)</f>
        <v>5</v>
      </c>
      <c r="AK7" s="1">
        <f>IF(edit!$C11="T",edit!AL$2*edit!AL$4,edit!AL$3*edit!AL$4)</f>
        <v>6.2893081761006303E-2</v>
      </c>
      <c r="AL7" s="1">
        <f>IF(edit!$C11="T",edit!AM$2*edit!AM$4,edit!AM$3*edit!AM$4)</f>
        <v>3.9308176100628896E-3</v>
      </c>
      <c r="AM7" s="1">
        <f>IF(edit!$C11="T",edit!AN$2*edit!AN$4,edit!AN$3*edit!AN$4)</f>
        <v>0.1</v>
      </c>
      <c r="AN7" s="1">
        <f>IF(edit!$C11="T",edit!AO$2*edit!AO$4,edit!AO$3*edit!AO$4)</f>
        <v>5</v>
      </c>
      <c r="AO7" s="1">
        <f>IF(edit!$C11="T",edit!AP$2*edit!AP$4,edit!AP$3*edit!AP$4)</f>
        <v>6.2893081761006303E-2</v>
      </c>
      <c r="AP7" s="1">
        <f>IF(edit!$C11="T",edit!AQ$2*edit!AQ$4,edit!AQ$3*edit!AQ$4)</f>
        <v>3.9308176100628896E-3</v>
      </c>
      <c r="AQ7" s="1">
        <f>IF(edit!$C11="T",edit!AR$2*edit!AR$4,edit!AR$3*edit!AR$4)</f>
        <v>0.1</v>
      </c>
      <c r="AR7" s="1">
        <f>IF(edit!$C11="T",edit!AS$2*edit!AS$4,edit!AS$3*edit!AS$4)</f>
        <v>0.1</v>
      </c>
      <c r="AS7" s="1">
        <f>IF(edit!$C11="T",edit!AT$2*edit!AT$4,edit!AT$3*edit!AT$4)</f>
        <v>1.5E-3</v>
      </c>
      <c r="AT7" s="1">
        <f>IF(edit!$C11="T",edit!AU$2*edit!AU$4,edit!AU$3*edit!AU$4)</f>
        <v>1.6700000000000002E-4</v>
      </c>
      <c r="AU7" s="1">
        <f>IF(edit!$C11="T",edit!AV$2*edit!AV$4,edit!AV$3*edit!AV$4)</f>
        <v>0.1</v>
      </c>
      <c r="AV7" s="1">
        <f>IF(edit!$C11="T",edit!AW$2*edit!AW$4,edit!AW$3*edit!AW$4)</f>
        <v>1.5E-3</v>
      </c>
      <c r="AW7" s="1">
        <f>IF(edit!$C11="T",edit!AX$2*edit!AX$4,edit!AX$3*edit!AX$4)</f>
        <v>1.6700000000000002E-4</v>
      </c>
      <c r="AX7" s="1">
        <f>IF(edit!$C11="T",edit!AY$2*edit!AY$4,edit!AY$3*edit!AY$4)</f>
        <v>0.1</v>
      </c>
      <c r="AY7" s="1">
        <f>IF(edit!$C11="T",edit!AZ$2*edit!AZ$4,edit!AZ$3*edit!AZ$4)</f>
        <v>1.67E-3</v>
      </c>
      <c r="AZ7" s="1">
        <f>IF(edit!$C11="T",edit!BA$2*edit!BA$4,edit!BA$3*edit!BA$4)</f>
        <v>1.8500000000000002E-4</v>
      </c>
      <c r="BA7" s="1">
        <f>IF(edit!$C11="T",edit!BB$2*edit!BB$4,edit!BB$3*edit!BB$4)</f>
        <v>0.1</v>
      </c>
      <c r="BB7" s="1">
        <f>IF(edit!$C11="T",edit!BC$2*edit!BC$4,edit!BC$3*edit!BC$4)</f>
        <v>1.67E-3</v>
      </c>
      <c r="BC7" s="1">
        <f>IF(edit!$C11="T",edit!BD$2*edit!BD$4,edit!BD$3*edit!BD$4)</f>
        <v>1.8500000000000002E-4</v>
      </c>
      <c r="BD7" s="1">
        <f>IF(edit!$C11="T",edit!BE$2*edit!BE$4,edit!BE$3*edit!BE$4)</f>
        <v>0</v>
      </c>
      <c r="BE7" s="1">
        <f>IF(edit!$C11="T",edit!BF$2*edit!BF$4,edit!BF$3*edit!BF$4)</f>
        <v>0</v>
      </c>
      <c r="BF7" s="1">
        <f>IF(edit!$C11="T",edit!BG$2*edit!BG$4,edit!BG$3*edit!BG$4)</f>
        <v>0</v>
      </c>
      <c r="BG7" s="1">
        <f>IF(edit!$C11="T",edit!BH$2*edit!BH$4,edit!BH$3*edit!BH$4)</f>
        <v>0</v>
      </c>
      <c r="BH7" s="1">
        <f>IF(edit!$C11="T",edit!BI$2*edit!BI$4,edit!BI$3*edit!BI$4)</f>
        <v>2290</v>
      </c>
      <c r="BI7" s="1">
        <f>IF(edit!$C11="T",edit!BJ$2*edit!BJ$4,edit!BJ$3*edit!BJ$4)</f>
        <v>1520</v>
      </c>
      <c r="BJ7" s="1">
        <f>IF(edit!$C11="T",edit!BK$2*edit!BK$4,edit!BK$3*edit!BK$4)</f>
        <v>0</v>
      </c>
      <c r="BK7" s="1">
        <f>IF(edit!$C11="T",edit!BL$2*edit!BL$4,edit!BL$3*edit!BL$4)</f>
        <v>0</v>
      </c>
      <c r="BL7" s="1">
        <f>IF(edit!$C11="T",edit!BM$2*edit!BM$4,edit!BM$3*edit!BM$4)</f>
        <v>0</v>
      </c>
      <c r="BM7" s="1">
        <f>IF(edit!$C11="T",edit!BN$2*edit!BN$4,edit!BN$3*edit!BN$4)</f>
        <v>36080</v>
      </c>
      <c r="BN7" s="1">
        <f>IF(edit!$C11="T",edit!BO$2*edit!BO$4,edit!BO$3*edit!BO$4)</f>
        <v>3010</v>
      </c>
      <c r="BO7" s="1">
        <f>IF(edit!$C11="T",edit!BP$2*edit!BP$4,edit!BP$3*edit!BP$4)</f>
        <v>0</v>
      </c>
    </row>
    <row r="8" spans="1:67" s="25" customFormat="1" x14ac:dyDescent="0.2">
      <c r="A8" s="8">
        <f>edit!A12</f>
        <v>6</v>
      </c>
      <c r="B8" s="8" t="str">
        <f>edit!B12</f>
        <v>Reno</v>
      </c>
      <c r="C8" s="8">
        <f>edit!D12</f>
        <v>377</v>
      </c>
      <c r="D8" s="8">
        <f>edit!E12</f>
        <v>205</v>
      </c>
      <c r="E8" s="8">
        <f>edit!F12</f>
        <v>1</v>
      </c>
      <c r="F8" s="30">
        <f>edit!G12</f>
        <v>6352940000</v>
      </c>
      <c r="G8" s="8">
        <f>edit!H12</f>
        <v>12.281320543756999</v>
      </c>
      <c r="H8" s="8">
        <f>edit!I12</f>
        <v>44.625820172896802</v>
      </c>
      <c r="I8" s="8">
        <f>edit!J12</f>
        <v>0</v>
      </c>
      <c r="J8" s="8">
        <f>edit!K12</f>
        <v>0</v>
      </c>
      <c r="K8" s="8">
        <f>edit!L12</f>
        <v>0</v>
      </c>
      <c r="L8" s="8">
        <f>edit!M12</f>
        <v>0</v>
      </c>
      <c r="M8" s="8">
        <f>edit!N12</f>
        <v>0</v>
      </c>
      <c r="N8" s="8">
        <f>edit!O12</f>
        <v>0</v>
      </c>
      <c r="O8" s="8">
        <f>edit!P12</f>
        <v>0</v>
      </c>
      <c r="P8" s="8">
        <f>edit!Q12</f>
        <v>0</v>
      </c>
      <c r="Q8" s="8">
        <f>IF(edit!B12="T",edit!R$2*edit!R$4,edit!R$3*edit!R$4)</f>
        <v>240</v>
      </c>
      <c r="R8" s="1">
        <f>IF(edit!$C12="T",edit!S$2*edit!S$4,edit!S$3*edit!S$4)</f>
        <v>1.9048380982858359</v>
      </c>
      <c r="S8" s="1">
        <f>IF(edit!$C12="T",edit!T$2*edit!T$4,edit!T$3*edit!T$4)</f>
        <v>124.22626314549464</v>
      </c>
      <c r="T8" s="1">
        <f>IF(edit!$C12="T",edit!U$2*edit!U$4,edit!U$3*edit!U$4)</f>
        <v>24.845252629098926</v>
      </c>
      <c r="U8" s="1">
        <f>IF(edit!$C12="T",edit!V$2*edit!V$4,edit!V$3*edit!V$4)</f>
        <v>0</v>
      </c>
      <c r="V8" s="1">
        <f>IF(edit!$C12="T",edit!W$2*edit!W$4,edit!W$3*edit!W$4)</f>
        <v>124.22626314549464</v>
      </c>
      <c r="W8" s="1">
        <f>IF(edit!$C12="T",edit!X$2*edit!X$4,edit!X$3*edit!X$4)</f>
        <v>0</v>
      </c>
      <c r="X8" s="1">
        <f>IF(edit!$C12="T",edit!Y$2*edit!Y$4,edit!Y$3*edit!Y$4)</f>
        <v>1</v>
      </c>
      <c r="Y8" s="1">
        <f>IF(edit!$C12="T",edit!Z$2*edit!Z$4,edit!Z$3*edit!Z$4)</f>
        <v>1.7000000000000001E-2</v>
      </c>
      <c r="Z8" s="1">
        <f>IF(edit!$C12="T",edit!AA$2*edit!AA$4,edit!AA$3*edit!AA$4)</f>
        <v>1.9E-3</v>
      </c>
      <c r="AA8" s="1">
        <f>IF(edit!$C12="T",edit!AB$2*edit!AB$4,edit!AB$3*edit!AB$4)</f>
        <v>10</v>
      </c>
      <c r="AB8" s="1">
        <f>IF(edit!$C12="T",edit!AC$2*edit!AC$4,edit!AC$3*edit!AC$4)</f>
        <v>0.12578616352201299</v>
      </c>
      <c r="AC8" s="1">
        <f>IF(edit!$C12="T",edit!AD$2*edit!AD$4,edit!AD$3*edit!AD$4)</f>
        <v>7.8616352201257896E-3</v>
      </c>
      <c r="AD8" s="1">
        <f>IF(edit!$C12="T",edit!AE$2*edit!AE$4,edit!AE$3*edit!AE$4)</f>
        <v>0.2</v>
      </c>
      <c r="AE8" s="1">
        <f>IF(edit!$C12="T",edit!AF$2*edit!AF$4,edit!AF$3*edit!AF$4)</f>
        <v>0.12578616352201299</v>
      </c>
      <c r="AF8" s="1">
        <f>IF(edit!$C12="T",edit!AG$2*edit!AG$4,edit!AG$3*edit!AG$4)</f>
        <v>5</v>
      </c>
      <c r="AG8" s="1">
        <f>IF(edit!$C12="T",edit!AH$2*edit!AH$4,edit!AH$3*edit!AH$4)</f>
        <v>6.2893081761006303E-2</v>
      </c>
      <c r="AH8" s="1">
        <f>IF(edit!$C12="T",edit!AI$2*edit!AI$4,edit!AI$3*edit!AI$4)</f>
        <v>3.9308176100628896E-3</v>
      </c>
      <c r="AI8" s="1">
        <f>IF(edit!$C12="T",edit!AJ$2*edit!AJ$4,edit!AJ$3*edit!AJ$4)</f>
        <v>0.1</v>
      </c>
      <c r="AJ8" s="1">
        <f>IF(edit!$C12="T",edit!AK$2*edit!AK$4,edit!AK$3*edit!AK$4)</f>
        <v>5</v>
      </c>
      <c r="AK8" s="1">
        <f>IF(edit!$C12="T",edit!AL$2*edit!AL$4,edit!AL$3*edit!AL$4)</f>
        <v>6.2893081761006303E-2</v>
      </c>
      <c r="AL8" s="1">
        <f>IF(edit!$C12="T",edit!AM$2*edit!AM$4,edit!AM$3*edit!AM$4)</f>
        <v>3.9308176100628896E-3</v>
      </c>
      <c r="AM8" s="1">
        <f>IF(edit!$C12="T",edit!AN$2*edit!AN$4,edit!AN$3*edit!AN$4)</f>
        <v>0.1</v>
      </c>
      <c r="AN8" s="1">
        <f>IF(edit!$C12="T",edit!AO$2*edit!AO$4,edit!AO$3*edit!AO$4)</f>
        <v>5</v>
      </c>
      <c r="AO8" s="1">
        <f>IF(edit!$C12="T",edit!AP$2*edit!AP$4,edit!AP$3*edit!AP$4)</f>
        <v>6.2893081761006303E-2</v>
      </c>
      <c r="AP8" s="1">
        <f>IF(edit!$C12="T",edit!AQ$2*edit!AQ$4,edit!AQ$3*edit!AQ$4)</f>
        <v>3.9308176100628896E-3</v>
      </c>
      <c r="AQ8" s="1">
        <f>IF(edit!$C12="T",edit!AR$2*edit!AR$4,edit!AR$3*edit!AR$4)</f>
        <v>0.1</v>
      </c>
      <c r="AR8" s="1">
        <f>IF(edit!$C12="T",edit!AS$2*edit!AS$4,edit!AS$3*edit!AS$4)</f>
        <v>0.1</v>
      </c>
      <c r="AS8" s="1">
        <f>IF(edit!$C12="T",edit!AT$2*edit!AT$4,edit!AT$3*edit!AT$4)</f>
        <v>1.5E-3</v>
      </c>
      <c r="AT8" s="1">
        <f>IF(edit!$C12="T",edit!AU$2*edit!AU$4,edit!AU$3*edit!AU$4)</f>
        <v>1.6700000000000002E-4</v>
      </c>
      <c r="AU8" s="1">
        <f>IF(edit!$C12="T",edit!AV$2*edit!AV$4,edit!AV$3*edit!AV$4)</f>
        <v>0.1</v>
      </c>
      <c r="AV8" s="1">
        <f>IF(edit!$C12="T",edit!AW$2*edit!AW$4,edit!AW$3*edit!AW$4)</f>
        <v>1.5E-3</v>
      </c>
      <c r="AW8" s="1">
        <f>IF(edit!$C12="T",edit!AX$2*edit!AX$4,edit!AX$3*edit!AX$4)</f>
        <v>1.6700000000000002E-4</v>
      </c>
      <c r="AX8" s="1">
        <f>IF(edit!$C12="T",edit!AY$2*edit!AY$4,edit!AY$3*edit!AY$4)</f>
        <v>0.1</v>
      </c>
      <c r="AY8" s="1">
        <f>IF(edit!$C12="T",edit!AZ$2*edit!AZ$4,edit!AZ$3*edit!AZ$4)</f>
        <v>1.67E-3</v>
      </c>
      <c r="AZ8" s="1">
        <f>IF(edit!$C12="T",edit!BA$2*edit!BA$4,edit!BA$3*edit!BA$4)</f>
        <v>1.8500000000000002E-4</v>
      </c>
      <c r="BA8" s="1">
        <f>IF(edit!$C12="T",edit!BB$2*edit!BB$4,edit!BB$3*edit!BB$4)</f>
        <v>0.1</v>
      </c>
      <c r="BB8" s="1">
        <f>IF(edit!$C12="T",edit!BC$2*edit!BC$4,edit!BC$3*edit!BC$4)</f>
        <v>1.67E-3</v>
      </c>
      <c r="BC8" s="1">
        <f>IF(edit!$C12="T",edit!BD$2*edit!BD$4,edit!BD$3*edit!BD$4)</f>
        <v>1.8500000000000002E-4</v>
      </c>
      <c r="BD8" s="1">
        <f>IF(edit!$C12="T",edit!BE$2*edit!BE$4,edit!BE$3*edit!BE$4)</f>
        <v>0</v>
      </c>
      <c r="BE8" s="1">
        <f>IF(edit!$C12="T",edit!BF$2*edit!BF$4,edit!BF$3*edit!BF$4)</f>
        <v>0</v>
      </c>
      <c r="BF8" s="1">
        <f>IF(edit!$C12="T",edit!BG$2*edit!BG$4,edit!BG$3*edit!BG$4)</f>
        <v>0</v>
      </c>
      <c r="BG8" s="1">
        <f>IF(edit!$C12="T",edit!BH$2*edit!BH$4,edit!BH$3*edit!BH$4)</f>
        <v>0</v>
      </c>
      <c r="BH8" s="1">
        <f>IF(edit!$C12="T",edit!BI$2*edit!BI$4,edit!BI$3*edit!BI$4)</f>
        <v>2290</v>
      </c>
      <c r="BI8" s="1">
        <f>IF(edit!$C12="T",edit!BJ$2*edit!BJ$4,edit!BJ$3*edit!BJ$4)</f>
        <v>1520</v>
      </c>
      <c r="BJ8" s="1">
        <f>IF(edit!$C12="T",edit!BK$2*edit!BK$4,edit!BK$3*edit!BK$4)</f>
        <v>0</v>
      </c>
      <c r="BK8" s="1">
        <f>IF(edit!$C12="T",edit!BL$2*edit!BL$4,edit!BL$3*edit!BL$4)</f>
        <v>0</v>
      </c>
      <c r="BL8" s="1">
        <f>IF(edit!$C12="T",edit!BM$2*edit!BM$4,edit!BM$3*edit!BM$4)</f>
        <v>0</v>
      </c>
      <c r="BM8" s="1">
        <f>IF(edit!$C12="T",edit!BN$2*edit!BN$4,edit!BN$3*edit!BN$4)</f>
        <v>36080</v>
      </c>
      <c r="BN8" s="1">
        <f>IF(edit!$C12="T",edit!BO$2*edit!BO$4,edit!BO$3*edit!BO$4)</f>
        <v>3010</v>
      </c>
      <c r="BO8" s="1">
        <f>IF(edit!$C12="T",edit!BP$2*edit!BP$4,edit!BP$3*edit!BP$4)</f>
        <v>0</v>
      </c>
    </row>
    <row r="9" spans="1:67" s="25" customFormat="1" x14ac:dyDescent="0.2">
      <c r="A9" s="8">
        <f>edit!A13</f>
        <v>7</v>
      </c>
      <c r="B9" s="8" t="str">
        <f>edit!B13</f>
        <v>Po</v>
      </c>
      <c r="C9" s="8">
        <f>edit!D13</f>
        <v>337</v>
      </c>
      <c r="D9" s="8">
        <f>edit!E13</f>
        <v>187</v>
      </c>
      <c r="E9" s="8">
        <f>edit!F13</f>
        <v>1</v>
      </c>
      <c r="F9" s="30">
        <f>edit!G13</f>
        <v>71361900000</v>
      </c>
      <c r="G9" s="8">
        <f>edit!H13</f>
        <v>12.53661795302</v>
      </c>
      <c r="H9" s="8">
        <f>edit!I13</f>
        <v>44.967133846079399</v>
      </c>
      <c r="I9" s="8">
        <f>edit!J13</f>
        <v>0</v>
      </c>
      <c r="J9" s="8">
        <f>edit!K13</f>
        <v>0</v>
      </c>
      <c r="K9" s="8">
        <f>edit!L13</f>
        <v>0</v>
      </c>
      <c r="L9" s="8">
        <f>edit!M13</f>
        <v>0</v>
      </c>
      <c r="M9" s="8">
        <f>edit!N13</f>
        <v>0</v>
      </c>
      <c r="N9" s="8">
        <f>edit!O13</f>
        <v>0</v>
      </c>
      <c r="O9" s="8">
        <f>edit!P13</f>
        <v>0</v>
      </c>
      <c r="P9" s="8">
        <f>edit!Q13</f>
        <v>0</v>
      </c>
      <c r="Q9" s="8">
        <f>IF(edit!B13="T",edit!R$2*edit!R$4,edit!R$3*edit!R$4)</f>
        <v>240</v>
      </c>
      <c r="R9" s="1">
        <f>IF(edit!$C13="T",edit!S$2*edit!S$4,edit!S$3*edit!S$4)</f>
        <v>1.9048380982858359</v>
      </c>
      <c r="S9" s="1">
        <f>IF(edit!$C13="T",edit!T$2*edit!T$4,edit!T$3*edit!T$4)</f>
        <v>124.22626314549464</v>
      </c>
      <c r="T9" s="1">
        <f>IF(edit!$C13="T",edit!U$2*edit!U$4,edit!U$3*edit!U$4)</f>
        <v>24.845252629098926</v>
      </c>
      <c r="U9" s="1">
        <f>IF(edit!$C13="T",edit!V$2*edit!V$4,edit!V$3*edit!V$4)</f>
        <v>0</v>
      </c>
      <c r="V9" s="1">
        <f>IF(edit!$C13="T",edit!W$2*edit!W$4,edit!W$3*edit!W$4)</f>
        <v>124.22626314549464</v>
      </c>
      <c r="W9" s="1">
        <f>IF(edit!$C13="T",edit!X$2*edit!X$4,edit!X$3*edit!X$4)</f>
        <v>0</v>
      </c>
      <c r="X9" s="1">
        <f>IF(edit!$C13="T",edit!Y$2*edit!Y$4,edit!Y$3*edit!Y$4)</f>
        <v>1</v>
      </c>
      <c r="Y9" s="1">
        <f>IF(edit!$C13="T",edit!Z$2*edit!Z$4,edit!Z$3*edit!Z$4)</f>
        <v>1.7000000000000001E-2</v>
      </c>
      <c r="Z9" s="1">
        <f>IF(edit!$C13="T",edit!AA$2*edit!AA$4,edit!AA$3*edit!AA$4)</f>
        <v>1.9E-3</v>
      </c>
      <c r="AA9" s="1">
        <f>IF(edit!$C13="T",edit!AB$2*edit!AB$4,edit!AB$3*edit!AB$4)</f>
        <v>10</v>
      </c>
      <c r="AB9" s="1">
        <f>IF(edit!$C13="T",edit!AC$2*edit!AC$4,edit!AC$3*edit!AC$4)</f>
        <v>0.12578616352201299</v>
      </c>
      <c r="AC9" s="1">
        <f>IF(edit!$C13="T",edit!AD$2*edit!AD$4,edit!AD$3*edit!AD$4)</f>
        <v>7.8616352201257896E-3</v>
      </c>
      <c r="AD9" s="1">
        <f>IF(edit!$C13="T",edit!AE$2*edit!AE$4,edit!AE$3*edit!AE$4)</f>
        <v>0.2</v>
      </c>
      <c r="AE9" s="1">
        <f>IF(edit!$C13="T",edit!AF$2*edit!AF$4,edit!AF$3*edit!AF$4)</f>
        <v>0.12578616352201299</v>
      </c>
      <c r="AF9" s="1">
        <f>IF(edit!$C13="T",edit!AG$2*edit!AG$4,edit!AG$3*edit!AG$4)</f>
        <v>5</v>
      </c>
      <c r="AG9" s="1">
        <f>IF(edit!$C13="T",edit!AH$2*edit!AH$4,edit!AH$3*edit!AH$4)</f>
        <v>6.2893081761006303E-2</v>
      </c>
      <c r="AH9" s="1">
        <f>IF(edit!$C13="T",edit!AI$2*edit!AI$4,edit!AI$3*edit!AI$4)</f>
        <v>3.9308176100628896E-3</v>
      </c>
      <c r="AI9" s="1">
        <f>IF(edit!$C13="T",edit!AJ$2*edit!AJ$4,edit!AJ$3*edit!AJ$4)</f>
        <v>0.1</v>
      </c>
      <c r="AJ9" s="1">
        <f>IF(edit!$C13="T",edit!AK$2*edit!AK$4,edit!AK$3*edit!AK$4)</f>
        <v>5</v>
      </c>
      <c r="AK9" s="1">
        <f>IF(edit!$C13="T",edit!AL$2*edit!AL$4,edit!AL$3*edit!AL$4)</f>
        <v>6.2893081761006303E-2</v>
      </c>
      <c r="AL9" s="1">
        <f>IF(edit!$C13="T",edit!AM$2*edit!AM$4,edit!AM$3*edit!AM$4)</f>
        <v>3.9308176100628896E-3</v>
      </c>
      <c r="AM9" s="1">
        <f>IF(edit!$C13="T",edit!AN$2*edit!AN$4,edit!AN$3*edit!AN$4)</f>
        <v>0.1</v>
      </c>
      <c r="AN9" s="1">
        <f>IF(edit!$C13="T",edit!AO$2*edit!AO$4,edit!AO$3*edit!AO$4)</f>
        <v>5</v>
      </c>
      <c r="AO9" s="1">
        <f>IF(edit!$C13="T",edit!AP$2*edit!AP$4,edit!AP$3*edit!AP$4)</f>
        <v>6.2893081761006303E-2</v>
      </c>
      <c r="AP9" s="1">
        <f>IF(edit!$C13="T",edit!AQ$2*edit!AQ$4,edit!AQ$3*edit!AQ$4)</f>
        <v>3.9308176100628896E-3</v>
      </c>
      <c r="AQ9" s="1">
        <f>IF(edit!$C13="T",edit!AR$2*edit!AR$4,edit!AR$3*edit!AR$4)</f>
        <v>0.1</v>
      </c>
      <c r="AR9" s="1">
        <f>IF(edit!$C13="T",edit!AS$2*edit!AS$4,edit!AS$3*edit!AS$4)</f>
        <v>0.1</v>
      </c>
      <c r="AS9" s="1">
        <f>IF(edit!$C13="T",edit!AT$2*edit!AT$4,edit!AT$3*edit!AT$4)</f>
        <v>1.5E-3</v>
      </c>
      <c r="AT9" s="1">
        <f>IF(edit!$C13="T",edit!AU$2*edit!AU$4,edit!AU$3*edit!AU$4)</f>
        <v>1.6700000000000002E-4</v>
      </c>
      <c r="AU9" s="1">
        <f>IF(edit!$C13="T",edit!AV$2*edit!AV$4,edit!AV$3*edit!AV$4)</f>
        <v>0.1</v>
      </c>
      <c r="AV9" s="1">
        <f>IF(edit!$C13="T",edit!AW$2*edit!AW$4,edit!AW$3*edit!AW$4)</f>
        <v>1.5E-3</v>
      </c>
      <c r="AW9" s="1">
        <f>IF(edit!$C13="T",edit!AX$2*edit!AX$4,edit!AX$3*edit!AX$4)</f>
        <v>1.6700000000000002E-4</v>
      </c>
      <c r="AX9" s="1">
        <f>IF(edit!$C13="T",edit!AY$2*edit!AY$4,edit!AY$3*edit!AY$4)</f>
        <v>0.1</v>
      </c>
      <c r="AY9" s="1">
        <f>IF(edit!$C13="T",edit!AZ$2*edit!AZ$4,edit!AZ$3*edit!AZ$4)</f>
        <v>1.67E-3</v>
      </c>
      <c r="AZ9" s="1">
        <f>IF(edit!$C13="T",edit!BA$2*edit!BA$4,edit!BA$3*edit!BA$4)</f>
        <v>1.8500000000000002E-4</v>
      </c>
      <c r="BA9" s="1">
        <f>IF(edit!$C13="T",edit!BB$2*edit!BB$4,edit!BB$3*edit!BB$4)</f>
        <v>0.1</v>
      </c>
      <c r="BB9" s="1">
        <f>IF(edit!$C13="T",edit!BC$2*edit!BC$4,edit!BC$3*edit!BC$4)</f>
        <v>1.67E-3</v>
      </c>
      <c r="BC9" s="1">
        <f>IF(edit!$C13="T",edit!BD$2*edit!BD$4,edit!BD$3*edit!BD$4)</f>
        <v>1.8500000000000002E-4</v>
      </c>
      <c r="BD9" s="1">
        <f>IF(edit!$C13="T",edit!BE$2*edit!BE$4,edit!BE$3*edit!BE$4)</f>
        <v>0</v>
      </c>
      <c r="BE9" s="1">
        <f>IF(edit!$C13="T",edit!BF$2*edit!BF$4,edit!BF$3*edit!BF$4)</f>
        <v>0</v>
      </c>
      <c r="BF9" s="1">
        <f>IF(edit!$C13="T",edit!BG$2*edit!BG$4,edit!BG$3*edit!BG$4)</f>
        <v>0</v>
      </c>
      <c r="BG9" s="1">
        <f>IF(edit!$C13="T",edit!BH$2*edit!BH$4,edit!BH$3*edit!BH$4)</f>
        <v>0</v>
      </c>
      <c r="BH9" s="1">
        <f>IF(edit!$C13="T",edit!BI$2*edit!BI$4,edit!BI$3*edit!BI$4)</f>
        <v>2290</v>
      </c>
      <c r="BI9" s="1">
        <f>IF(edit!$C13="T",edit!BJ$2*edit!BJ$4,edit!BJ$3*edit!BJ$4)</f>
        <v>1520</v>
      </c>
      <c r="BJ9" s="1">
        <f>IF(edit!$C13="T",edit!BK$2*edit!BK$4,edit!BK$3*edit!BK$4)</f>
        <v>0</v>
      </c>
      <c r="BK9" s="1">
        <f>IF(edit!$C13="T",edit!BL$2*edit!BL$4,edit!BL$3*edit!BL$4)</f>
        <v>0</v>
      </c>
      <c r="BL9" s="1">
        <f>IF(edit!$C13="T",edit!BM$2*edit!BM$4,edit!BM$3*edit!BM$4)</f>
        <v>0</v>
      </c>
      <c r="BM9" s="1">
        <f>IF(edit!$C13="T",edit!BN$2*edit!BN$4,edit!BN$3*edit!BN$4)</f>
        <v>36080</v>
      </c>
      <c r="BN9" s="1">
        <f>IF(edit!$C13="T",edit!BO$2*edit!BO$4,edit!BO$3*edit!BO$4)</f>
        <v>3010</v>
      </c>
      <c r="BO9" s="1">
        <f>IF(edit!$C13="T",edit!BP$2*edit!BP$4,edit!BP$3*edit!BP$4)</f>
        <v>0</v>
      </c>
    </row>
    <row r="10" spans="1:67" s="25" customFormat="1" x14ac:dyDescent="0.2">
      <c r="A10" s="8">
        <f>edit!A14</f>
        <v>8</v>
      </c>
      <c r="B10" s="8" t="str">
        <f>edit!B14</f>
        <v>Adige</v>
      </c>
      <c r="C10" s="8">
        <f>edit!D14</f>
        <v>380</v>
      </c>
      <c r="D10" s="8">
        <f>edit!E14</f>
        <v>171</v>
      </c>
      <c r="E10" s="8">
        <f>edit!F14</f>
        <v>1</v>
      </c>
      <c r="F10" s="30">
        <f>edit!G14</f>
        <v>13853500000</v>
      </c>
      <c r="G10" s="8">
        <f>edit!H14</f>
        <v>12.331639023118299</v>
      </c>
      <c r="H10" s="8">
        <f>edit!I14</f>
        <v>45.162338204113702</v>
      </c>
      <c r="I10" s="8">
        <f>edit!J14</f>
        <v>0</v>
      </c>
      <c r="J10" s="8">
        <f>edit!K14</f>
        <v>0</v>
      </c>
      <c r="K10" s="8">
        <f>edit!L14</f>
        <v>0</v>
      </c>
      <c r="L10" s="8">
        <f>edit!M14</f>
        <v>0</v>
      </c>
      <c r="M10" s="8">
        <f>edit!N14</f>
        <v>0</v>
      </c>
      <c r="N10" s="8">
        <f>edit!O14</f>
        <v>0</v>
      </c>
      <c r="O10" s="8">
        <f>edit!P14</f>
        <v>0</v>
      </c>
      <c r="P10" s="8">
        <f>edit!Q14</f>
        <v>0</v>
      </c>
      <c r="Q10" s="8">
        <f>IF(edit!B14="T",edit!R$2*edit!R$4,edit!R$3*edit!R$4)</f>
        <v>240</v>
      </c>
      <c r="R10" s="1">
        <f>IF(edit!$C14="T",edit!S$2*edit!S$4,edit!S$3*edit!S$4)</f>
        <v>1.9048380982858359</v>
      </c>
      <c r="S10" s="1">
        <f>IF(edit!$C14="T",edit!T$2*edit!T$4,edit!T$3*edit!T$4)</f>
        <v>124.22626314549464</v>
      </c>
      <c r="T10" s="1">
        <f>IF(edit!$C14="T",edit!U$2*edit!U$4,edit!U$3*edit!U$4)</f>
        <v>24.845252629098926</v>
      </c>
      <c r="U10" s="1">
        <f>IF(edit!$C14="T",edit!V$2*edit!V$4,edit!V$3*edit!V$4)</f>
        <v>0</v>
      </c>
      <c r="V10" s="1">
        <f>IF(edit!$C14="T",edit!W$2*edit!W$4,edit!W$3*edit!W$4)</f>
        <v>124.22626314549464</v>
      </c>
      <c r="W10" s="1">
        <f>IF(edit!$C14="T",edit!X$2*edit!X$4,edit!X$3*edit!X$4)</f>
        <v>0</v>
      </c>
      <c r="X10" s="1">
        <f>IF(edit!$C14="T",edit!Y$2*edit!Y$4,edit!Y$3*edit!Y$4)</f>
        <v>1</v>
      </c>
      <c r="Y10" s="1">
        <f>IF(edit!$C14="T",edit!Z$2*edit!Z$4,edit!Z$3*edit!Z$4)</f>
        <v>1.7000000000000001E-2</v>
      </c>
      <c r="Z10" s="1">
        <f>IF(edit!$C14="T",edit!AA$2*edit!AA$4,edit!AA$3*edit!AA$4)</f>
        <v>1.9E-3</v>
      </c>
      <c r="AA10" s="1">
        <f>IF(edit!$C14="T",edit!AB$2*edit!AB$4,edit!AB$3*edit!AB$4)</f>
        <v>10</v>
      </c>
      <c r="AB10" s="1">
        <f>IF(edit!$C14="T",edit!AC$2*edit!AC$4,edit!AC$3*edit!AC$4)</f>
        <v>0.12578616352201299</v>
      </c>
      <c r="AC10" s="1">
        <f>IF(edit!$C14="T",edit!AD$2*edit!AD$4,edit!AD$3*edit!AD$4)</f>
        <v>7.8616352201257896E-3</v>
      </c>
      <c r="AD10" s="1">
        <f>IF(edit!$C14="T",edit!AE$2*edit!AE$4,edit!AE$3*edit!AE$4)</f>
        <v>0.2</v>
      </c>
      <c r="AE10" s="1">
        <f>IF(edit!$C14="T",edit!AF$2*edit!AF$4,edit!AF$3*edit!AF$4)</f>
        <v>0.12578616352201299</v>
      </c>
      <c r="AF10" s="1">
        <f>IF(edit!$C14="T",edit!AG$2*edit!AG$4,edit!AG$3*edit!AG$4)</f>
        <v>5</v>
      </c>
      <c r="AG10" s="1">
        <f>IF(edit!$C14="T",edit!AH$2*edit!AH$4,edit!AH$3*edit!AH$4)</f>
        <v>6.2893081761006303E-2</v>
      </c>
      <c r="AH10" s="1">
        <f>IF(edit!$C14="T",edit!AI$2*edit!AI$4,edit!AI$3*edit!AI$4)</f>
        <v>3.9308176100628896E-3</v>
      </c>
      <c r="AI10" s="1">
        <f>IF(edit!$C14="T",edit!AJ$2*edit!AJ$4,edit!AJ$3*edit!AJ$4)</f>
        <v>0.1</v>
      </c>
      <c r="AJ10" s="1">
        <f>IF(edit!$C14="T",edit!AK$2*edit!AK$4,edit!AK$3*edit!AK$4)</f>
        <v>5</v>
      </c>
      <c r="AK10" s="1">
        <f>IF(edit!$C14="T",edit!AL$2*edit!AL$4,edit!AL$3*edit!AL$4)</f>
        <v>6.2893081761006303E-2</v>
      </c>
      <c r="AL10" s="1">
        <f>IF(edit!$C14="T",edit!AM$2*edit!AM$4,edit!AM$3*edit!AM$4)</f>
        <v>3.9308176100628896E-3</v>
      </c>
      <c r="AM10" s="1">
        <f>IF(edit!$C14="T",edit!AN$2*edit!AN$4,edit!AN$3*edit!AN$4)</f>
        <v>0.1</v>
      </c>
      <c r="AN10" s="1">
        <f>IF(edit!$C14="T",edit!AO$2*edit!AO$4,edit!AO$3*edit!AO$4)</f>
        <v>5</v>
      </c>
      <c r="AO10" s="1">
        <f>IF(edit!$C14="T",edit!AP$2*edit!AP$4,edit!AP$3*edit!AP$4)</f>
        <v>6.2893081761006303E-2</v>
      </c>
      <c r="AP10" s="1">
        <f>IF(edit!$C14="T",edit!AQ$2*edit!AQ$4,edit!AQ$3*edit!AQ$4)</f>
        <v>3.9308176100628896E-3</v>
      </c>
      <c r="AQ10" s="1">
        <f>IF(edit!$C14="T",edit!AR$2*edit!AR$4,edit!AR$3*edit!AR$4)</f>
        <v>0.1</v>
      </c>
      <c r="AR10" s="1">
        <f>IF(edit!$C14="T",edit!AS$2*edit!AS$4,edit!AS$3*edit!AS$4)</f>
        <v>0.1</v>
      </c>
      <c r="AS10" s="1">
        <f>IF(edit!$C14="T",edit!AT$2*edit!AT$4,edit!AT$3*edit!AT$4)</f>
        <v>1.5E-3</v>
      </c>
      <c r="AT10" s="1">
        <f>IF(edit!$C14="T",edit!AU$2*edit!AU$4,edit!AU$3*edit!AU$4)</f>
        <v>1.6700000000000002E-4</v>
      </c>
      <c r="AU10" s="1">
        <f>IF(edit!$C14="T",edit!AV$2*edit!AV$4,edit!AV$3*edit!AV$4)</f>
        <v>0.1</v>
      </c>
      <c r="AV10" s="1">
        <f>IF(edit!$C14="T",edit!AW$2*edit!AW$4,edit!AW$3*edit!AW$4)</f>
        <v>1.5E-3</v>
      </c>
      <c r="AW10" s="1">
        <f>IF(edit!$C14="T",edit!AX$2*edit!AX$4,edit!AX$3*edit!AX$4)</f>
        <v>1.6700000000000002E-4</v>
      </c>
      <c r="AX10" s="1">
        <f>IF(edit!$C14="T",edit!AY$2*edit!AY$4,edit!AY$3*edit!AY$4)</f>
        <v>0.1</v>
      </c>
      <c r="AY10" s="1">
        <f>IF(edit!$C14="T",edit!AZ$2*edit!AZ$4,edit!AZ$3*edit!AZ$4)</f>
        <v>1.67E-3</v>
      </c>
      <c r="AZ10" s="1">
        <f>IF(edit!$C14="T",edit!BA$2*edit!BA$4,edit!BA$3*edit!BA$4)</f>
        <v>1.8500000000000002E-4</v>
      </c>
      <c r="BA10" s="1">
        <f>IF(edit!$C14="T",edit!BB$2*edit!BB$4,edit!BB$3*edit!BB$4)</f>
        <v>0.1</v>
      </c>
      <c r="BB10" s="1">
        <f>IF(edit!$C14="T",edit!BC$2*edit!BC$4,edit!BC$3*edit!BC$4)</f>
        <v>1.67E-3</v>
      </c>
      <c r="BC10" s="1">
        <f>IF(edit!$C14="T",edit!BD$2*edit!BD$4,edit!BD$3*edit!BD$4)</f>
        <v>1.8500000000000002E-4</v>
      </c>
      <c r="BD10" s="1">
        <f>IF(edit!$C14="T",edit!BE$2*edit!BE$4,edit!BE$3*edit!BE$4)</f>
        <v>0</v>
      </c>
      <c r="BE10" s="1">
        <f>IF(edit!$C14="T",edit!BF$2*edit!BF$4,edit!BF$3*edit!BF$4)</f>
        <v>0</v>
      </c>
      <c r="BF10" s="1">
        <f>IF(edit!$C14="T",edit!BG$2*edit!BG$4,edit!BG$3*edit!BG$4)</f>
        <v>0</v>
      </c>
      <c r="BG10" s="1">
        <f>IF(edit!$C14="T",edit!BH$2*edit!BH$4,edit!BH$3*edit!BH$4)</f>
        <v>0</v>
      </c>
      <c r="BH10" s="1">
        <f>IF(edit!$C14="T",edit!BI$2*edit!BI$4,edit!BI$3*edit!BI$4)</f>
        <v>2290</v>
      </c>
      <c r="BI10" s="1">
        <f>IF(edit!$C14="T",edit!BJ$2*edit!BJ$4,edit!BJ$3*edit!BJ$4)</f>
        <v>1520</v>
      </c>
      <c r="BJ10" s="1">
        <f>IF(edit!$C14="T",edit!BK$2*edit!BK$4,edit!BK$3*edit!BK$4)</f>
        <v>0</v>
      </c>
      <c r="BK10" s="1">
        <f>IF(edit!$C14="T",edit!BL$2*edit!BL$4,edit!BL$3*edit!BL$4)</f>
        <v>0</v>
      </c>
      <c r="BL10" s="1">
        <f>IF(edit!$C14="T",edit!BM$2*edit!BM$4,edit!BM$3*edit!BM$4)</f>
        <v>0</v>
      </c>
      <c r="BM10" s="1">
        <f>IF(edit!$C14="T",edit!BN$2*edit!BN$4,edit!BN$3*edit!BN$4)</f>
        <v>36080</v>
      </c>
      <c r="BN10" s="1">
        <f>IF(edit!$C14="T",edit!BO$2*edit!BO$4,edit!BO$3*edit!BO$4)</f>
        <v>3010</v>
      </c>
      <c r="BO10" s="1">
        <f>IF(edit!$C14="T",edit!BP$2*edit!BP$4,edit!BP$3*edit!BP$4)</f>
        <v>0</v>
      </c>
    </row>
    <row r="11" spans="1:67" s="25" customFormat="1" x14ac:dyDescent="0.2">
      <c r="A11" s="8">
        <f>edit!A15</f>
        <v>9</v>
      </c>
      <c r="B11" s="8" t="str">
        <f>edit!B15</f>
        <v>Brenta</v>
      </c>
      <c r="C11" s="8">
        <f>edit!D15</f>
        <v>374</v>
      </c>
      <c r="D11" s="8">
        <f>edit!E15</f>
        <v>169</v>
      </c>
      <c r="E11" s="8">
        <f>edit!F15</f>
        <v>1</v>
      </c>
      <c r="F11" s="30">
        <f>edit!G15</f>
        <v>4471100000</v>
      </c>
      <c r="G11" s="8">
        <f>edit!H15</f>
        <v>12.308672390933999</v>
      </c>
      <c r="H11" s="8">
        <f>edit!I15</f>
        <v>45.182011963085401</v>
      </c>
      <c r="I11" s="8">
        <f>edit!J15</f>
        <v>0</v>
      </c>
      <c r="J11" s="8">
        <f>edit!K15</f>
        <v>0</v>
      </c>
      <c r="K11" s="8">
        <f>edit!L15</f>
        <v>0</v>
      </c>
      <c r="L11" s="8">
        <f>edit!M15</f>
        <v>0</v>
      </c>
      <c r="M11" s="8">
        <f>edit!N15</f>
        <v>0</v>
      </c>
      <c r="N11" s="8">
        <f>edit!O15</f>
        <v>0</v>
      </c>
      <c r="O11" s="8">
        <f>edit!P15</f>
        <v>0</v>
      </c>
      <c r="P11" s="8">
        <f>edit!Q15</f>
        <v>0</v>
      </c>
      <c r="Q11" s="8">
        <f>IF(edit!B15="T",edit!R$2*edit!R$4,edit!R$3*edit!R$4)</f>
        <v>240</v>
      </c>
      <c r="R11" s="1">
        <f>IF(edit!$C15="T",edit!S$2*edit!S$4,edit!S$3*edit!S$4)</f>
        <v>1.9048380982858359</v>
      </c>
      <c r="S11" s="1">
        <f>IF(edit!$C15="T",edit!T$2*edit!T$4,edit!T$3*edit!T$4)</f>
        <v>124.22626314549464</v>
      </c>
      <c r="T11" s="1">
        <f>IF(edit!$C15="T",edit!U$2*edit!U$4,edit!U$3*edit!U$4)</f>
        <v>24.845252629098926</v>
      </c>
      <c r="U11" s="1">
        <f>IF(edit!$C15="T",edit!V$2*edit!V$4,edit!V$3*edit!V$4)</f>
        <v>0</v>
      </c>
      <c r="V11" s="1">
        <f>IF(edit!$C15="T",edit!W$2*edit!W$4,edit!W$3*edit!W$4)</f>
        <v>124.22626314549464</v>
      </c>
      <c r="W11" s="1">
        <f>IF(edit!$C15="T",edit!X$2*edit!X$4,edit!X$3*edit!X$4)</f>
        <v>0</v>
      </c>
      <c r="X11" s="1">
        <f>IF(edit!$C15="T",edit!Y$2*edit!Y$4,edit!Y$3*edit!Y$4)</f>
        <v>1</v>
      </c>
      <c r="Y11" s="1">
        <f>IF(edit!$C15="T",edit!Z$2*edit!Z$4,edit!Z$3*edit!Z$4)</f>
        <v>1.7000000000000001E-2</v>
      </c>
      <c r="Z11" s="1">
        <f>IF(edit!$C15="T",edit!AA$2*edit!AA$4,edit!AA$3*edit!AA$4)</f>
        <v>1.9E-3</v>
      </c>
      <c r="AA11" s="1">
        <f>IF(edit!$C15="T",edit!AB$2*edit!AB$4,edit!AB$3*edit!AB$4)</f>
        <v>10</v>
      </c>
      <c r="AB11" s="1">
        <f>IF(edit!$C15="T",edit!AC$2*edit!AC$4,edit!AC$3*edit!AC$4)</f>
        <v>0.12578616352201299</v>
      </c>
      <c r="AC11" s="1">
        <f>IF(edit!$C15="T",edit!AD$2*edit!AD$4,edit!AD$3*edit!AD$4)</f>
        <v>7.8616352201257896E-3</v>
      </c>
      <c r="AD11" s="1">
        <f>IF(edit!$C15="T",edit!AE$2*edit!AE$4,edit!AE$3*edit!AE$4)</f>
        <v>0.2</v>
      </c>
      <c r="AE11" s="1">
        <f>IF(edit!$C15="T",edit!AF$2*edit!AF$4,edit!AF$3*edit!AF$4)</f>
        <v>0.12578616352201299</v>
      </c>
      <c r="AF11" s="1">
        <f>IF(edit!$C15="T",edit!AG$2*edit!AG$4,edit!AG$3*edit!AG$4)</f>
        <v>5</v>
      </c>
      <c r="AG11" s="1">
        <f>IF(edit!$C15="T",edit!AH$2*edit!AH$4,edit!AH$3*edit!AH$4)</f>
        <v>6.2893081761006303E-2</v>
      </c>
      <c r="AH11" s="1">
        <f>IF(edit!$C15="T",edit!AI$2*edit!AI$4,edit!AI$3*edit!AI$4)</f>
        <v>3.9308176100628896E-3</v>
      </c>
      <c r="AI11" s="1">
        <f>IF(edit!$C15="T",edit!AJ$2*edit!AJ$4,edit!AJ$3*edit!AJ$4)</f>
        <v>0.1</v>
      </c>
      <c r="AJ11" s="1">
        <f>IF(edit!$C15="T",edit!AK$2*edit!AK$4,edit!AK$3*edit!AK$4)</f>
        <v>5</v>
      </c>
      <c r="AK11" s="1">
        <f>IF(edit!$C15="T",edit!AL$2*edit!AL$4,edit!AL$3*edit!AL$4)</f>
        <v>6.2893081761006303E-2</v>
      </c>
      <c r="AL11" s="1">
        <f>IF(edit!$C15="T",edit!AM$2*edit!AM$4,edit!AM$3*edit!AM$4)</f>
        <v>3.9308176100628896E-3</v>
      </c>
      <c r="AM11" s="1">
        <f>IF(edit!$C15="T",edit!AN$2*edit!AN$4,edit!AN$3*edit!AN$4)</f>
        <v>0.1</v>
      </c>
      <c r="AN11" s="1">
        <f>IF(edit!$C15="T",edit!AO$2*edit!AO$4,edit!AO$3*edit!AO$4)</f>
        <v>5</v>
      </c>
      <c r="AO11" s="1">
        <f>IF(edit!$C15="T",edit!AP$2*edit!AP$4,edit!AP$3*edit!AP$4)</f>
        <v>6.2893081761006303E-2</v>
      </c>
      <c r="AP11" s="1">
        <f>IF(edit!$C15="T",edit!AQ$2*edit!AQ$4,edit!AQ$3*edit!AQ$4)</f>
        <v>3.9308176100628896E-3</v>
      </c>
      <c r="AQ11" s="1">
        <f>IF(edit!$C15="T",edit!AR$2*edit!AR$4,edit!AR$3*edit!AR$4)</f>
        <v>0.1</v>
      </c>
      <c r="AR11" s="1">
        <f>IF(edit!$C15="T",edit!AS$2*edit!AS$4,edit!AS$3*edit!AS$4)</f>
        <v>0.1</v>
      </c>
      <c r="AS11" s="1">
        <f>IF(edit!$C15="T",edit!AT$2*edit!AT$4,edit!AT$3*edit!AT$4)</f>
        <v>1.5E-3</v>
      </c>
      <c r="AT11" s="1">
        <f>IF(edit!$C15="T",edit!AU$2*edit!AU$4,edit!AU$3*edit!AU$4)</f>
        <v>1.6700000000000002E-4</v>
      </c>
      <c r="AU11" s="1">
        <f>IF(edit!$C15="T",edit!AV$2*edit!AV$4,edit!AV$3*edit!AV$4)</f>
        <v>0.1</v>
      </c>
      <c r="AV11" s="1">
        <f>IF(edit!$C15="T",edit!AW$2*edit!AW$4,edit!AW$3*edit!AW$4)</f>
        <v>1.5E-3</v>
      </c>
      <c r="AW11" s="1">
        <f>IF(edit!$C15="T",edit!AX$2*edit!AX$4,edit!AX$3*edit!AX$4)</f>
        <v>1.6700000000000002E-4</v>
      </c>
      <c r="AX11" s="1">
        <f>IF(edit!$C15="T",edit!AY$2*edit!AY$4,edit!AY$3*edit!AY$4)</f>
        <v>0.1</v>
      </c>
      <c r="AY11" s="1">
        <f>IF(edit!$C15="T",edit!AZ$2*edit!AZ$4,edit!AZ$3*edit!AZ$4)</f>
        <v>1.67E-3</v>
      </c>
      <c r="AZ11" s="1">
        <f>IF(edit!$C15="T",edit!BA$2*edit!BA$4,edit!BA$3*edit!BA$4)</f>
        <v>1.8500000000000002E-4</v>
      </c>
      <c r="BA11" s="1">
        <f>IF(edit!$C15="T",edit!BB$2*edit!BB$4,edit!BB$3*edit!BB$4)</f>
        <v>0.1</v>
      </c>
      <c r="BB11" s="1">
        <f>IF(edit!$C15="T",edit!BC$2*edit!BC$4,edit!BC$3*edit!BC$4)</f>
        <v>1.67E-3</v>
      </c>
      <c r="BC11" s="1">
        <f>IF(edit!$C15="T",edit!BD$2*edit!BD$4,edit!BD$3*edit!BD$4)</f>
        <v>1.8500000000000002E-4</v>
      </c>
      <c r="BD11" s="1">
        <f>IF(edit!$C15="T",edit!BE$2*edit!BE$4,edit!BE$3*edit!BE$4)</f>
        <v>0</v>
      </c>
      <c r="BE11" s="1">
        <f>IF(edit!$C15="T",edit!BF$2*edit!BF$4,edit!BF$3*edit!BF$4)</f>
        <v>0</v>
      </c>
      <c r="BF11" s="1">
        <f>IF(edit!$C15="T",edit!BG$2*edit!BG$4,edit!BG$3*edit!BG$4)</f>
        <v>0</v>
      </c>
      <c r="BG11" s="1">
        <f>IF(edit!$C15="T",edit!BH$2*edit!BH$4,edit!BH$3*edit!BH$4)</f>
        <v>0</v>
      </c>
      <c r="BH11" s="1">
        <f>IF(edit!$C15="T",edit!BI$2*edit!BI$4,edit!BI$3*edit!BI$4)</f>
        <v>2290</v>
      </c>
      <c r="BI11" s="1">
        <f>IF(edit!$C15="T",edit!BJ$2*edit!BJ$4,edit!BJ$3*edit!BJ$4)</f>
        <v>1520</v>
      </c>
      <c r="BJ11" s="1">
        <f>IF(edit!$C15="T",edit!BK$2*edit!BK$4,edit!BK$3*edit!BK$4)</f>
        <v>0</v>
      </c>
      <c r="BK11" s="1">
        <f>IF(edit!$C15="T",edit!BL$2*edit!BL$4,edit!BL$3*edit!BL$4)</f>
        <v>0</v>
      </c>
      <c r="BL11" s="1">
        <f>IF(edit!$C15="T",edit!BM$2*edit!BM$4,edit!BM$3*edit!BM$4)</f>
        <v>0</v>
      </c>
      <c r="BM11" s="1">
        <f>IF(edit!$C15="T",edit!BN$2*edit!BN$4,edit!BN$3*edit!BN$4)</f>
        <v>36080</v>
      </c>
      <c r="BN11" s="1">
        <f>IF(edit!$C15="T",edit!BO$2*edit!BO$4,edit!BO$3*edit!BO$4)</f>
        <v>3010</v>
      </c>
      <c r="BO11" s="1">
        <f>IF(edit!$C15="T",edit!BP$2*edit!BP$4,edit!BP$3*edit!BP$4)</f>
        <v>0</v>
      </c>
    </row>
    <row r="12" spans="1:67" s="25" customFormat="1" x14ac:dyDescent="0.2">
      <c r="A12" s="8">
        <f>edit!A16</f>
        <v>10</v>
      </c>
      <c r="B12" s="8" t="str">
        <f>edit!B16</f>
        <v>Naviglio del Brenta</v>
      </c>
      <c r="C12" s="8">
        <f>edit!D16</f>
        <v>373</v>
      </c>
      <c r="D12" s="8">
        <f>edit!E16</f>
        <v>154</v>
      </c>
      <c r="E12" s="8">
        <f>edit!F16</f>
        <v>1</v>
      </c>
      <c r="F12" s="30">
        <f>edit!G16</f>
        <v>707806000</v>
      </c>
      <c r="G12" s="8">
        <f>edit!H16</f>
        <v>12.428000000000001</v>
      </c>
      <c r="H12" s="8">
        <f>edit!I16</f>
        <v>44.935200000000002</v>
      </c>
      <c r="I12" s="8">
        <f>edit!J16</f>
        <v>0</v>
      </c>
      <c r="J12" s="8">
        <f>edit!K16</f>
        <v>0</v>
      </c>
      <c r="K12" s="8">
        <f>edit!L16</f>
        <v>0</v>
      </c>
      <c r="L12" s="8">
        <f>edit!M16</f>
        <v>0</v>
      </c>
      <c r="M12" s="8">
        <f>edit!N16</f>
        <v>0</v>
      </c>
      <c r="N12" s="8">
        <f>edit!O16</f>
        <v>0</v>
      </c>
      <c r="O12" s="8">
        <f>edit!P16</f>
        <v>0</v>
      </c>
      <c r="P12" s="8">
        <f>edit!Q16</f>
        <v>0</v>
      </c>
      <c r="Q12" s="8">
        <f>IF(edit!B16="T",edit!R$2*edit!R$4,edit!R$3*edit!R$4)</f>
        <v>240</v>
      </c>
      <c r="R12" s="1">
        <f>IF(edit!$C16="T",edit!S$2*edit!S$4,edit!S$3*edit!S$4)</f>
        <v>1.9048380982858359</v>
      </c>
      <c r="S12" s="1">
        <f>IF(edit!$C16="T",edit!T$2*edit!T$4,edit!T$3*edit!T$4)</f>
        <v>124.22626314549464</v>
      </c>
      <c r="T12" s="1">
        <f>IF(edit!$C16="T",edit!U$2*edit!U$4,edit!U$3*edit!U$4)</f>
        <v>24.845252629098926</v>
      </c>
      <c r="U12" s="1">
        <f>IF(edit!$C16="T",edit!V$2*edit!V$4,edit!V$3*edit!V$4)</f>
        <v>0</v>
      </c>
      <c r="V12" s="1">
        <f>IF(edit!$C16="T",edit!W$2*edit!W$4,edit!W$3*edit!W$4)</f>
        <v>124.22626314549464</v>
      </c>
      <c r="W12" s="1">
        <f>IF(edit!$C16="T",edit!X$2*edit!X$4,edit!X$3*edit!X$4)</f>
        <v>0</v>
      </c>
      <c r="X12" s="1">
        <f>IF(edit!$C16="T",edit!Y$2*edit!Y$4,edit!Y$3*edit!Y$4)</f>
        <v>1</v>
      </c>
      <c r="Y12" s="1">
        <f>IF(edit!$C16="T",edit!Z$2*edit!Z$4,edit!Z$3*edit!Z$4)</f>
        <v>1.7000000000000001E-2</v>
      </c>
      <c r="Z12" s="1">
        <f>IF(edit!$C16="T",edit!AA$2*edit!AA$4,edit!AA$3*edit!AA$4)</f>
        <v>1.9E-3</v>
      </c>
      <c r="AA12" s="1">
        <f>IF(edit!$C16="T",edit!AB$2*edit!AB$4,edit!AB$3*edit!AB$4)</f>
        <v>10</v>
      </c>
      <c r="AB12" s="1">
        <f>IF(edit!$C16="T",edit!AC$2*edit!AC$4,edit!AC$3*edit!AC$4)</f>
        <v>0.12578616352201299</v>
      </c>
      <c r="AC12" s="1">
        <f>IF(edit!$C16="T",edit!AD$2*edit!AD$4,edit!AD$3*edit!AD$4)</f>
        <v>7.8616352201257896E-3</v>
      </c>
      <c r="AD12" s="1">
        <f>IF(edit!$C16="T",edit!AE$2*edit!AE$4,edit!AE$3*edit!AE$4)</f>
        <v>0.2</v>
      </c>
      <c r="AE12" s="1">
        <f>IF(edit!$C16="T",edit!AF$2*edit!AF$4,edit!AF$3*edit!AF$4)</f>
        <v>0.12578616352201299</v>
      </c>
      <c r="AF12" s="1">
        <f>IF(edit!$C16="T",edit!AG$2*edit!AG$4,edit!AG$3*edit!AG$4)</f>
        <v>5</v>
      </c>
      <c r="AG12" s="1">
        <f>IF(edit!$C16="T",edit!AH$2*edit!AH$4,edit!AH$3*edit!AH$4)</f>
        <v>6.2893081761006303E-2</v>
      </c>
      <c r="AH12" s="1">
        <f>IF(edit!$C16="T",edit!AI$2*edit!AI$4,edit!AI$3*edit!AI$4)</f>
        <v>3.9308176100628896E-3</v>
      </c>
      <c r="AI12" s="1">
        <f>IF(edit!$C16="T",edit!AJ$2*edit!AJ$4,edit!AJ$3*edit!AJ$4)</f>
        <v>0.1</v>
      </c>
      <c r="AJ12" s="1">
        <f>IF(edit!$C16="T",edit!AK$2*edit!AK$4,edit!AK$3*edit!AK$4)</f>
        <v>5</v>
      </c>
      <c r="AK12" s="1">
        <f>IF(edit!$C16="T",edit!AL$2*edit!AL$4,edit!AL$3*edit!AL$4)</f>
        <v>6.2893081761006303E-2</v>
      </c>
      <c r="AL12" s="1">
        <f>IF(edit!$C16="T",edit!AM$2*edit!AM$4,edit!AM$3*edit!AM$4)</f>
        <v>3.9308176100628896E-3</v>
      </c>
      <c r="AM12" s="1">
        <f>IF(edit!$C16="T",edit!AN$2*edit!AN$4,edit!AN$3*edit!AN$4)</f>
        <v>0.1</v>
      </c>
      <c r="AN12" s="1">
        <f>IF(edit!$C16="T",edit!AO$2*edit!AO$4,edit!AO$3*edit!AO$4)</f>
        <v>5</v>
      </c>
      <c r="AO12" s="1">
        <f>IF(edit!$C16="T",edit!AP$2*edit!AP$4,edit!AP$3*edit!AP$4)</f>
        <v>6.2893081761006303E-2</v>
      </c>
      <c r="AP12" s="1">
        <f>IF(edit!$C16="T",edit!AQ$2*edit!AQ$4,edit!AQ$3*edit!AQ$4)</f>
        <v>3.9308176100628896E-3</v>
      </c>
      <c r="AQ12" s="1">
        <f>IF(edit!$C16="T",edit!AR$2*edit!AR$4,edit!AR$3*edit!AR$4)</f>
        <v>0.1</v>
      </c>
      <c r="AR12" s="1">
        <f>IF(edit!$C16="T",edit!AS$2*edit!AS$4,edit!AS$3*edit!AS$4)</f>
        <v>0.1</v>
      </c>
      <c r="AS12" s="1">
        <f>IF(edit!$C16="T",edit!AT$2*edit!AT$4,edit!AT$3*edit!AT$4)</f>
        <v>1.5E-3</v>
      </c>
      <c r="AT12" s="1">
        <f>IF(edit!$C16="T",edit!AU$2*edit!AU$4,edit!AU$3*edit!AU$4)</f>
        <v>1.6700000000000002E-4</v>
      </c>
      <c r="AU12" s="1">
        <f>IF(edit!$C16="T",edit!AV$2*edit!AV$4,edit!AV$3*edit!AV$4)</f>
        <v>0.1</v>
      </c>
      <c r="AV12" s="1">
        <f>IF(edit!$C16="T",edit!AW$2*edit!AW$4,edit!AW$3*edit!AW$4)</f>
        <v>1.5E-3</v>
      </c>
      <c r="AW12" s="1">
        <f>IF(edit!$C16="T",edit!AX$2*edit!AX$4,edit!AX$3*edit!AX$4)</f>
        <v>1.6700000000000002E-4</v>
      </c>
      <c r="AX12" s="1">
        <f>IF(edit!$C16="T",edit!AY$2*edit!AY$4,edit!AY$3*edit!AY$4)</f>
        <v>0.1</v>
      </c>
      <c r="AY12" s="1">
        <f>IF(edit!$C16="T",edit!AZ$2*edit!AZ$4,edit!AZ$3*edit!AZ$4)</f>
        <v>1.67E-3</v>
      </c>
      <c r="AZ12" s="1">
        <f>IF(edit!$C16="T",edit!BA$2*edit!BA$4,edit!BA$3*edit!BA$4)</f>
        <v>1.8500000000000002E-4</v>
      </c>
      <c r="BA12" s="1">
        <f>IF(edit!$C16="T",edit!BB$2*edit!BB$4,edit!BB$3*edit!BB$4)</f>
        <v>0.1</v>
      </c>
      <c r="BB12" s="1">
        <f>IF(edit!$C16="T",edit!BC$2*edit!BC$4,edit!BC$3*edit!BC$4)</f>
        <v>1.67E-3</v>
      </c>
      <c r="BC12" s="1">
        <f>IF(edit!$C16="T",edit!BD$2*edit!BD$4,edit!BD$3*edit!BD$4)</f>
        <v>1.8500000000000002E-4</v>
      </c>
      <c r="BD12" s="1">
        <f>IF(edit!$C16="T",edit!BE$2*edit!BE$4,edit!BE$3*edit!BE$4)</f>
        <v>0</v>
      </c>
      <c r="BE12" s="1">
        <f>IF(edit!$C16="T",edit!BF$2*edit!BF$4,edit!BF$3*edit!BF$4)</f>
        <v>0</v>
      </c>
      <c r="BF12" s="1">
        <f>IF(edit!$C16="T",edit!BG$2*edit!BG$4,edit!BG$3*edit!BG$4)</f>
        <v>0</v>
      </c>
      <c r="BG12" s="1">
        <f>IF(edit!$C16="T",edit!BH$2*edit!BH$4,edit!BH$3*edit!BH$4)</f>
        <v>0</v>
      </c>
      <c r="BH12" s="1">
        <f>IF(edit!$C16="T",edit!BI$2*edit!BI$4,edit!BI$3*edit!BI$4)</f>
        <v>2290</v>
      </c>
      <c r="BI12" s="1">
        <f>IF(edit!$C16="T",edit!BJ$2*edit!BJ$4,edit!BJ$3*edit!BJ$4)</f>
        <v>1520</v>
      </c>
      <c r="BJ12" s="1">
        <f>IF(edit!$C16="T",edit!BK$2*edit!BK$4,edit!BK$3*edit!BK$4)</f>
        <v>0</v>
      </c>
      <c r="BK12" s="1">
        <f>IF(edit!$C16="T",edit!BL$2*edit!BL$4,edit!BL$3*edit!BL$4)</f>
        <v>0</v>
      </c>
      <c r="BL12" s="1">
        <f>IF(edit!$C16="T",edit!BM$2*edit!BM$4,edit!BM$3*edit!BM$4)</f>
        <v>0</v>
      </c>
      <c r="BM12" s="1">
        <f>IF(edit!$C16="T",edit!BN$2*edit!BN$4,edit!BN$3*edit!BN$4)</f>
        <v>36080</v>
      </c>
      <c r="BN12" s="1">
        <f>IF(edit!$C16="T",edit!BO$2*edit!BO$4,edit!BO$3*edit!BO$4)</f>
        <v>3010</v>
      </c>
      <c r="BO12" s="1">
        <f>IF(edit!$C16="T",edit!BP$2*edit!BP$4,edit!BP$3*edit!BP$4)</f>
        <v>0</v>
      </c>
    </row>
    <row r="13" spans="1:67" s="25" customFormat="1" x14ac:dyDescent="0.2">
      <c r="A13" s="8">
        <f>edit!A17</f>
        <v>11</v>
      </c>
      <c r="B13" s="8" t="str">
        <f>edit!B17</f>
        <v>Dese</v>
      </c>
      <c r="C13" s="8">
        <f>edit!D17</f>
        <v>383</v>
      </c>
      <c r="D13" s="8">
        <f>edit!E17</f>
        <v>148</v>
      </c>
      <c r="E13" s="8">
        <f>edit!F17</f>
        <v>1</v>
      </c>
      <c r="F13" s="30">
        <f>edit!G17</f>
        <v>476430000.00000006</v>
      </c>
      <c r="G13" s="8">
        <f>edit!H17</f>
        <v>12.3859344232942</v>
      </c>
      <c r="H13" s="8">
        <f>edit!I17</f>
        <v>45.5193871026731</v>
      </c>
      <c r="I13" s="8">
        <f>edit!J17</f>
        <v>0</v>
      </c>
      <c r="J13" s="8">
        <f>edit!K17</f>
        <v>0</v>
      </c>
      <c r="K13" s="8">
        <f>edit!L17</f>
        <v>0</v>
      </c>
      <c r="L13" s="8">
        <f>edit!M17</f>
        <v>0</v>
      </c>
      <c r="M13" s="8">
        <f>edit!N17</f>
        <v>0</v>
      </c>
      <c r="N13" s="8">
        <f>edit!O17</f>
        <v>0</v>
      </c>
      <c r="O13" s="8">
        <f>edit!P17</f>
        <v>0</v>
      </c>
      <c r="P13" s="8">
        <f>edit!Q17</f>
        <v>0</v>
      </c>
      <c r="Q13" s="8">
        <f>IF(edit!B17="T",edit!R$2*edit!R$4,edit!R$3*edit!R$4)</f>
        <v>240</v>
      </c>
      <c r="R13" s="1">
        <f>IF(edit!$C17="T",edit!S$2*edit!S$4,edit!S$3*edit!S$4)</f>
        <v>1.9048380982858359</v>
      </c>
      <c r="S13" s="1">
        <f>IF(edit!$C17="T",edit!T$2*edit!T$4,edit!T$3*edit!T$4)</f>
        <v>124.22626314549464</v>
      </c>
      <c r="T13" s="1">
        <f>IF(edit!$C17="T",edit!U$2*edit!U$4,edit!U$3*edit!U$4)</f>
        <v>24.845252629098926</v>
      </c>
      <c r="U13" s="1">
        <f>IF(edit!$C17="T",edit!V$2*edit!V$4,edit!V$3*edit!V$4)</f>
        <v>0</v>
      </c>
      <c r="V13" s="1">
        <f>IF(edit!$C17="T",edit!W$2*edit!W$4,edit!W$3*edit!W$4)</f>
        <v>124.22626314549464</v>
      </c>
      <c r="W13" s="1">
        <f>IF(edit!$C17="T",edit!X$2*edit!X$4,edit!X$3*edit!X$4)</f>
        <v>0</v>
      </c>
      <c r="X13" s="1">
        <f>IF(edit!$C17="T",edit!Y$2*edit!Y$4,edit!Y$3*edit!Y$4)</f>
        <v>1</v>
      </c>
      <c r="Y13" s="1">
        <f>IF(edit!$C17="T",edit!Z$2*edit!Z$4,edit!Z$3*edit!Z$4)</f>
        <v>1.7000000000000001E-2</v>
      </c>
      <c r="Z13" s="1">
        <f>IF(edit!$C17="T",edit!AA$2*edit!AA$4,edit!AA$3*edit!AA$4)</f>
        <v>1.9E-3</v>
      </c>
      <c r="AA13" s="1">
        <f>IF(edit!$C17="T",edit!AB$2*edit!AB$4,edit!AB$3*edit!AB$4)</f>
        <v>10</v>
      </c>
      <c r="AB13" s="1">
        <f>IF(edit!$C17="T",edit!AC$2*edit!AC$4,edit!AC$3*edit!AC$4)</f>
        <v>0.12578616352201299</v>
      </c>
      <c r="AC13" s="1">
        <f>IF(edit!$C17="T",edit!AD$2*edit!AD$4,edit!AD$3*edit!AD$4)</f>
        <v>7.8616352201257896E-3</v>
      </c>
      <c r="AD13" s="1">
        <f>IF(edit!$C17="T",edit!AE$2*edit!AE$4,edit!AE$3*edit!AE$4)</f>
        <v>0.2</v>
      </c>
      <c r="AE13" s="1">
        <f>IF(edit!$C17="T",edit!AF$2*edit!AF$4,edit!AF$3*edit!AF$4)</f>
        <v>0.12578616352201299</v>
      </c>
      <c r="AF13" s="1">
        <f>IF(edit!$C17="T",edit!AG$2*edit!AG$4,edit!AG$3*edit!AG$4)</f>
        <v>5</v>
      </c>
      <c r="AG13" s="1">
        <f>IF(edit!$C17="T",edit!AH$2*edit!AH$4,edit!AH$3*edit!AH$4)</f>
        <v>6.2893081761006303E-2</v>
      </c>
      <c r="AH13" s="1">
        <f>IF(edit!$C17="T",edit!AI$2*edit!AI$4,edit!AI$3*edit!AI$4)</f>
        <v>3.9308176100628896E-3</v>
      </c>
      <c r="AI13" s="1">
        <f>IF(edit!$C17="T",edit!AJ$2*edit!AJ$4,edit!AJ$3*edit!AJ$4)</f>
        <v>0.1</v>
      </c>
      <c r="AJ13" s="1">
        <f>IF(edit!$C17="T",edit!AK$2*edit!AK$4,edit!AK$3*edit!AK$4)</f>
        <v>5</v>
      </c>
      <c r="AK13" s="1">
        <f>IF(edit!$C17="T",edit!AL$2*edit!AL$4,edit!AL$3*edit!AL$4)</f>
        <v>6.2893081761006303E-2</v>
      </c>
      <c r="AL13" s="1">
        <f>IF(edit!$C17="T",edit!AM$2*edit!AM$4,edit!AM$3*edit!AM$4)</f>
        <v>3.9308176100628896E-3</v>
      </c>
      <c r="AM13" s="1">
        <f>IF(edit!$C17="T",edit!AN$2*edit!AN$4,edit!AN$3*edit!AN$4)</f>
        <v>0.1</v>
      </c>
      <c r="AN13" s="1">
        <f>IF(edit!$C17="T",edit!AO$2*edit!AO$4,edit!AO$3*edit!AO$4)</f>
        <v>5</v>
      </c>
      <c r="AO13" s="1">
        <f>IF(edit!$C17="T",edit!AP$2*edit!AP$4,edit!AP$3*edit!AP$4)</f>
        <v>6.2893081761006303E-2</v>
      </c>
      <c r="AP13" s="1">
        <f>IF(edit!$C17="T",edit!AQ$2*edit!AQ$4,edit!AQ$3*edit!AQ$4)</f>
        <v>3.9308176100628896E-3</v>
      </c>
      <c r="AQ13" s="1">
        <f>IF(edit!$C17="T",edit!AR$2*edit!AR$4,edit!AR$3*edit!AR$4)</f>
        <v>0.1</v>
      </c>
      <c r="AR13" s="1">
        <f>IF(edit!$C17="T",edit!AS$2*edit!AS$4,edit!AS$3*edit!AS$4)</f>
        <v>0.1</v>
      </c>
      <c r="AS13" s="1">
        <f>IF(edit!$C17="T",edit!AT$2*edit!AT$4,edit!AT$3*edit!AT$4)</f>
        <v>1.5E-3</v>
      </c>
      <c r="AT13" s="1">
        <f>IF(edit!$C17="T",edit!AU$2*edit!AU$4,edit!AU$3*edit!AU$4)</f>
        <v>1.6700000000000002E-4</v>
      </c>
      <c r="AU13" s="1">
        <f>IF(edit!$C17="T",edit!AV$2*edit!AV$4,edit!AV$3*edit!AV$4)</f>
        <v>0.1</v>
      </c>
      <c r="AV13" s="1">
        <f>IF(edit!$C17="T",edit!AW$2*edit!AW$4,edit!AW$3*edit!AW$4)</f>
        <v>1.5E-3</v>
      </c>
      <c r="AW13" s="1">
        <f>IF(edit!$C17="T",edit!AX$2*edit!AX$4,edit!AX$3*edit!AX$4)</f>
        <v>1.6700000000000002E-4</v>
      </c>
      <c r="AX13" s="1">
        <f>IF(edit!$C17="T",edit!AY$2*edit!AY$4,edit!AY$3*edit!AY$4)</f>
        <v>0.1</v>
      </c>
      <c r="AY13" s="1">
        <f>IF(edit!$C17="T",edit!AZ$2*edit!AZ$4,edit!AZ$3*edit!AZ$4)</f>
        <v>1.67E-3</v>
      </c>
      <c r="AZ13" s="1">
        <f>IF(edit!$C17="T",edit!BA$2*edit!BA$4,edit!BA$3*edit!BA$4)</f>
        <v>1.8500000000000002E-4</v>
      </c>
      <c r="BA13" s="1">
        <f>IF(edit!$C17="T",edit!BB$2*edit!BB$4,edit!BB$3*edit!BB$4)</f>
        <v>0.1</v>
      </c>
      <c r="BB13" s="1">
        <f>IF(edit!$C17="T",edit!BC$2*edit!BC$4,edit!BC$3*edit!BC$4)</f>
        <v>1.67E-3</v>
      </c>
      <c r="BC13" s="1">
        <f>IF(edit!$C17="T",edit!BD$2*edit!BD$4,edit!BD$3*edit!BD$4)</f>
        <v>1.8500000000000002E-4</v>
      </c>
      <c r="BD13" s="1">
        <f>IF(edit!$C17="T",edit!BE$2*edit!BE$4,edit!BE$3*edit!BE$4)</f>
        <v>0</v>
      </c>
      <c r="BE13" s="1">
        <f>IF(edit!$C17="T",edit!BF$2*edit!BF$4,edit!BF$3*edit!BF$4)</f>
        <v>0</v>
      </c>
      <c r="BF13" s="1">
        <f>IF(edit!$C17="T",edit!BG$2*edit!BG$4,edit!BG$3*edit!BG$4)</f>
        <v>0</v>
      </c>
      <c r="BG13" s="1">
        <f>IF(edit!$C17="T",edit!BH$2*edit!BH$4,edit!BH$3*edit!BH$4)</f>
        <v>0</v>
      </c>
      <c r="BH13" s="1">
        <f>IF(edit!$C17="T",edit!BI$2*edit!BI$4,edit!BI$3*edit!BI$4)</f>
        <v>2290</v>
      </c>
      <c r="BI13" s="1">
        <f>IF(edit!$C17="T",edit!BJ$2*edit!BJ$4,edit!BJ$3*edit!BJ$4)</f>
        <v>1520</v>
      </c>
      <c r="BJ13" s="1">
        <f>IF(edit!$C17="T",edit!BK$2*edit!BK$4,edit!BK$3*edit!BK$4)</f>
        <v>0</v>
      </c>
      <c r="BK13" s="1">
        <f>IF(edit!$C17="T",edit!BL$2*edit!BL$4,edit!BL$3*edit!BL$4)</f>
        <v>0</v>
      </c>
      <c r="BL13" s="1">
        <f>IF(edit!$C17="T",edit!BM$2*edit!BM$4,edit!BM$3*edit!BM$4)</f>
        <v>0</v>
      </c>
      <c r="BM13" s="1">
        <f>IF(edit!$C17="T",edit!BN$2*edit!BN$4,edit!BN$3*edit!BN$4)</f>
        <v>36080</v>
      </c>
      <c r="BN13" s="1">
        <f>IF(edit!$C17="T",edit!BO$2*edit!BO$4,edit!BO$3*edit!BO$4)</f>
        <v>3010</v>
      </c>
      <c r="BO13" s="1">
        <f>IF(edit!$C17="T",edit!BP$2*edit!BP$4,edit!BP$3*edit!BP$4)</f>
        <v>0</v>
      </c>
    </row>
    <row r="14" spans="1:67" s="25" customFormat="1" x14ac:dyDescent="0.2">
      <c r="A14" s="8">
        <f>edit!A18</f>
        <v>12</v>
      </c>
      <c r="B14" s="8" t="str">
        <f>edit!B18</f>
        <v>Sile</v>
      </c>
      <c r="C14" s="8">
        <f>edit!D18</f>
        <v>385</v>
      </c>
      <c r="D14" s="8">
        <f>edit!E18</f>
        <v>147</v>
      </c>
      <c r="E14" s="8">
        <f>edit!F18</f>
        <v>1</v>
      </c>
      <c r="F14" s="30">
        <f>edit!G18</f>
        <v>524195000</v>
      </c>
      <c r="G14" s="8">
        <f>edit!H18</f>
        <v>12.583723643700299</v>
      </c>
      <c r="H14" s="8">
        <f>edit!I18</f>
        <v>45.479959420229001</v>
      </c>
      <c r="I14" s="8">
        <f>edit!J18</f>
        <v>0</v>
      </c>
      <c r="J14" s="8">
        <f>edit!K18</f>
        <v>0</v>
      </c>
      <c r="K14" s="8">
        <f>edit!L18</f>
        <v>0</v>
      </c>
      <c r="L14" s="8">
        <f>edit!M18</f>
        <v>0</v>
      </c>
      <c r="M14" s="8">
        <f>edit!N18</f>
        <v>0</v>
      </c>
      <c r="N14" s="8">
        <f>edit!O18</f>
        <v>0</v>
      </c>
      <c r="O14" s="8">
        <f>edit!P18</f>
        <v>0</v>
      </c>
      <c r="P14" s="8">
        <f>edit!Q18</f>
        <v>0</v>
      </c>
      <c r="Q14" s="8">
        <f>IF(edit!B18="T",edit!R$2*edit!R$4,edit!R$3*edit!R$4)</f>
        <v>240</v>
      </c>
      <c r="R14" s="1">
        <f>IF(edit!$C18="T",edit!S$2*edit!S$4,edit!S$3*edit!S$4)</f>
        <v>1.9048380982858359</v>
      </c>
      <c r="S14" s="1">
        <f>IF(edit!$C18="T",edit!T$2*edit!T$4,edit!T$3*edit!T$4)</f>
        <v>124.22626314549464</v>
      </c>
      <c r="T14" s="1">
        <f>IF(edit!$C18="T",edit!U$2*edit!U$4,edit!U$3*edit!U$4)</f>
        <v>24.845252629098926</v>
      </c>
      <c r="U14" s="1">
        <f>IF(edit!$C18="T",edit!V$2*edit!V$4,edit!V$3*edit!V$4)</f>
        <v>0</v>
      </c>
      <c r="V14" s="1">
        <f>IF(edit!$C18="T",edit!W$2*edit!W$4,edit!W$3*edit!W$4)</f>
        <v>124.22626314549464</v>
      </c>
      <c r="W14" s="1">
        <f>IF(edit!$C18="T",edit!X$2*edit!X$4,edit!X$3*edit!X$4)</f>
        <v>0</v>
      </c>
      <c r="X14" s="1">
        <f>IF(edit!$C18="T",edit!Y$2*edit!Y$4,edit!Y$3*edit!Y$4)</f>
        <v>1</v>
      </c>
      <c r="Y14" s="1">
        <f>IF(edit!$C18="T",edit!Z$2*edit!Z$4,edit!Z$3*edit!Z$4)</f>
        <v>1.7000000000000001E-2</v>
      </c>
      <c r="Z14" s="1">
        <f>IF(edit!$C18="T",edit!AA$2*edit!AA$4,edit!AA$3*edit!AA$4)</f>
        <v>1.9E-3</v>
      </c>
      <c r="AA14" s="1">
        <f>IF(edit!$C18="T",edit!AB$2*edit!AB$4,edit!AB$3*edit!AB$4)</f>
        <v>10</v>
      </c>
      <c r="AB14" s="1">
        <f>IF(edit!$C18="T",edit!AC$2*edit!AC$4,edit!AC$3*edit!AC$4)</f>
        <v>0.12578616352201299</v>
      </c>
      <c r="AC14" s="1">
        <f>IF(edit!$C18="T",edit!AD$2*edit!AD$4,edit!AD$3*edit!AD$4)</f>
        <v>7.8616352201257896E-3</v>
      </c>
      <c r="AD14" s="1">
        <f>IF(edit!$C18="T",edit!AE$2*edit!AE$4,edit!AE$3*edit!AE$4)</f>
        <v>0.2</v>
      </c>
      <c r="AE14" s="1">
        <f>IF(edit!$C18="T",edit!AF$2*edit!AF$4,edit!AF$3*edit!AF$4)</f>
        <v>0.12578616352201299</v>
      </c>
      <c r="AF14" s="1">
        <f>IF(edit!$C18="T",edit!AG$2*edit!AG$4,edit!AG$3*edit!AG$4)</f>
        <v>5</v>
      </c>
      <c r="AG14" s="1">
        <f>IF(edit!$C18="T",edit!AH$2*edit!AH$4,edit!AH$3*edit!AH$4)</f>
        <v>6.2893081761006303E-2</v>
      </c>
      <c r="AH14" s="1">
        <f>IF(edit!$C18="T",edit!AI$2*edit!AI$4,edit!AI$3*edit!AI$4)</f>
        <v>3.9308176100628896E-3</v>
      </c>
      <c r="AI14" s="1">
        <f>IF(edit!$C18="T",edit!AJ$2*edit!AJ$4,edit!AJ$3*edit!AJ$4)</f>
        <v>0.1</v>
      </c>
      <c r="AJ14" s="1">
        <f>IF(edit!$C18="T",edit!AK$2*edit!AK$4,edit!AK$3*edit!AK$4)</f>
        <v>5</v>
      </c>
      <c r="AK14" s="1">
        <f>IF(edit!$C18="T",edit!AL$2*edit!AL$4,edit!AL$3*edit!AL$4)</f>
        <v>6.2893081761006303E-2</v>
      </c>
      <c r="AL14" s="1">
        <f>IF(edit!$C18="T",edit!AM$2*edit!AM$4,edit!AM$3*edit!AM$4)</f>
        <v>3.9308176100628896E-3</v>
      </c>
      <c r="AM14" s="1">
        <f>IF(edit!$C18="T",edit!AN$2*edit!AN$4,edit!AN$3*edit!AN$4)</f>
        <v>0.1</v>
      </c>
      <c r="AN14" s="1">
        <f>IF(edit!$C18="T",edit!AO$2*edit!AO$4,edit!AO$3*edit!AO$4)</f>
        <v>5</v>
      </c>
      <c r="AO14" s="1">
        <f>IF(edit!$C18="T",edit!AP$2*edit!AP$4,edit!AP$3*edit!AP$4)</f>
        <v>6.2893081761006303E-2</v>
      </c>
      <c r="AP14" s="1">
        <f>IF(edit!$C18="T",edit!AQ$2*edit!AQ$4,edit!AQ$3*edit!AQ$4)</f>
        <v>3.9308176100628896E-3</v>
      </c>
      <c r="AQ14" s="1">
        <f>IF(edit!$C18="T",edit!AR$2*edit!AR$4,edit!AR$3*edit!AR$4)</f>
        <v>0.1</v>
      </c>
      <c r="AR14" s="1">
        <f>IF(edit!$C18="T",edit!AS$2*edit!AS$4,edit!AS$3*edit!AS$4)</f>
        <v>0.1</v>
      </c>
      <c r="AS14" s="1">
        <f>IF(edit!$C18="T",edit!AT$2*edit!AT$4,edit!AT$3*edit!AT$4)</f>
        <v>1.5E-3</v>
      </c>
      <c r="AT14" s="1">
        <f>IF(edit!$C18="T",edit!AU$2*edit!AU$4,edit!AU$3*edit!AU$4)</f>
        <v>1.6700000000000002E-4</v>
      </c>
      <c r="AU14" s="1">
        <f>IF(edit!$C18="T",edit!AV$2*edit!AV$4,edit!AV$3*edit!AV$4)</f>
        <v>0.1</v>
      </c>
      <c r="AV14" s="1">
        <f>IF(edit!$C18="T",edit!AW$2*edit!AW$4,edit!AW$3*edit!AW$4)</f>
        <v>1.5E-3</v>
      </c>
      <c r="AW14" s="1">
        <f>IF(edit!$C18="T",edit!AX$2*edit!AX$4,edit!AX$3*edit!AX$4)</f>
        <v>1.6700000000000002E-4</v>
      </c>
      <c r="AX14" s="1">
        <f>IF(edit!$C18="T",edit!AY$2*edit!AY$4,edit!AY$3*edit!AY$4)</f>
        <v>0.1</v>
      </c>
      <c r="AY14" s="1">
        <f>IF(edit!$C18="T",edit!AZ$2*edit!AZ$4,edit!AZ$3*edit!AZ$4)</f>
        <v>1.67E-3</v>
      </c>
      <c r="AZ14" s="1">
        <f>IF(edit!$C18="T",edit!BA$2*edit!BA$4,edit!BA$3*edit!BA$4)</f>
        <v>1.8500000000000002E-4</v>
      </c>
      <c r="BA14" s="1">
        <f>IF(edit!$C18="T",edit!BB$2*edit!BB$4,edit!BB$3*edit!BB$4)</f>
        <v>0.1</v>
      </c>
      <c r="BB14" s="1">
        <f>IF(edit!$C18="T",edit!BC$2*edit!BC$4,edit!BC$3*edit!BC$4)</f>
        <v>1.67E-3</v>
      </c>
      <c r="BC14" s="1">
        <f>IF(edit!$C18="T",edit!BD$2*edit!BD$4,edit!BD$3*edit!BD$4)</f>
        <v>1.8500000000000002E-4</v>
      </c>
      <c r="BD14" s="1">
        <f>IF(edit!$C18="T",edit!BE$2*edit!BE$4,edit!BE$3*edit!BE$4)</f>
        <v>0</v>
      </c>
      <c r="BE14" s="1">
        <f>IF(edit!$C18="T",edit!BF$2*edit!BF$4,edit!BF$3*edit!BF$4)</f>
        <v>0</v>
      </c>
      <c r="BF14" s="1">
        <f>IF(edit!$C18="T",edit!BG$2*edit!BG$4,edit!BG$3*edit!BG$4)</f>
        <v>0</v>
      </c>
      <c r="BG14" s="1">
        <f>IF(edit!$C18="T",edit!BH$2*edit!BH$4,edit!BH$3*edit!BH$4)</f>
        <v>0</v>
      </c>
      <c r="BH14" s="1">
        <f>IF(edit!$C18="T",edit!BI$2*edit!BI$4,edit!BI$3*edit!BI$4)</f>
        <v>2290</v>
      </c>
      <c r="BI14" s="1">
        <f>IF(edit!$C18="T",edit!BJ$2*edit!BJ$4,edit!BJ$3*edit!BJ$4)</f>
        <v>1520</v>
      </c>
      <c r="BJ14" s="1">
        <f>IF(edit!$C18="T",edit!BK$2*edit!BK$4,edit!BK$3*edit!BK$4)</f>
        <v>0</v>
      </c>
      <c r="BK14" s="1">
        <f>IF(edit!$C18="T",edit!BL$2*edit!BL$4,edit!BL$3*edit!BL$4)</f>
        <v>0</v>
      </c>
      <c r="BL14" s="1">
        <f>IF(edit!$C18="T",edit!BM$2*edit!BM$4,edit!BM$3*edit!BM$4)</f>
        <v>0</v>
      </c>
      <c r="BM14" s="1">
        <f>IF(edit!$C18="T",edit!BN$2*edit!BN$4,edit!BN$3*edit!BN$4)</f>
        <v>36080</v>
      </c>
      <c r="BN14" s="1">
        <f>IF(edit!$C18="T",edit!BO$2*edit!BO$4,edit!BO$3*edit!BO$4)</f>
        <v>3010</v>
      </c>
      <c r="BO14" s="1">
        <f>IF(edit!$C18="T",edit!BP$2*edit!BP$4,edit!BP$3*edit!BP$4)</f>
        <v>0</v>
      </c>
    </row>
    <row r="15" spans="1:67" s="25" customFormat="1" x14ac:dyDescent="0.2">
      <c r="A15" s="8">
        <f>edit!A19</f>
        <v>13</v>
      </c>
      <c r="B15" s="8" t="str">
        <f>edit!B19</f>
        <v>Piave</v>
      </c>
      <c r="C15" s="8">
        <f>edit!D19</f>
        <v>404</v>
      </c>
      <c r="D15" s="8">
        <f>edit!E19</f>
        <v>149</v>
      </c>
      <c r="E15" s="8">
        <f>edit!F19</f>
        <v>1</v>
      </c>
      <c r="F15" s="30">
        <f>edit!G19</f>
        <v>4522370000</v>
      </c>
      <c r="G15" s="8">
        <f>edit!H19</f>
        <v>12.731027685276</v>
      </c>
      <c r="H15" s="8">
        <f>edit!I19</f>
        <v>45.5327090880551</v>
      </c>
      <c r="I15" s="8">
        <f>edit!J19</f>
        <v>0</v>
      </c>
      <c r="J15" s="8">
        <f>edit!K19</f>
        <v>0</v>
      </c>
      <c r="K15" s="8">
        <f>edit!L19</f>
        <v>0</v>
      </c>
      <c r="L15" s="8">
        <f>edit!M19</f>
        <v>0</v>
      </c>
      <c r="M15" s="8">
        <f>edit!N19</f>
        <v>0</v>
      </c>
      <c r="N15" s="8">
        <f>edit!O19</f>
        <v>0</v>
      </c>
      <c r="O15" s="8">
        <f>edit!P19</f>
        <v>0</v>
      </c>
      <c r="P15" s="8">
        <f>edit!Q19</f>
        <v>0</v>
      </c>
      <c r="Q15" s="8">
        <f>IF(edit!B19="T",edit!R$2*edit!R$4,edit!R$3*edit!R$4)</f>
        <v>240</v>
      </c>
      <c r="R15" s="1">
        <f>IF(edit!$C19="T",edit!S$2*edit!S$4,edit!S$3*edit!S$4)</f>
        <v>1.9048380982858359</v>
      </c>
      <c r="S15" s="1">
        <f>IF(edit!$C19="T",edit!T$2*edit!T$4,edit!T$3*edit!T$4)</f>
        <v>124.22626314549464</v>
      </c>
      <c r="T15" s="1">
        <f>IF(edit!$C19="T",edit!U$2*edit!U$4,edit!U$3*edit!U$4)</f>
        <v>24.845252629098926</v>
      </c>
      <c r="U15" s="1">
        <f>IF(edit!$C19="T",edit!V$2*edit!V$4,edit!V$3*edit!V$4)</f>
        <v>0</v>
      </c>
      <c r="V15" s="1">
        <f>IF(edit!$C19="T",edit!W$2*edit!W$4,edit!W$3*edit!W$4)</f>
        <v>124.22626314549464</v>
      </c>
      <c r="W15" s="1">
        <f>IF(edit!$C19="T",edit!X$2*edit!X$4,edit!X$3*edit!X$4)</f>
        <v>0</v>
      </c>
      <c r="X15" s="1">
        <f>IF(edit!$C19="T",edit!Y$2*edit!Y$4,edit!Y$3*edit!Y$4)</f>
        <v>1</v>
      </c>
      <c r="Y15" s="1">
        <f>IF(edit!$C19="T",edit!Z$2*edit!Z$4,edit!Z$3*edit!Z$4)</f>
        <v>1.7000000000000001E-2</v>
      </c>
      <c r="Z15" s="1">
        <f>IF(edit!$C19="T",edit!AA$2*edit!AA$4,edit!AA$3*edit!AA$4)</f>
        <v>1.9E-3</v>
      </c>
      <c r="AA15" s="1">
        <f>IF(edit!$C19="T",edit!AB$2*edit!AB$4,edit!AB$3*edit!AB$4)</f>
        <v>10</v>
      </c>
      <c r="AB15" s="1">
        <f>IF(edit!$C19="T",edit!AC$2*edit!AC$4,edit!AC$3*edit!AC$4)</f>
        <v>0.12578616352201299</v>
      </c>
      <c r="AC15" s="1">
        <f>IF(edit!$C19="T",edit!AD$2*edit!AD$4,edit!AD$3*edit!AD$4)</f>
        <v>7.8616352201257896E-3</v>
      </c>
      <c r="AD15" s="1">
        <f>IF(edit!$C19="T",edit!AE$2*edit!AE$4,edit!AE$3*edit!AE$4)</f>
        <v>0.2</v>
      </c>
      <c r="AE15" s="1">
        <f>IF(edit!$C19="T",edit!AF$2*edit!AF$4,edit!AF$3*edit!AF$4)</f>
        <v>0.12578616352201299</v>
      </c>
      <c r="AF15" s="1">
        <f>IF(edit!$C19="T",edit!AG$2*edit!AG$4,edit!AG$3*edit!AG$4)</f>
        <v>5</v>
      </c>
      <c r="AG15" s="1">
        <f>IF(edit!$C19="T",edit!AH$2*edit!AH$4,edit!AH$3*edit!AH$4)</f>
        <v>6.2893081761006303E-2</v>
      </c>
      <c r="AH15" s="1">
        <f>IF(edit!$C19="T",edit!AI$2*edit!AI$4,edit!AI$3*edit!AI$4)</f>
        <v>3.9308176100628896E-3</v>
      </c>
      <c r="AI15" s="1">
        <f>IF(edit!$C19="T",edit!AJ$2*edit!AJ$4,edit!AJ$3*edit!AJ$4)</f>
        <v>0.1</v>
      </c>
      <c r="AJ15" s="1">
        <f>IF(edit!$C19="T",edit!AK$2*edit!AK$4,edit!AK$3*edit!AK$4)</f>
        <v>5</v>
      </c>
      <c r="AK15" s="1">
        <f>IF(edit!$C19="T",edit!AL$2*edit!AL$4,edit!AL$3*edit!AL$4)</f>
        <v>6.2893081761006303E-2</v>
      </c>
      <c r="AL15" s="1">
        <f>IF(edit!$C19="T",edit!AM$2*edit!AM$4,edit!AM$3*edit!AM$4)</f>
        <v>3.9308176100628896E-3</v>
      </c>
      <c r="AM15" s="1">
        <f>IF(edit!$C19="T",edit!AN$2*edit!AN$4,edit!AN$3*edit!AN$4)</f>
        <v>0.1</v>
      </c>
      <c r="AN15" s="1">
        <f>IF(edit!$C19="T",edit!AO$2*edit!AO$4,edit!AO$3*edit!AO$4)</f>
        <v>5</v>
      </c>
      <c r="AO15" s="1">
        <f>IF(edit!$C19="T",edit!AP$2*edit!AP$4,edit!AP$3*edit!AP$4)</f>
        <v>6.2893081761006303E-2</v>
      </c>
      <c r="AP15" s="1">
        <f>IF(edit!$C19="T",edit!AQ$2*edit!AQ$4,edit!AQ$3*edit!AQ$4)</f>
        <v>3.9308176100628896E-3</v>
      </c>
      <c r="AQ15" s="1">
        <f>IF(edit!$C19="T",edit!AR$2*edit!AR$4,edit!AR$3*edit!AR$4)</f>
        <v>0.1</v>
      </c>
      <c r="AR15" s="1">
        <f>IF(edit!$C19="T",edit!AS$2*edit!AS$4,edit!AS$3*edit!AS$4)</f>
        <v>0.1</v>
      </c>
      <c r="AS15" s="1">
        <f>IF(edit!$C19="T",edit!AT$2*edit!AT$4,edit!AT$3*edit!AT$4)</f>
        <v>1.5E-3</v>
      </c>
      <c r="AT15" s="1">
        <f>IF(edit!$C19="T",edit!AU$2*edit!AU$4,edit!AU$3*edit!AU$4)</f>
        <v>1.6700000000000002E-4</v>
      </c>
      <c r="AU15" s="1">
        <f>IF(edit!$C19="T",edit!AV$2*edit!AV$4,edit!AV$3*edit!AV$4)</f>
        <v>0.1</v>
      </c>
      <c r="AV15" s="1">
        <f>IF(edit!$C19="T",edit!AW$2*edit!AW$4,edit!AW$3*edit!AW$4)</f>
        <v>1.5E-3</v>
      </c>
      <c r="AW15" s="1">
        <f>IF(edit!$C19="T",edit!AX$2*edit!AX$4,edit!AX$3*edit!AX$4)</f>
        <v>1.6700000000000002E-4</v>
      </c>
      <c r="AX15" s="1">
        <f>IF(edit!$C19="T",edit!AY$2*edit!AY$4,edit!AY$3*edit!AY$4)</f>
        <v>0.1</v>
      </c>
      <c r="AY15" s="1">
        <f>IF(edit!$C19="T",edit!AZ$2*edit!AZ$4,edit!AZ$3*edit!AZ$4)</f>
        <v>1.67E-3</v>
      </c>
      <c r="AZ15" s="1">
        <f>IF(edit!$C19="T",edit!BA$2*edit!BA$4,edit!BA$3*edit!BA$4)</f>
        <v>1.8500000000000002E-4</v>
      </c>
      <c r="BA15" s="1">
        <f>IF(edit!$C19="T",edit!BB$2*edit!BB$4,edit!BB$3*edit!BB$4)</f>
        <v>0.1</v>
      </c>
      <c r="BB15" s="1">
        <f>IF(edit!$C19="T",edit!BC$2*edit!BC$4,edit!BC$3*edit!BC$4)</f>
        <v>1.67E-3</v>
      </c>
      <c r="BC15" s="1">
        <f>IF(edit!$C19="T",edit!BD$2*edit!BD$4,edit!BD$3*edit!BD$4)</f>
        <v>1.8500000000000002E-4</v>
      </c>
      <c r="BD15" s="1">
        <f>IF(edit!$C19="T",edit!BE$2*edit!BE$4,edit!BE$3*edit!BE$4)</f>
        <v>0</v>
      </c>
      <c r="BE15" s="1">
        <f>IF(edit!$C19="T",edit!BF$2*edit!BF$4,edit!BF$3*edit!BF$4)</f>
        <v>0</v>
      </c>
      <c r="BF15" s="1">
        <f>IF(edit!$C19="T",edit!BG$2*edit!BG$4,edit!BG$3*edit!BG$4)</f>
        <v>0</v>
      </c>
      <c r="BG15" s="1">
        <f>IF(edit!$C19="T",edit!BH$2*edit!BH$4,edit!BH$3*edit!BH$4)</f>
        <v>0</v>
      </c>
      <c r="BH15" s="1">
        <f>IF(edit!$C19="T",edit!BI$2*edit!BI$4,edit!BI$3*edit!BI$4)</f>
        <v>2290</v>
      </c>
      <c r="BI15" s="1">
        <f>IF(edit!$C19="T",edit!BJ$2*edit!BJ$4,edit!BJ$3*edit!BJ$4)</f>
        <v>1520</v>
      </c>
      <c r="BJ15" s="1">
        <f>IF(edit!$C19="T",edit!BK$2*edit!BK$4,edit!BK$3*edit!BK$4)</f>
        <v>0</v>
      </c>
      <c r="BK15" s="1">
        <f>IF(edit!$C19="T",edit!BL$2*edit!BL$4,edit!BL$3*edit!BL$4)</f>
        <v>0</v>
      </c>
      <c r="BL15" s="1">
        <f>IF(edit!$C19="T",edit!BM$2*edit!BM$4,edit!BM$3*edit!BM$4)</f>
        <v>0</v>
      </c>
      <c r="BM15" s="1">
        <f>IF(edit!$C19="T",edit!BN$2*edit!BN$4,edit!BN$3*edit!BN$4)</f>
        <v>36080</v>
      </c>
      <c r="BN15" s="1">
        <f>IF(edit!$C19="T",edit!BO$2*edit!BO$4,edit!BO$3*edit!BO$4)</f>
        <v>3010</v>
      </c>
      <c r="BO15" s="1">
        <f>IF(edit!$C19="T",edit!BP$2*edit!BP$4,edit!BP$3*edit!BP$4)</f>
        <v>0</v>
      </c>
    </row>
    <row r="16" spans="1:67" s="25" customFormat="1" x14ac:dyDescent="0.2">
      <c r="A16" s="8">
        <f>edit!A20</f>
        <v>14</v>
      </c>
      <c r="B16" s="8" t="str">
        <f>edit!B20</f>
        <v>Livenza</v>
      </c>
      <c r="C16" s="8">
        <f>edit!D20</f>
        <v>412</v>
      </c>
      <c r="D16" s="8">
        <f>edit!E20</f>
        <v>145</v>
      </c>
      <c r="E16" s="8">
        <f>edit!F20</f>
        <v>1</v>
      </c>
      <c r="F16" s="30">
        <f>edit!G20</f>
        <v>2456850000</v>
      </c>
      <c r="G16" s="8">
        <f>edit!H20</f>
        <v>12.863688867022001</v>
      </c>
      <c r="H16" s="8">
        <f>edit!I20</f>
        <v>45.590329618833103</v>
      </c>
      <c r="I16" s="8">
        <f>edit!J20</f>
        <v>0</v>
      </c>
      <c r="J16" s="8">
        <f>edit!K20</f>
        <v>0</v>
      </c>
      <c r="K16" s="8">
        <f>edit!L20</f>
        <v>0</v>
      </c>
      <c r="L16" s="8">
        <f>edit!M20</f>
        <v>0</v>
      </c>
      <c r="M16" s="8">
        <f>edit!N20</f>
        <v>0</v>
      </c>
      <c r="N16" s="8">
        <f>edit!O20</f>
        <v>0</v>
      </c>
      <c r="O16" s="8">
        <f>edit!P20</f>
        <v>0</v>
      </c>
      <c r="P16" s="8">
        <f>edit!Q20</f>
        <v>0</v>
      </c>
      <c r="Q16" s="8">
        <f>IF(edit!B20="T",edit!R$2*edit!R$4,edit!R$3*edit!R$4)</f>
        <v>240</v>
      </c>
      <c r="R16" s="1">
        <f>IF(edit!$C20="T",edit!S$2*edit!S$4,edit!S$3*edit!S$4)</f>
        <v>1.9048380982858359</v>
      </c>
      <c r="S16" s="1">
        <f>IF(edit!$C20="T",edit!T$2*edit!T$4,edit!T$3*edit!T$4)</f>
        <v>124.22626314549464</v>
      </c>
      <c r="T16" s="1">
        <f>IF(edit!$C20="T",edit!U$2*edit!U$4,edit!U$3*edit!U$4)</f>
        <v>24.845252629098926</v>
      </c>
      <c r="U16" s="1">
        <f>IF(edit!$C20="T",edit!V$2*edit!V$4,edit!V$3*edit!V$4)</f>
        <v>0</v>
      </c>
      <c r="V16" s="1">
        <f>IF(edit!$C20="T",edit!W$2*edit!W$4,edit!W$3*edit!W$4)</f>
        <v>124.22626314549464</v>
      </c>
      <c r="W16" s="1">
        <f>IF(edit!$C20="T",edit!X$2*edit!X$4,edit!X$3*edit!X$4)</f>
        <v>0</v>
      </c>
      <c r="X16" s="1">
        <f>IF(edit!$C20="T",edit!Y$2*edit!Y$4,edit!Y$3*edit!Y$4)</f>
        <v>1</v>
      </c>
      <c r="Y16" s="1">
        <f>IF(edit!$C20="T",edit!Z$2*edit!Z$4,edit!Z$3*edit!Z$4)</f>
        <v>1.7000000000000001E-2</v>
      </c>
      <c r="Z16" s="1">
        <f>IF(edit!$C20="T",edit!AA$2*edit!AA$4,edit!AA$3*edit!AA$4)</f>
        <v>1.9E-3</v>
      </c>
      <c r="AA16" s="1">
        <f>IF(edit!$C20="T",edit!AB$2*edit!AB$4,edit!AB$3*edit!AB$4)</f>
        <v>10</v>
      </c>
      <c r="AB16" s="1">
        <f>IF(edit!$C20="T",edit!AC$2*edit!AC$4,edit!AC$3*edit!AC$4)</f>
        <v>0.12578616352201299</v>
      </c>
      <c r="AC16" s="1">
        <f>IF(edit!$C20="T",edit!AD$2*edit!AD$4,edit!AD$3*edit!AD$4)</f>
        <v>7.8616352201257896E-3</v>
      </c>
      <c r="AD16" s="1">
        <f>IF(edit!$C20="T",edit!AE$2*edit!AE$4,edit!AE$3*edit!AE$4)</f>
        <v>0.2</v>
      </c>
      <c r="AE16" s="1">
        <f>IF(edit!$C20="T",edit!AF$2*edit!AF$4,edit!AF$3*edit!AF$4)</f>
        <v>0.12578616352201299</v>
      </c>
      <c r="AF16" s="1">
        <f>IF(edit!$C20="T",edit!AG$2*edit!AG$4,edit!AG$3*edit!AG$4)</f>
        <v>5</v>
      </c>
      <c r="AG16" s="1">
        <f>IF(edit!$C20="T",edit!AH$2*edit!AH$4,edit!AH$3*edit!AH$4)</f>
        <v>6.2893081761006303E-2</v>
      </c>
      <c r="AH16" s="1">
        <f>IF(edit!$C20="T",edit!AI$2*edit!AI$4,edit!AI$3*edit!AI$4)</f>
        <v>3.9308176100628896E-3</v>
      </c>
      <c r="AI16" s="1">
        <f>IF(edit!$C20="T",edit!AJ$2*edit!AJ$4,edit!AJ$3*edit!AJ$4)</f>
        <v>0.1</v>
      </c>
      <c r="AJ16" s="1">
        <f>IF(edit!$C20="T",edit!AK$2*edit!AK$4,edit!AK$3*edit!AK$4)</f>
        <v>5</v>
      </c>
      <c r="AK16" s="1">
        <f>IF(edit!$C20="T",edit!AL$2*edit!AL$4,edit!AL$3*edit!AL$4)</f>
        <v>6.2893081761006303E-2</v>
      </c>
      <c r="AL16" s="1">
        <f>IF(edit!$C20="T",edit!AM$2*edit!AM$4,edit!AM$3*edit!AM$4)</f>
        <v>3.9308176100628896E-3</v>
      </c>
      <c r="AM16" s="1">
        <f>IF(edit!$C20="T",edit!AN$2*edit!AN$4,edit!AN$3*edit!AN$4)</f>
        <v>0.1</v>
      </c>
      <c r="AN16" s="1">
        <f>IF(edit!$C20="T",edit!AO$2*edit!AO$4,edit!AO$3*edit!AO$4)</f>
        <v>5</v>
      </c>
      <c r="AO16" s="1">
        <f>IF(edit!$C20="T",edit!AP$2*edit!AP$4,edit!AP$3*edit!AP$4)</f>
        <v>6.2893081761006303E-2</v>
      </c>
      <c r="AP16" s="1">
        <f>IF(edit!$C20="T",edit!AQ$2*edit!AQ$4,edit!AQ$3*edit!AQ$4)</f>
        <v>3.9308176100628896E-3</v>
      </c>
      <c r="AQ16" s="1">
        <f>IF(edit!$C20="T",edit!AR$2*edit!AR$4,edit!AR$3*edit!AR$4)</f>
        <v>0.1</v>
      </c>
      <c r="AR16" s="1">
        <f>IF(edit!$C20="T",edit!AS$2*edit!AS$4,edit!AS$3*edit!AS$4)</f>
        <v>0.1</v>
      </c>
      <c r="AS16" s="1">
        <f>IF(edit!$C20="T",edit!AT$2*edit!AT$4,edit!AT$3*edit!AT$4)</f>
        <v>1.5E-3</v>
      </c>
      <c r="AT16" s="1">
        <f>IF(edit!$C20="T",edit!AU$2*edit!AU$4,edit!AU$3*edit!AU$4)</f>
        <v>1.6700000000000002E-4</v>
      </c>
      <c r="AU16" s="1">
        <f>IF(edit!$C20="T",edit!AV$2*edit!AV$4,edit!AV$3*edit!AV$4)</f>
        <v>0.1</v>
      </c>
      <c r="AV16" s="1">
        <f>IF(edit!$C20="T",edit!AW$2*edit!AW$4,edit!AW$3*edit!AW$4)</f>
        <v>1.5E-3</v>
      </c>
      <c r="AW16" s="1">
        <f>IF(edit!$C20="T",edit!AX$2*edit!AX$4,edit!AX$3*edit!AX$4)</f>
        <v>1.6700000000000002E-4</v>
      </c>
      <c r="AX16" s="1">
        <f>IF(edit!$C20="T",edit!AY$2*edit!AY$4,edit!AY$3*edit!AY$4)</f>
        <v>0.1</v>
      </c>
      <c r="AY16" s="1">
        <f>IF(edit!$C20="T",edit!AZ$2*edit!AZ$4,edit!AZ$3*edit!AZ$4)</f>
        <v>1.67E-3</v>
      </c>
      <c r="AZ16" s="1">
        <f>IF(edit!$C20="T",edit!BA$2*edit!BA$4,edit!BA$3*edit!BA$4)</f>
        <v>1.8500000000000002E-4</v>
      </c>
      <c r="BA16" s="1">
        <f>IF(edit!$C20="T",edit!BB$2*edit!BB$4,edit!BB$3*edit!BB$4)</f>
        <v>0.1</v>
      </c>
      <c r="BB16" s="1">
        <f>IF(edit!$C20="T",edit!BC$2*edit!BC$4,edit!BC$3*edit!BC$4)</f>
        <v>1.67E-3</v>
      </c>
      <c r="BC16" s="1">
        <f>IF(edit!$C20="T",edit!BD$2*edit!BD$4,edit!BD$3*edit!BD$4)</f>
        <v>1.8500000000000002E-4</v>
      </c>
      <c r="BD16" s="1">
        <f>IF(edit!$C20="T",edit!BE$2*edit!BE$4,edit!BE$3*edit!BE$4)</f>
        <v>0</v>
      </c>
      <c r="BE16" s="1">
        <f>IF(edit!$C20="T",edit!BF$2*edit!BF$4,edit!BF$3*edit!BF$4)</f>
        <v>0</v>
      </c>
      <c r="BF16" s="1">
        <f>IF(edit!$C20="T",edit!BG$2*edit!BG$4,edit!BG$3*edit!BG$4)</f>
        <v>0</v>
      </c>
      <c r="BG16" s="1">
        <f>IF(edit!$C20="T",edit!BH$2*edit!BH$4,edit!BH$3*edit!BH$4)</f>
        <v>0</v>
      </c>
      <c r="BH16" s="1">
        <f>IF(edit!$C20="T",edit!BI$2*edit!BI$4,edit!BI$3*edit!BI$4)</f>
        <v>2290</v>
      </c>
      <c r="BI16" s="1">
        <f>IF(edit!$C20="T",edit!BJ$2*edit!BJ$4,edit!BJ$3*edit!BJ$4)</f>
        <v>1520</v>
      </c>
      <c r="BJ16" s="1">
        <f>IF(edit!$C20="T",edit!BK$2*edit!BK$4,edit!BK$3*edit!BK$4)</f>
        <v>0</v>
      </c>
      <c r="BK16" s="1">
        <f>IF(edit!$C20="T",edit!BL$2*edit!BL$4,edit!BL$3*edit!BL$4)</f>
        <v>0</v>
      </c>
      <c r="BL16" s="1">
        <f>IF(edit!$C20="T",edit!BM$2*edit!BM$4,edit!BM$3*edit!BM$4)</f>
        <v>0</v>
      </c>
      <c r="BM16" s="1">
        <f>IF(edit!$C20="T",edit!BN$2*edit!BN$4,edit!BN$3*edit!BN$4)</f>
        <v>36080</v>
      </c>
      <c r="BN16" s="1">
        <f>IF(edit!$C20="T",edit!BO$2*edit!BO$4,edit!BO$3*edit!BO$4)</f>
        <v>3010</v>
      </c>
      <c r="BO16" s="1">
        <f>IF(edit!$C20="T",edit!BP$2*edit!BP$4,edit!BP$3*edit!BP$4)</f>
        <v>0</v>
      </c>
    </row>
    <row r="17" spans="1:67" s="25" customFormat="1" x14ac:dyDescent="0.2">
      <c r="A17" s="8">
        <f>edit!A21</f>
        <v>15</v>
      </c>
      <c r="B17" s="8" t="str">
        <f>edit!B21</f>
        <v>Lemene</v>
      </c>
      <c r="C17" s="8">
        <f>edit!D21</f>
        <v>414</v>
      </c>
      <c r="D17" s="8">
        <f>edit!E21</f>
        <v>143</v>
      </c>
      <c r="E17" s="8">
        <f>edit!F21</f>
        <v>1</v>
      </c>
      <c r="F17" s="30">
        <f>edit!G21</f>
        <v>446582000</v>
      </c>
      <c r="G17" s="8">
        <f>edit!H21</f>
        <v>12.8916442338479</v>
      </c>
      <c r="H17" s="8">
        <f>edit!I21</f>
        <v>45.629024104147902</v>
      </c>
      <c r="I17" s="8">
        <f>edit!J21</f>
        <v>0</v>
      </c>
      <c r="J17" s="8">
        <f>edit!K21</f>
        <v>0</v>
      </c>
      <c r="K17" s="8">
        <f>edit!L21</f>
        <v>0</v>
      </c>
      <c r="L17" s="8">
        <f>edit!M21</f>
        <v>0</v>
      </c>
      <c r="M17" s="8">
        <f>edit!N21</f>
        <v>0</v>
      </c>
      <c r="N17" s="8">
        <f>edit!O21</f>
        <v>0</v>
      </c>
      <c r="O17" s="8">
        <f>edit!P21</f>
        <v>0</v>
      </c>
      <c r="P17" s="8">
        <f>edit!Q21</f>
        <v>0</v>
      </c>
      <c r="Q17" s="8">
        <f>IF(edit!B21="T",edit!R$2*edit!R$4,edit!R$3*edit!R$4)</f>
        <v>240</v>
      </c>
      <c r="R17" s="1">
        <f>IF(edit!$C21="T",edit!S$2*edit!S$4,edit!S$3*edit!S$4)</f>
        <v>1.9048380982858359</v>
      </c>
      <c r="S17" s="1">
        <f>IF(edit!$C21="T",edit!T$2*edit!T$4,edit!T$3*edit!T$4)</f>
        <v>124.22626314549464</v>
      </c>
      <c r="T17" s="1">
        <f>IF(edit!$C21="T",edit!U$2*edit!U$4,edit!U$3*edit!U$4)</f>
        <v>24.845252629098926</v>
      </c>
      <c r="U17" s="1">
        <f>IF(edit!$C21="T",edit!V$2*edit!V$4,edit!V$3*edit!V$4)</f>
        <v>0</v>
      </c>
      <c r="V17" s="1">
        <f>IF(edit!$C21="T",edit!W$2*edit!W$4,edit!W$3*edit!W$4)</f>
        <v>124.22626314549464</v>
      </c>
      <c r="W17" s="1">
        <f>IF(edit!$C21="T",edit!X$2*edit!X$4,edit!X$3*edit!X$4)</f>
        <v>0</v>
      </c>
      <c r="X17" s="1">
        <f>IF(edit!$C21="T",edit!Y$2*edit!Y$4,edit!Y$3*edit!Y$4)</f>
        <v>1</v>
      </c>
      <c r="Y17" s="1">
        <f>IF(edit!$C21="T",edit!Z$2*edit!Z$4,edit!Z$3*edit!Z$4)</f>
        <v>1.7000000000000001E-2</v>
      </c>
      <c r="Z17" s="1">
        <f>IF(edit!$C21="T",edit!AA$2*edit!AA$4,edit!AA$3*edit!AA$4)</f>
        <v>1.9E-3</v>
      </c>
      <c r="AA17" s="1">
        <f>IF(edit!$C21="T",edit!AB$2*edit!AB$4,edit!AB$3*edit!AB$4)</f>
        <v>10</v>
      </c>
      <c r="AB17" s="1">
        <f>IF(edit!$C21="T",edit!AC$2*edit!AC$4,edit!AC$3*edit!AC$4)</f>
        <v>0.12578616352201299</v>
      </c>
      <c r="AC17" s="1">
        <f>IF(edit!$C21="T",edit!AD$2*edit!AD$4,edit!AD$3*edit!AD$4)</f>
        <v>7.8616352201257896E-3</v>
      </c>
      <c r="AD17" s="1">
        <f>IF(edit!$C21="T",edit!AE$2*edit!AE$4,edit!AE$3*edit!AE$4)</f>
        <v>0.2</v>
      </c>
      <c r="AE17" s="1">
        <f>IF(edit!$C21="T",edit!AF$2*edit!AF$4,edit!AF$3*edit!AF$4)</f>
        <v>0.12578616352201299</v>
      </c>
      <c r="AF17" s="1">
        <f>IF(edit!$C21="T",edit!AG$2*edit!AG$4,edit!AG$3*edit!AG$4)</f>
        <v>5</v>
      </c>
      <c r="AG17" s="1">
        <f>IF(edit!$C21="T",edit!AH$2*edit!AH$4,edit!AH$3*edit!AH$4)</f>
        <v>6.2893081761006303E-2</v>
      </c>
      <c r="AH17" s="1">
        <f>IF(edit!$C21="T",edit!AI$2*edit!AI$4,edit!AI$3*edit!AI$4)</f>
        <v>3.9308176100628896E-3</v>
      </c>
      <c r="AI17" s="1">
        <f>IF(edit!$C21="T",edit!AJ$2*edit!AJ$4,edit!AJ$3*edit!AJ$4)</f>
        <v>0.1</v>
      </c>
      <c r="AJ17" s="1">
        <f>IF(edit!$C21="T",edit!AK$2*edit!AK$4,edit!AK$3*edit!AK$4)</f>
        <v>5</v>
      </c>
      <c r="AK17" s="1">
        <f>IF(edit!$C21="T",edit!AL$2*edit!AL$4,edit!AL$3*edit!AL$4)</f>
        <v>6.2893081761006303E-2</v>
      </c>
      <c r="AL17" s="1">
        <f>IF(edit!$C21="T",edit!AM$2*edit!AM$4,edit!AM$3*edit!AM$4)</f>
        <v>3.9308176100628896E-3</v>
      </c>
      <c r="AM17" s="1">
        <f>IF(edit!$C21="T",edit!AN$2*edit!AN$4,edit!AN$3*edit!AN$4)</f>
        <v>0.1</v>
      </c>
      <c r="AN17" s="1">
        <f>IF(edit!$C21="T",edit!AO$2*edit!AO$4,edit!AO$3*edit!AO$4)</f>
        <v>5</v>
      </c>
      <c r="AO17" s="1">
        <f>IF(edit!$C21="T",edit!AP$2*edit!AP$4,edit!AP$3*edit!AP$4)</f>
        <v>6.2893081761006303E-2</v>
      </c>
      <c r="AP17" s="1">
        <f>IF(edit!$C21="T",edit!AQ$2*edit!AQ$4,edit!AQ$3*edit!AQ$4)</f>
        <v>3.9308176100628896E-3</v>
      </c>
      <c r="AQ17" s="1">
        <f>IF(edit!$C21="T",edit!AR$2*edit!AR$4,edit!AR$3*edit!AR$4)</f>
        <v>0.1</v>
      </c>
      <c r="AR17" s="1">
        <f>IF(edit!$C21="T",edit!AS$2*edit!AS$4,edit!AS$3*edit!AS$4)</f>
        <v>0.1</v>
      </c>
      <c r="AS17" s="1">
        <f>IF(edit!$C21="T",edit!AT$2*edit!AT$4,edit!AT$3*edit!AT$4)</f>
        <v>1.5E-3</v>
      </c>
      <c r="AT17" s="1">
        <f>IF(edit!$C21="T",edit!AU$2*edit!AU$4,edit!AU$3*edit!AU$4)</f>
        <v>1.6700000000000002E-4</v>
      </c>
      <c r="AU17" s="1">
        <f>IF(edit!$C21="T",edit!AV$2*edit!AV$4,edit!AV$3*edit!AV$4)</f>
        <v>0.1</v>
      </c>
      <c r="AV17" s="1">
        <f>IF(edit!$C21="T",edit!AW$2*edit!AW$4,edit!AW$3*edit!AW$4)</f>
        <v>1.5E-3</v>
      </c>
      <c r="AW17" s="1">
        <f>IF(edit!$C21="T",edit!AX$2*edit!AX$4,edit!AX$3*edit!AX$4)</f>
        <v>1.6700000000000002E-4</v>
      </c>
      <c r="AX17" s="1">
        <f>IF(edit!$C21="T",edit!AY$2*edit!AY$4,edit!AY$3*edit!AY$4)</f>
        <v>0.1</v>
      </c>
      <c r="AY17" s="1">
        <f>IF(edit!$C21="T",edit!AZ$2*edit!AZ$4,edit!AZ$3*edit!AZ$4)</f>
        <v>1.67E-3</v>
      </c>
      <c r="AZ17" s="1">
        <f>IF(edit!$C21="T",edit!BA$2*edit!BA$4,edit!BA$3*edit!BA$4)</f>
        <v>1.8500000000000002E-4</v>
      </c>
      <c r="BA17" s="1">
        <f>IF(edit!$C21="T",edit!BB$2*edit!BB$4,edit!BB$3*edit!BB$4)</f>
        <v>0.1</v>
      </c>
      <c r="BB17" s="1">
        <f>IF(edit!$C21="T",edit!BC$2*edit!BC$4,edit!BC$3*edit!BC$4)</f>
        <v>1.67E-3</v>
      </c>
      <c r="BC17" s="1">
        <f>IF(edit!$C21="T",edit!BD$2*edit!BD$4,edit!BD$3*edit!BD$4)</f>
        <v>1.8500000000000002E-4</v>
      </c>
      <c r="BD17" s="1">
        <f>IF(edit!$C21="T",edit!BE$2*edit!BE$4,edit!BE$3*edit!BE$4)</f>
        <v>0</v>
      </c>
      <c r="BE17" s="1">
        <f>IF(edit!$C21="T",edit!BF$2*edit!BF$4,edit!BF$3*edit!BF$4)</f>
        <v>0</v>
      </c>
      <c r="BF17" s="1">
        <f>IF(edit!$C21="T",edit!BG$2*edit!BG$4,edit!BG$3*edit!BG$4)</f>
        <v>0</v>
      </c>
      <c r="BG17" s="1">
        <f>IF(edit!$C21="T",edit!BH$2*edit!BH$4,edit!BH$3*edit!BH$4)</f>
        <v>0</v>
      </c>
      <c r="BH17" s="1">
        <f>IF(edit!$C21="T",edit!BI$2*edit!BI$4,edit!BI$3*edit!BI$4)</f>
        <v>2290</v>
      </c>
      <c r="BI17" s="1">
        <f>IF(edit!$C21="T",edit!BJ$2*edit!BJ$4,edit!BJ$3*edit!BJ$4)</f>
        <v>1520</v>
      </c>
      <c r="BJ17" s="1">
        <f>IF(edit!$C21="T",edit!BK$2*edit!BK$4,edit!BK$3*edit!BK$4)</f>
        <v>0</v>
      </c>
      <c r="BK17" s="1">
        <f>IF(edit!$C21="T",edit!BL$2*edit!BL$4,edit!BL$3*edit!BL$4)</f>
        <v>0</v>
      </c>
      <c r="BL17" s="1">
        <f>IF(edit!$C21="T",edit!BM$2*edit!BM$4,edit!BM$3*edit!BM$4)</f>
        <v>0</v>
      </c>
      <c r="BM17" s="1">
        <f>IF(edit!$C21="T",edit!BN$2*edit!BN$4,edit!BN$3*edit!BN$4)</f>
        <v>36080</v>
      </c>
      <c r="BN17" s="1">
        <f>IF(edit!$C21="T",edit!BO$2*edit!BO$4,edit!BO$3*edit!BO$4)</f>
        <v>3010</v>
      </c>
      <c r="BO17" s="1">
        <f>IF(edit!$C21="T",edit!BP$2*edit!BP$4,edit!BP$3*edit!BP$4)</f>
        <v>0</v>
      </c>
    </row>
    <row r="18" spans="1:67" s="25" customFormat="1" x14ac:dyDescent="0.2">
      <c r="A18" s="8">
        <f>edit!A22</f>
        <v>16</v>
      </c>
      <c r="B18" s="8" t="str">
        <f>edit!B22</f>
        <v>Tagliamento</v>
      </c>
      <c r="C18" s="8">
        <f>edit!D22</f>
        <v>427</v>
      </c>
      <c r="D18" s="8">
        <f>edit!E22</f>
        <v>142</v>
      </c>
      <c r="E18" s="8">
        <f>edit!F22</f>
        <v>1</v>
      </c>
      <c r="F18" s="30">
        <f>edit!G22</f>
        <v>2816270000</v>
      </c>
      <c r="G18" s="8">
        <f>edit!H22</f>
        <v>13.100331899722599</v>
      </c>
      <c r="H18" s="8">
        <f>edit!I22</f>
        <v>45.6440875130656</v>
      </c>
      <c r="I18" s="8">
        <f>edit!J22</f>
        <v>0</v>
      </c>
      <c r="J18" s="8">
        <f>edit!K22</f>
        <v>0</v>
      </c>
      <c r="K18" s="8">
        <f>edit!L22</f>
        <v>0</v>
      </c>
      <c r="L18" s="8">
        <f>edit!M22</f>
        <v>0</v>
      </c>
      <c r="M18" s="8">
        <f>edit!N22</f>
        <v>0</v>
      </c>
      <c r="N18" s="8">
        <f>edit!O22</f>
        <v>0</v>
      </c>
      <c r="O18" s="8">
        <f>edit!P22</f>
        <v>0</v>
      </c>
      <c r="P18" s="8">
        <f>edit!Q22</f>
        <v>0</v>
      </c>
      <c r="Q18" s="8">
        <f>IF(edit!B22="T",edit!R$2*edit!R$4,edit!R$3*edit!R$4)</f>
        <v>240</v>
      </c>
      <c r="R18" s="1">
        <f>IF(edit!$C22="T",edit!S$2*edit!S$4,edit!S$3*edit!S$4)</f>
        <v>1.9048380982858359</v>
      </c>
      <c r="S18" s="1">
        <f>IF(edit!$C22="T",edit!T$2*edit!T$4,edit!T$3*edit!T$4)</f>
        <v>124.22626314549464</v>
      </c>
      <c r="T18" s="1">
        <f>IF(edit!$C22="T",edit!U$2*edit!U$4,edit!U$3*edit!U$4)</f>
        <v>24.845252629098926</v>
      </c>
      <c r="U18" s="1">
        <f>IF(edit!$C22="T",edit!V$2*edit!V$4,edit!V$3*edit!V$4)</f>
        <v>0</v>
      </c>
      <c r="V18" s="1">
        <f>IF(edit!$C22="T",edit!W$2*edit!W$4,edit!W$3*edit!W$4)</f>
        <v>124.22626314549464</v>
      </c>
      <c r="W18" s="1">
        <f>IF(edit!$C22="T",edit!X$2*edit!X$4,edit!X$3*edit!X$4)</f>
        <v>0</v>
      </c>
      <c r="X18" s="1">
        <f>IF(edit!$C22="T",edit!Y$2*edit!Y$4,edit!Y$3*edit!Y$4)</f>
        <v>1</v>
      </c>
      <c r="Y18" s="1">
        <f>IF(edit!$C22="T",edit!Z$2*edit!Z$4,edit!Z$3*edit!Z$4)</f>
        <v>1.7000000000000001E-2</v>
      </c>
      <c r="Z18" s="1">
        <f>IF(edit!$C22="T",edit!AA$2*edit!AA$4,edit!AA$3*edit!AA$4)</f>
        <v>1.9E-3</v>
      </c>
      <c r="AA18" s="1">
        <f>IF(edit!$C22="T",edit!AB$2*edit!AB$4,edit!AB$3*edit!AB$4)</f>
        <v>10</v>
      </c>
      <c r="AB18" s="1">
        <f>IF(edit!$C22="T",edit!AC$2*edit!AC$4,edit!AC$3*edit!AC$4)</f>
        <v>0.12578616352201299</v>
      </c>
      <c r="AC18" s="1">
        <f>IF(edit!$C22="T",edit!AD$2*edit!AD$4,edit!AD$3*edit!AD$4)</f>
        <v>7.8616352201257896E-3</v>
      </c>
      <c r="AD18" s="1">
        <f>IF(edit!$C22="T",edit!AE$2*edit!AE$4,edit!AE$3*edit!AE$4)</f>
        <v>0.2</v>
      </c>
      <c r="AE18" s="1">
        <f>IF(edit!$C22="T",edit!AF$2*edit!AF$4,edit!AF$3*edit!AF$4)</f>
        <v>0.12578616352201299</v>
      </c>
      <c r="AF18" s="1">
        <f>IF(edit!$C22="T",edit!AG$2*edit!AG$4,edit!AG$3*edit!AG$4)</f>
        <v>5</v>
      </c>
      <c r="AG18" s="1">
        <f>IF(edit!$C22="T",edit!AH$2*edit!AH$4,edit!AH$3*edit!AH$4)</f>
        <v>6.2893081761006303E-2</v>
      </c>
      <c r="AH18" s="1">
        <f>IF(edit!$C22="T",edit!AI$2*edit!AI$4,edit!AI$3*edit!AI$4)</f>
        <v>3.9308176100628896E-3</v>
      </c>
      <c r="AI18" s="1">
        <f>IF(edit!$C22="T",edit!AJ$2*edit!AJ$4,edit!AJ$3*edit!AJ$4)</f>
        <v>0.1</v>
      </c>
      <c r="AJ18" s="1">
        <f>IF(edit!$C22="T",edit!AK$2*edit!AK$4,edit!AK$3*edit!AK$4)</f>
        <v>5</v>
      </c>
      <c r="AK18" s="1">
        <f>IF(edit!$C22="T",edit!AL$2*edit!AL$4,edit!AL$3*edit!AL$4)</f>
        <v>6.2893081761006303E-2</v>
      </c>
      <c r="AL18" s="1">
        <f>IF(edit!$C22="T",edit!AM$2*edit!AM$4,edit!AM$3*edit!AM$4)</f>
        <v>3.9308176100628896E-3</v>
      </c>
      <c r="AM18" s="1">
        <f>IF(edit!$C22="T",edit!AN$2*edit!AN$4,edit!AN$3*edit!AN$4)</f>
        <v>0.1</v>
      </c>
      <c r="AN18" s="1">
        <f>IF(edit!$C22="T",edit!AO$2*edit!AO$4,edit!AO$3*edit!AO$4)</f>
        <v>5</v>
      </c>
      <c r="AO18" s="1">
        <f>IF(edit!$C22="T",edit!AP$2*edit!AP$4,edit!AP$3*edit!AP$4)</f>
        <v>6.2893081761006303E-2</v>
      </c>
      <c r="AP18" s="1">
        <f>IF(edit!$C22="T",edit!AQ$2*edit!AQ$4,edit!AQ$3*edit!AQ$4)</f>
        <v>3.9308176100628896E-3</v>
      </c>
      <c r="AQ18" s="1">
        <f>IF(edit!$C22="T",edit!AR$2*edit!AR$4,edit!AR$3*edit!AR$4)</f>
        <v>0.1</v>
      </c>
      <c r="AR18" s="1">
        <f>IF(edit!$C22="T",edit!AS$2*edit!AS$4,edit!AS$3*edit!AS$4)</f>
        <v>0.1</v>
      </c>
      <c r="AS18" s="1">
        <f>IF(edit!$C22="T",edit!AT$2*edit!AT$4,edit!AT$3*edit!AT$4)</f>
        <v>1.5E-3</v>
      </c>
      <c r="AT18" s="1">
        <f>IF(edit!$C22="T",edit!AU$2*edit!AU$4,edit!AU$3*edit!AU$4)</f>
        <v>1.6700000000000002E-4</v>
      </c>
      <c r="AU18" s="1">
        <f>IF(edit!$C22="T",edit!AV$2*edit!AV$4,edit!AV$3*edit!AV$4)</f>
        <v>0.1</v>
      </c>
      <c r="AV18" s="1">
        <f>IF(edit!$C22="T",edit!AW$2*edit!AW$4,edit!AW$3*edit!AW$4)</f>
        <v>1.5E-3</v>
      </c>
      <c r="AW18" s="1">
        <f>IF(edit!$C22="T",edit!AX$2*edit!AX$4,edit!AX$3*edit!AX$4)</f>
        <v>1.6700000000000002E-4</v>
      </c>
      <c r="AX18" s="1">
        <f>IF(edit!$C22="T",edit!AY$2*edit!AY$4,edit!AY$3*edit!AY$4)</f>
        <v>0.1</v>
      </c>
      <c r="AY18" s="1">
        <f>IF(edit!$C22="T",edit!AZ$2*edit!AZ$4,edit!AZ$3*edit!AZ$4)</f>
        <v>1.67E-3</v>
      </c>
      <c r="AZ18" s="1">
        <f>IF(edit!$C22="T",edit!BA$2*edit!BA$4,edit!BA$3*edit!BA$4)</f>
        <v>1.8500000000000002E-4</v>
      </c>
      <c r="BA18" s="1">
        <f>IF(edit!$C22="T",edit!BB$2*edit!BB$4,edit!BB$3*edit!BB$4)</f>
        <v>0.1</v>
      </c>
      <c r="BB18" s="1">
        <f>IF(edit!$C22="T",edit!BC$2*edit!BC$4,edit!BC$3*edit!BC$4)</f>
        <v>1.67E-3</v>
      </c>
      <c r="BC18" s="1">
        <f>IF(edit!$C22="T",edit!BD$2*edit!BD$4,edit!BD$3*edit!BD$4)</f>
        <v>1.8500000000000002E-4</v>
      </c>
      <c r="BD18" s="1">
        <f>IF(edit!$C22="T",edit!BE$2*edit!BE$4,edit!BE$3*edit!BE$4)</f>
        <v>0</v>
      </c>
      <c r="BE18" s="1">
        <f>IF(edit!$C22="T",edit!BF$2*edit!BF$4,edit!BF$3*edit!BF$4)</f>
        <v>0</v>
      </c>
      <c r="BF18" s="1">
        <f>IF(edit!$C22="T",edit!BG$2*edit!BG$4,edit!BG$3*edit!BG$4)</f>
        <v>0</v>
      </c>
      <c r="BG18" s="1">
        <f>IF(edit!$C22="T",edit!BH$2*edit!BH$4,edit!BH$3*edit!BH$4)</f>
        <v>0</v>
      </c>
      <c r="BH18" s="1">
        <f>IF(edit!$C22="T",edit!BI$2*edit!BI$4,edit!BI$3*edit!BI$4)</f>
        <v>2290</v>
      </c>
      <c r="BI18" s="1">
        <f>IF(edit!$C22="T",edit!BJ$2*edit!BJ$4,edit!BJ$3*edit!BJ$4)</f>
        <v>1520</v>
      </c>
      <c r="BJ18" s="1">
        <f>IF(edit!$C22="T",edit!BK$2*edit!BK$4,edit!BK$3*edit!BK$4)</f>
        <v>0</v>
      </c>
      <c r="BK18" s="1">
        <f>IF(edit!$C22="T",edit!BL$2*edit!BL$4,edit!BL$3*edit!BL$4)</f>
        <v>0</v>
      </c>
      <c r="BL18" s="1">
        <f>IF(edit!$C22="T",edit!BM$2*edit!BM$4,edit!BM$3*edit!BM$4)</f>
        <v>0</v>
      </c>
      <c r="BM18" s="1">
        <f>IF(edit!$C22="T",edit!BN$2*edit!BN$4,edit!BN$3*edit!BN$4)</f>
        <v>36080</v>
      </c>
      <c r="BN18" s="1">
        <f>IF(edit!$C22="T",edit!BO$2*edit!BO$4,edit!BO$3*edit!BO$4)</f>
        <v>3010</v>
      </c>
      <c r="BO18" s="1">
        <f>IF(edit!$C22="T",edit!BP$2*edit!BP$4,edit!BP$3*edit!BP$4)</f>
        <v>0</v>
      </c>
    </row>
    <row r="19" spans="1:67" s="25" customFormat="1" x14ac:dyDescent="0.2">
      <c r="A19" s="8">
        <f>edit!A23</f>
        <v>17</v>
      </c>
      <c r="B19" s="8" t="str">
        <f>edit!B23</f>
        <v>Stella</v>
      </c>
      <c r="C19" s="8">
        <f>edit!D23</f>
        <v>426</v>
      </c>
      <c r="D19" s="8">
        <f>edit!E23</f>
        <v>137</v>
      </c>
      <c r="E19" s="8">
        <f>edit!F23</f>
        <v>1</v>
      </c>
      <c r="F19" s="30">
        <f>edit!G23</f>
        <v>507239000.00000006</v>
      </c>
      <c r="G19" s="8">
        <f>edit!H23</f>
        <v>13.093305306316299</v>
      </c>
      <c r="H19" s="8">
        <f>edit!I23</f>
        <v>45.735415900223401</v>
      </c>
      <c r="I19" s="8">
        <f>edit!J23</f>
        <v>0</v>
      </c>
      <c r="J19" s="8">
        <f>edit!K23</f>
        <v>0</v>
      </c>
      <c r="K19" s="8">
        <f>edit!L23</f>
        <v>0</v>
      </c>
      <c r="L19" s="8">
        <f>edit!M23</f>
        <v>0</v>
      </c>
      <c r="M19" s="8">
        <f>edit!N23</f>
        <v>0</v>
      </c>
      <c r="N19" s="8">
        <f>edit!O23</f>
        <v>0</v>
      </c>
      <c r="O19" s="8">
        <f>edit!P23</f>
        <v>0</v>
      </c>
      <c r="P19" s="8">
        <f>edit!Q23</f>
        <v>0</v>
      </c>
      <c r="Q19" s="8">
        <f>IF(edit!B23="T",edit!R$2*edit!R$4,edit!R$3*edit!R$4)</f>
        <v>240</v>
      </c>
      <c r="R19" s="1">
        <f>IF(edit!$C23="T",edit!S$2*edit!S$4,edit!S$3*edit!S$4)</f>
        <v>1.9048380982858359</v>
      </c>
      <c r="S19" s="1">
        <f>IF(edit!$C23="T",edit!T$2*edit!T$4,edit!T$3*edit!T$4)</f>
        <v>124.22626314549464</v>
      </c>
      <c r="T19" s="1">
        <f>IF(edit!$C23="T",edit!U$2*edit!U$4,edit!U$3*edit!U$4)</f>
        <v>24.845252629098926</v>
      </c>
      <c r="U19" s="1">
        <f>IF(edit!$C23="T",edit!V$2*edit!V$4,edit!V$3*edit!V$4)</f>
        <v>0</v>
      </c>
      <c r="V19" s="1">
        <f>IF(edit!$C23="T",edit!W$2*edit!W$4,edit!W$3*edit!W$4)</f>
        <v>124.22626314549464</v>
      </c>
      <c r="W19" s="1">
        <f>IF(edit!$C23="T",edit!X$2*edit!X$4,edit!X$3*edit!X$4)</f>
        <v>0</v>
      </c>
      <c r="X19" s="1">
        <f>IF(edit!$C23="T",edit!Y$2*edit!Y$4,edit!Y$3*edit!Y$4)</f>
        <v>1</v>
      </c>
      <c r="Y19" s="1">
        <f>IF(edit!$C23="T",edit!Z$2*edit!Z$4,edit!Z$3*edit!Z$4)</f>
        <v>1.7000000000000001E-2</v>
      </c>
      <c r="Z19" s="1">
        <f>IF(edit!$C23="T",edit!AA$2*edit!AA$4,edit!AA$3*edit!AA$4)</f>
        <v>1.9E-3</v>
      </c>
      <c r="AA19" s="1">
        <f>IF(edit!$C23="T",edit!AB$2*edit!AB$4,edit!AB$3*edit!AB$4)</f>
        <v>10</v>
      </c>
      <c r="AB19" s="1">
        <f>IF(edit!$C23="T",edit!AC$2*edit!AC$4,edit!AC$3*edit!AC$4)</f>
        <v>0.12578616352201299</v>
      </c>
      <c r="AC19" s="1">
        <f>IF(edit!$C23="T",edit!AD$2*edit!AD$4,edit!AD$3*edit!AD$4)</f>
        <v>7.8616352201257896E-3</v>
      </c>
      <c r="AD19" s="1">
        <f>IF(edit!$C23="T",edit!AE$2*edit!AE$4,edit!AE$3*edit!AE$4)</f>
        <v>0.2</v>
      </c>
      <c r="AE19" s="1">
        <f>IF(edit!$C23="T",edit!AF$2*edit!AF$4,edit!AF$3*edit!AF$4)</f>
        <v>0.12578616352201299</v>
      </c>
      <c r="AF19" s="1">
        <f>IF(edit!$C23="T",edit!AG$2*edit!AG$4,edit!AG$3*edit!AG$4)</f>
        <v>5</v>
      </c>
      <c r="AG19" s="1">
        <f>IF(edit!$C23="T",edit!AH$2*edit!AH$4,edit!AH$3*edit!AH$4)</f>
        <v>6.2893081761006303E-2</v>
      </c>
      <c r="AH19" s="1">
        <f>IF(edit!$C23="T",edit!AI$2*edit!AI$4,edit!AI$3*edit!AI$4)</f>
        <v>3.9308176100628896E-3</v>
      </c>
      <c r="AI19" s="1">
        <f>IF(edit!$C23="T",edit!AJ$2*edit!AJ$4,edit!AJ$3*edit!AJ$4)</f>
        <v>0.1</v>
      </c>
      <c r="AJ19" s="1">
        <f>IF(edit!$C23="T",edit!AK$2*edit!AK$4,edit!AK$3*edit!AK$4)</f>
        <v>5</v>
      </c>
      <c r="AK19" s="1">
        <f>IF(edit!$C23="T",edit!AL$2*edit!AL$4,edit!AL$3*edit!AL$4)</f>
        <v>6.2893081761006303E-2</v>
      </c>
      <c r="AL19" s="1">
        <f>IF(edit!$C23="T",edit!AM$2*edit!AM$4,edit!AM$3*edit!AM$4)</f>
        <v>3.9308176100628896E-3</v>
      </c>
      <c r="AM19" s="1">
        <f>IF(edit!$C23="T",edit!AN$2*edit!AN$4,edit!AN$3*edit!AN$4)</f>
        <v>0.1</v>
      </c>
      <c r="AN19" s="1">
        <f>IF(edit!$C23="T",edit!AO$2*edit!AO$4,edit!AO$3*edit!AO$4)</f>
        <v>5</v>
      </c>
      <c r="AO19" s="1">
        <f>IF(edit!$C23="T",edit!AP$2*edit!AP$4,edit!AP$3*edit!AP$4)</f>
        <v>6.2893081761006303E-2</v>
      </c>
      <c r="AP19" s="1">
        <f>IF(edit!$C23="T",edit!AQ$2*edit!AQ$4,edit!AQ$3*edit!AQ$4)</f>
        <v>3.9308176100628896E-3</v>
      </c>
      <c r="AQ19" s="1">
        <f>IF(edit!$C23="T",edit!AR$2*edit!AR$4,edit!AR$3*edit!AR$4)</f>
        <v>0.1</v>
      </c>
      <c r="AR19" s="1">
        <f>IF(edit!$C23="T",edit!AS$2*edit!AS$4,edit!AS$3*edit!AS$4)</f>
        <v>0.1</v>
      </c>
      <c r="AS19" s="1">
        <f>IF(edit!$C23="T",edit!AT$2*edit!AT$4,edit!AT$3*edit!AT$4)</f>
        <v>1.5E-3</v>
      </c>
      <c r="AT19" s="1">
        <f>IF(edit!$C23="T",edit!AU$2*edit!AU$4,edit!AU$3*edit!AU$4)</f>
        <v>1.6700000000000002E-4</v>
      </c>
      <c r="AU19" s="1">
        <f>IF(edit!$C23="T",edit!AV$2*edit!AV$4,edit!AV$3*edit!AV$4)</f>
        <v>0.1</v>
      </c>
      <c r="AV19" s="1">
        <f>IF(edit!$C23="T",edit!AW$2*edit!AW$4,edit!AW$3*edit!AW$4)</f>
        <v>1.5E-3</v>
      </c>
      <c r="AW19" s="1">
        <f>IF(edit!$C23="T",edit!AX$2*edit!AX$4,edit!AX$3*edit!AX$4)</f>
        <v>1.6700000000000002E-4</v>
      </c>
      <c r="AX19" s="1">
        <f>IF(edit!$C23="T",edit!AY$2*edit!AY$4,edit!AY$3*edit!AY$4)</f>
        <v>0.1</v>
      </c>
      <c r="AY19" s="1">
        <f>IF(edit!$C23="T",edit!AZ$2*edit!AZ$4,edit!AZ$3*edit!AZ$4)</f>
        <v>1.67E-3</v>
      </c>
      <c r="AZ19" s="1">
        <f>IF(edit!$C23="T",edit!BA$2*edit!BA$4,edit!BA$3*edit!BA$4)</f>
        <v>1.8500000000000002E-4</v>
      </c>
      <c r="BA19" s="1">
        <f>IF(edit!$C23="T",edit!BB$2*edit!BB$4,edit!BB$3*edit!BB$4)</f>
        <v>0.1</v>
      </c>
      <c r="BB19" s="1">
        <f>IF(edit!$C23="T",edit!BC$2*edit!BC$4,edit!BC$3*edit!BC$4)</f>
        <v>1.67E-3</v>
      </c>
      <c r="BC19" s="1">
        <f>IF(edit!$C23="T",edit!BD$2*edit!BD$4,edit!BD$3*edit!BD$4)</f>
        <v>1.8500000000000002E-4</v>
      </c>
      <c r="BD19" s="1">
        <f>IF(edit!$C23="T",edit!BE$2*edit!BE$4,edit!BE$3*edit!BE$4)</f>
        <v>0</v>
      </c>
      <c r="BE19" s="1">
        <f>IF(edit!$C23="T",edit!BF$2*edit!BF$4,edit!BF$3*edit!BF$4)</f>
        <v>0</v>
      </c>
      <c r="BF19" s="1">
        <f>IF(edit!$C23="T",edit!BG$2*edit!BG$4,edit!BG$3*edit!BG$4)</f>
        <v>0</v>
      </c>
      <c r="BG19" s="1">
        <f>IF(edit!$C23="T",edit!BH$2*edit!BH$4,edit!BH$3*edit!BH$4)</f>
        <v>0</v>
      </c>
      <c r="BH19" s="1">
        <f>IF(edit!$C23="T",edit!BI$2*edit!BI$4,edit!BI$3*edit!BI$4)</f>
        <v>2290</v>
      </c>
      <c r="BI19" s="1">
        <f>IF(edit!$C23="T",edit!BJ$2*edit!BJ$4,edit!BJ$3*edit!BJ$4)</f>
        <v>1520</v>
      </c>
      <c r="BJ19" s="1">
        <f>IF(edit!$C23="T",edit!BK$2*edit!BK$4,edit!BK$3*edit!BK$4)</f>
        <v>0</v>
      </c>
      <c r="BK19" s="1">
        <f>IF(edit!$C23="T",edit!BL$2*edit!BL$4,edit!BL$3*edit!BL$4)</f>
        <v>0</v>
      </c>
      <c r="BL19" s="1">
        <f>IF(edit!$C23="T",edit!BM$2*edit!BM$4,edit!BM$3*edit!BM$4)</f>
        <v>0</v>
      </c>
      <c r="BM19" s="1">
        <f>IF(edit!$C23="T",edit!BN$2*edit!BN$4,edit!BN$3*edit!BN$4)</f>
        <v>36080</v>
      </c>
      <c r="BN19" s="1">
        <f>IF(edit!$C23="T",edit!BO$2*edit!BO$4,edit!BO$3*edit!BO$4)</f>
        <v>3010</v>
      </c>
      <c r="BO19" s="1">
        <f>IF(edit!$C23="T",edit!BP$2*edit!BP$4,edit!BP$3*edit!BP$4)</f>
        <v>0</v>
      </c>
    </row>
    <row r="20" spans="1:67" s="25" customFormat="1" x14ac:dyDescent="0.2">
      <c r="A20" s="8">
        <f>edit!A24</f>
        <v>18</v>
      </c>
      <c r="B20" s="8" t="str">
        <f>edit!B24</f>
        <v>Cormor</v>
      </c>
      <c r="C20" s="8">
        <f>edit!D24</f>
        <v>428</v>
      </c>
      <c r="D20" s="8">
        <f>edit!E24</f>
        <v>135</v>
      </c>
      <c r="E20" s="8">
        <f>edit!F24</f>
        <v>1</v>
      </c>
      <c r="F20" s="30">
        <f>edit!G24</f>
        <v>310811000</v>
      </c>
      <c r="G20" s="8">
        <f>edit!H24</f>
        <v>13.1295072613493</v>
      </c>
      <c r="H20" s="8">
        <f>edit!I24</f>
        <v>45.7701982199345</v>
      </c>
      <c r="I20" s="8">
        <f>edit!J24</f>
        <v>0</v>
      </c>
      <c r="J20" s="8">
        <f>edit!K24</f>
        <v>0</v>
      </c>
      <c r="K20" s="8">
        <f>edit!L24</f>
        <v>0</v>
      </c>
      <c r="L20" s="8">
        <f>edit!M24</f>
        <v>0</v>
      </c>
      <c r="M20" s="8">
        <f>edit!N24</f>
        <v>0</v>
      </c>
      <c r="N20" s="8">
        <f>edit!O24</f>
        <v>0</v>
      </c>
      <c r="O20" s="8">
        <f>edit!P24</f>
        <v>0</v>
      </c>
      <c r="P20" s="8">
        <f>edit!Q24</f>
        <v>0</v>
      </c>
      <c r="Q20" s="8">
        <f>IF(edit!B24="T",edit!R$2*edit!R$4,edit!R$3*edit!R$4)</f>
        <v>240</v>
      </c>
      <c r="R20" s="1">
        <f>IF(edit!$C24="T",edit!S$2*edit!S$4,edit!S$3*edit!S$4)</f>
        <v>1.9048380982858359</v>
      </c>
      <c r="S20" s="1">
        <f>IF(edit!$C24="T",edit!T$2*edit!T$4,edit!T$3*edit!T$4)</f>
        <v>124.22626314549464</v>
      </c>
      <c r="T20" s="1">
        <f>IF(edit!$C24="T",edit!U$2*edit!U$4,edit!U$3*edit!U$4)</f>
        <v>24.845252629098926</v>
      </c>
      <c r="U20" s="1">
        <f>IF(edit!$C24="T",edit!V$2*edit!V$4,edit!V$3*edit!V$4)</f>
        <v>0</v>
      </c>
      <c r="V20" s="1">
        <f>IF(edit!$C24="T",edit!W$2*edit!W$4,edit!W$3*edit!W$4)</f>
        <v>124.22626314549464</v>
      </c>
      <c r="W20" s="1">
        <f>IF(edit!$C24="T",edit!X$2*edit!X$4,edit!X$3*edit!X$4)</f>
        <v>0</v>
      </c>
      <c r="X20" s="1">
        <f>IF(edit!$C24="T",edit!Y$2*edit!Y$4,edit!Y$3*edit!Y$4)</f>
        <v>1</v>
      </c>
      <c r="Y20" s="1">
        <f>IF(edit!$C24="T",edit!Z$2*edit!Z$4,edit!Z$3*edit!Z$4)</f>
        <v>1.7000000000000001E-2</v>
      </c>
      <c r="Z20" s="1">
        <f>IF(edit!$C24="T",edit!AA$2*edit!AA$4,edit!AA$3*edit!AA$4)</f>
        <v>1.9E-3</v>
      </c>
      <c r="AA20" s="1">
        <f>IF(edit!$C24="T",edit!AB$2*edit!AB$4,edit!AB$3*edit!AB$4)</f>
        <v>10</v>
      </c>
      <c r="AB20" s="1">
        <f>IF(edit!$C24="T",edit!AC$2*edit!AC$4,edit!AC$3*edit!AC$4)</f>
        <v>0.12578616352201299</v>
      </c>
      <c r="AC20" s="1">
        <f>IF(edit!$C24="T",edit!AD$2*edit!AD$4,edit!AD$3*edit!AD$4)</f>
        <v>7.8616352201257896E-3</v>
      </c>
      <c r="AD20" s="1">
        <f>IF(edit!$C24="T",edit!AE$2*edit!AE$4,edit!AE$3*edit!AE$4)</f>
        <v>0.2</v>
      </c>
      <c r="AE20" s="1">
        <f>IF(edit!$C24="T",edit!AF$2*edit!AF$4,edit!AF$3*edit!AF$4)</f>
        <v>0.12578616352201299</v>
      </c>
      <c r="AF20" s="1">
        <f>IF(edit!$C24="T",edit!AG$2*edit!AG$4,edit!AG$3*edit!AG$4)</f>
        <v>5</v>
      </c>
      <c r="AG20" s="1">
        <f>IF(edit!$C24="T",edit!AH$2*edit!AH$4,edit!AH$3*edit!AH$4)</f>
        <v>6.2893081761006303E-2</v>
      </c>
      <c r="AH20" s="1">
        <f>IF(edit!$C24="T",edit!AI$2*edit!AI$4,edit!AI$3*edit!AI$4)</f>
        <v>3.9308176100628896E-3</v>
      </c>
      <c r="AI20" s="1">
        <f>IF(edit!$C24="T",edit!AJ$2*edit!AJ$4,edit!AJ$3*edit!AJ$4)</f>
        <v>0.1</v>
      </c>
      <c r="AJ20" s="1">
        <f>IF(edit!$C24="T",edit!AK$2*edit!AK$4,edit!AK$3*edit!AK$4)</f>
        <v>5</v>
      </c>
      <c r="AK20" s="1">
        <f>IF(edit!$C24="T",edit!AL$2*edit!AL$4,edit!AL$3*edit!AL$4)</f>
        <v>6.2893081761006303E-2</v>
      </c>
      <c r="AL20" s="1">
        <f>IF(edit!$C24="T",edit!AM$2*edit!AM$4,edit!AM$3*edit!AM$4)</f>
        <v>3.9308176100628896E-3</v>
      </c>
      <c r="AM20" s="1">
        <f>IF(edit!$C24="T",edit!AN$2*edit!AN$4,edit!AN$3*edit!AN$4)</f>
        <v>0.1</v>
      </c>
      <c r="AN20" s="1">
        <f>IF(edit!$C24="T",edit!AO$2*edit!AO$4,edit!AO$3*edit!AO$4)</f>
        <v>5</v>
      </c>
      <c r="AO20" s="1">
        <f>IF(edit!$C24="T",edit!AP$2*edit!AP$4,edit!AP$3*edit!AP$4)</f>
        <v>6.2893081761006303E-2</v>
      </c>
      <c r="AP20" s="1">
        <f>IF(edit!$C24="T",edit!AQ$2*edit!AQ$4,edit!AQ$3*edit!AQ$4)</f>
        <v>3.9308176100628896E-3</v>
      </c>
      <c r="AQ20" s="1">
        <f>IF(edit!$C24="T",edit!AR$2*edit!AR$4,edit!AR$3*edit!AR$4)</f>
        <v>0.1</v>
      </c>
      <c r="AR20" s="1">
        <f>IF(edit!$C24="T",edit!AS$2*edit!AS$4,edit!AS$3*edit!AS$4)</f>
        <v>0.1</v>
      </c>
      <c r="AS20" s="1">
        <f>IF(edit!$C24="T",edit!AT$2*edit!AT$4,edit!AT$3*edit!AT$4)</f>
        <v>1.5E-3</v>
      </c>
      <c r="AT20" s="1">
        <f>IF(edit!$C24="T",edit!AU$2*edit!AU$4,edit!AU$3*edit!AU$4)</f>
        <v>1.6700000000000002E-4</v>
      </c>
      <c r="AU20" s="1">
        <f>IF(edit!$C24="T",edit!AV$2*edit!AV$4,edit!AV$3*edit!AV$4)</f>
        <v>0.1</v>
      </c>
      <c r="AV20" s="1">
        <f>IF(edit!$C24="T",edit!AW$2*edit!AW$4,edit!AW$3*edit!AW$4)</f>
        <v>1.5E-3</v>
      </c>
      <c r="AW20" s="1">
        <f>IF(edit!$C24="T",edit!AX$2*edit!AX$4,edit!AX$3*edit!AX$4)</f>
        <v>1.6700000000000002E-4</v>
      </c>
      <c r="AX20" s="1">
        <f>IF(edit!$C24="T",edit!AY$2*edit!AY$4,edit!AY$3*edit!AY$4)</f>
        <v>0.1</v>
      </c>
      <c r="AY20" s="1">
        <f>IF(edit!$C24="T",edit!AZ$2*edit!AZ$4,edit!AZ$3*edit!AZ$4)</f>
        <v>1.67E-3</v>
      </c>
      <c r="AZ20" s="1">
        <f>IF(edit!$C24="T",edit!BA$2*edit!BA$4,edit!BA$3*edit!BA$4)</f>
        <v>1.8500000000000002E-4</v>
      </c>
      <c r="BA20" s="1">
        <f>IF(edit!$C24="T",edit!BB$2*edit!BB$4,edit!BB$3*edit!BB$4)</f>
        <v>0.1</v>
      </c>
      <c r="BB20" s="1">
        <f>IF(edit!$C24="T",edit!BC$2*edit!BC$4,edit!BC$3*edit!BC$4)</f>
        <v>1.67E-3</v>
      </c>
      <c r="BC20" s="1">
        <f>IF(edit!$C24="T",edit!BD$2*edit!BD$4,edit!BD$3*edit!BD$4)</f>
        <v>1.8500000000000002E-4</v>
      </c>
      <c r="BD20" s="1">
        <f>IF(edit!$C24="T",edit!BE$2*edit!BE$4,edit!BE$3*edit!BE$4)</f>
        <v>0</v>
      </c>
      <c r="BE20" s="1">
        <f>IF(edit!$C24="T",edit!BF$2*edit!BF$4,edit!BF$3*edit!BF$4)</f>
        <v>0</v>
      </c>
      <c r="BF20" s="1">
        <f>IF(edit!$C24="T",edit!BG$2*edit!BG$4,edit!BG$3*edit!BG$4)</f>
        <v>0</v>
      </c>
      <c r="BG20" s="1">
        <f>IF(edit!$C24="T",edit!BH$2*edit!BH$4,edit!BH$3*edit!BH$4)</f>
        <v>0</v>
      </c>
      <c r="BH20" s="1">
        <f>IF(edit!$C24="T",edit!BI$2*edit!BI$4,edit!BI$3*edit!BI$4)</f>
        <v>2290</v>
      </c>
      <c r="BI20" s="1">
        <f>IF(edit!$C24="T",edit!BJ$2*edit!BJ$4,edit!BJ$3*edit!BJ$4)</f>
        <v>1520</v>
      </c>
      <c r="BJ20" s="1">
        <f>IF(edit!$C24="T",edit!BK$2*edit!BK$4,edit!BK$3*edit!BK$4)</f>
        <v>0</v>
      </c>
      <c r="BK20" s="1">
        <f>IF(edit!$C24="T",edit!BL$2*edit!BL$4,edit!BL$3*edit!BL$4)</f>
        <v>0</v>
      </c>
      <c r="BL20" s="1">
        <f>IF(edit!$C24="T",edit!BM$2*edit!BM$4,edit!BM$3*edit!BM$4)</f>
        <v>0</v>
      </c>
      <c r="BM20" s="1">
        <f>IF(edit!$C24="T",edit!BN$2*edit!BN$4,edit!BN$3*edit!BN$4)</f>
        <v>36080</v>
      </c>
      <c r="BN20" s="1">
        <f>IF(edit!$C24="T",edit!BO$2*edit!BO$4,edit!BO$3*edit!BO$4)</f>
        <v>3010</v>
      </c>
      <c r="BO20" s="1">
        <f>IF(edit!$C24="T",edit!BP$2*edit!BP$4,edit!BP$3*edit!BP$4)</f>
        <v>0</v>
      </c>
    </row>
    <row r="21" spans="1:67" s="25" customFormat="1" x14ac:dyDescent="0.2">
      <c r="A21" s="8">
        <f>edit!A25</f>
        <v>19</v>
      </c>
      <c r="B21" s="8" t="str">
        <f>edit!B25</f>
        <v>Aussa</v>
      </c>
      <c r="C21" s="8">
        <f>edit!D25</f>
        <v>435</v>
      </c>
      <c r="D21" s="8">
        <f>edit!E25</f>
        <v>135</v>
      </c>
      <c r="E21" s="8">
        <f>edit!F25</f>
        <v>1</v>
      </c>
      <c r="F21" s="30">
        <f>edit!G25</f>
        <v>328199000</v>
      </c>
      <c r="G21" s="8">
        <f>edit!H25</f>
        <v>13.237136149288199</v>
      </c>
      <c r="H21" s="8">
        <f>edit!I25</f>
        <v>45.754171617695903</v>
      </c>
      <c r="I21" s="8">
        <f>edit!J25</f>
        <v>0</v>
      </c>
      <c r="J21" s="8">
        <f>edit!K25</f>
        <v>0</v>
      </c>
      <c r="K21" s="8">
        <f>edit!L25</f>
        <v>0</v>
      </c>
      <c r="L21" s="8">
        <f>edit!M25</f>
        <v>0</v>
      </c>
      <c r="M21" s="8">
        <f>edit!N25</f>
        <v>0</v>
      </c>
      <c r="N21" s="8">
        <f>edit!O25</f>
        <v>0</v>
      </c>
      <c r="O21" s="8">
        <f>edit!P25</f>
        <v>0</v>
      </c>
      <c r="P21" s="8">
        <f>edit!Q25</f>
        <v>0</v>
      </c>
      <c r="Q21" s="8">
        <f>IF(edit!B25="T",edit!R$2*edit!R$4,edit!R$3*edit!R$4)</f>
        <v>240</v>
      </c>
      <c r="R21" s="1">
        <f>IF(edit!$C25="T",edit!S$2*edit!S$4,edit!S$3*edit!S$4)</f>
        <v>1.9048380982858359</v>
      </c>
      <c r="S21" s="1">
        <f>IF(edit!$C25="T",edit!T$2*edit!T$4,edit!T$3*edit!T$4)</f>
        <v>124.22626314549464</v>
      </c>
      <c r="T21" s="1">
        <f>IF(edit!$C25="T",edit!U$2*edit!U$4,edit!U$3*edit!U$4)</f>
        <v>24.845252629098926</v>
      </c>
      <c r="U21" s="1">
        <f>IF(edit!$C25="T",edit!V$2*edit!V$4,edit!V$3*edit!V$4)</f>
        <v>0</v>
      </c>
      <c r="V21" s="1">
        <f>IF(edit!$C25="T",edit!W$2*edit!W$4,edit!W$3*edit!W$4)</f>
        <v>124.22626314549464</v>
      </c>
      <c r="W21" s="1">
        <f>IF(edit!$C25="T",edit!X$2*edit!X$4,edit!X$3*edit!X$4)</f>
        <v>0</v>
      </c>
      <c r="X21" s="1">
        <f>IF(edit!$C25="T",edit!Y$2*edit!Y$4,edit!Y$3*edit!Y$4)</f>
        <v>1</v>
      </c>
      <c r="Y21" s="1">
        <f>IF(edit!$C25="T",edit!Z$2*edit!Z$4,edit!Z$3*edit!Z$4)</f>
        <v>1.7000000000000001E-2</v>
      </c>
      <c r="Z21" s="1">
        <f>IF(edit!$C25="T",edit!AA$2*edit!AA$4,edit!AA$3*edit!AA$4)</f>
        <v>1.9E-3</v>
      </c>
      <c r="AA21" s="1">
        <f>IF(edit!$C25="T",edit!AB$2*edit!AB$4,edit!AB$3*edit!AB$4)</f>
        <v>10</v>
      </c>
      <c r="AB21" s="1">
        <f>IF(edit!$C25="T",edit!AC$2*edit!AC$4,edit!AC$3*edit!AC$4)</f>
        <v>0.12578616352201299</v>
      </c>
      <c r="AC21" s="1">
        <f>IF(edit!$C25="T",edit!AD$2*edit!AD$4,edit!AD$3*edit!AD$4)</f>
        <v>7.8616352201257896E-3</v>
      </c>
      <c r="AD21" s="1">
        <f>IF(edit!$C25="T",edit!AE$2*edit!AE$4,edit!AE$3*edit!AE$4)</f>
        <v>0.2</v>
      </c>
      <c r="AE21" s="1">
        <f>IF(edit!$C25="T",edit!AF$2*edit!AF$4,edit!AF$3*edit!AF$4)</f>
        <v>0.12578616352201299</v>
      </c>
      <c r="AF21" s="1">
        <f>IF(edit!$C25="T",edit!AG$2*edit!AG$4,edit!AG$3*edit!AG$4)</f>
        <v>5</v>
      </c>
      <c r="AG21" s="1">
        <f>IF(edit!$C25="T",edit!AH$2*edit!AH$4,edit!AH$3*edit!AH$4)</f>
        <v>6.2893081761006303E-2</v>
      </c>
      <c r="AH21" s="1">
        <f>IF(edit!$C25="T",edit!AI$2*edit!AI$4,edit!AI$3*edit!AI$4)</f>
        <v>3.9308176100628896E-3</v>
      </c>
      <c r="AI21" s="1">
        <f>IF(edit!$C25="T",edit!AJ$2*edit!AJ$4,edit!AJ$3*edit!AJ$4)</f>
        <v>0.1</v>
      </c>
      <c r="AJ21" s="1">
        <f>IF(edit!$C25="T",edit!AK$2*edit!AK$4,edit!AK$3*edit!AK$4)</f>
        <v>5</v>
      </c>
      <c r="AK21" s="1">
        <f>IF(edit!$C25="T",edit!AL$2*edit!AL$4,edit!AL$3*edit!AL$4)</f>
        <v>6.2893081761006303E-2</v>
      </c>
      <c r="AL21" s="1">
        <f>IF(edit!$C25="T",edit!AM$2*edit!AM$4,edit!AM$3*edit!AM$4)</f>
        <v>3.9308176100628896E-3</v>
      </c>
      <c r="AM21" s="1">
        <f>IF(edit!$C25="T",edit!AN$2*edit!AN$4,edit!AN$3*edit!AN$4)</f>
        <v>0.1</v>
      </c>
      <c r="AN21" s="1">
        <f>IF(edit!$C25="T",edit!AO$2*edit!AO$4,edit!AO$3*edit!AO$4)</f>
        <v>5</v>
      </c>
      <c r="AO21" s="1">
        <f>IF(edit!$C25="T",edit!AP$2*edit!AP$4,edit!AP$3*edit!AP$4)</f>
        <v>6.2893081761006303E-2</v>
      </c>
      <c r="AP21" s="1">
        <f>IF(edit!$C25="T",edit!AQ$2*edit!AQ$4,edit!AQ$3*edit!AQ$4)</f>
        <v>3.9308176100628896E-3</v>
      </c>
      <c r="AQ21" s="1">
        <f>IF(edit!$C25="T",edit!AR$2*edit!AR$4,edit!AR$3*edit!AR$4)</f>
        <v>0.1</v>
      </c>
      <c r="AR21" s="1">
        <f>IF(edit!$C25="T",edit!AS$2*edit!AS$4,edit!AS$3*edit!AS$4)</f>
        <v>0.1</v>
      </c>
      <c r="AS21" s="1">
        <f>IF(edit!$C25="T",edit!AT$2*edit!AT$4,edit!AT$3*edit!AT$4)</f>
        <v>1.5E-3</v>
      </c>
      <c r="AT21" s="1">
        <f>IF(edit!$C25="T",edit!AU$2*edit!AU$4,edit!AU$3*edit!AU$4)</f>
        <v>1.6700000000000002E-4</v>
      </c>
      <c r="AU21" s="1">
        <f>IF(edit!$C25="T",edit!AV$2*edit!AV$4,edit!AV$3*edit!AV$4)</f>
        <v>0.1</v>
      </c>
      <c r="AV21" s="1">
        <f>IF(edit!$C25="T",edit!AW$2*edit!AW$4,edit!AW$3*edit!AW$4)</f>
        <v>1.5E-3</v>
      </c>
      <c r="AW21" s="1">
        <f>IF(edit!$C25="T",edit!AX$2*edit!AX$4,edit!AX$3*edit!AX$4)</f>
        <v>1.6700000000000002E-4</v>
      </c>
      <c r="AX21" s="1">
        <f>IF(edit!$C25="T",edit!AY$2*edit!AY$4,edit!AY$3*edit!AY$4)</f>
        <v>0.1</v>
      </c>
      <c r="AY21" s="1">
        <f>IF(edit!$C25="T",edit!AZ$2*edit!AZ$4,edit!AZ$3*edit!AZ$4)</f>
        <v>1.67E-3</v>
      </c>
      <c r="AZ21" s="1">
        <f>IF(edit!$C25="T",edit!BA$2*edit!BA$4,edit!BA$3*edit!BA$4)</f>
        <v>1.8500000000000002E-4</v>
      </c>
      <c r="BA21" s="1">
        <f>IF(edit!$C25="T",edit!BB$2*edit!BB$4,edit!BB$3*edit!BB$4)</f>
        <v>0.1</v>
      </c>
      <c r="BB21" s="1">
        <f>IF(edit!$C25="T",edit!BC$2*edit!BC$4,edit!BC$3*edit!BC$4)</f>
        <v>1.67E-3</v>
      </c>
      <c r="BC21" s="1">
        <f>IF(edit!$C25="T",edit!BD$2*edit!BD$4,edit!BD$3*edit!BD$4)</f>
        <v>1.8500000000000002E-4</v>
      </c>
      <c r="BD21" s="1">
        <f>IF(edit!$C25="T",edit!BE$2*edit!BE$4,edit!BE$3*edit!BE$4)</f>
        <v>0</v>
      </c>
      <c r="BE21" s="1">
        <f>IF(edit!$C25="T",edit!BF$2*edit!BF$4,edit!BF$3*edit!BF$4)</f>
        <v>0</v>
      </c>
      <c r="BF21" s="1">
        <f>IF(edit!$C25="T",edit!BG$2*edit!BG$4,edit!BG$3*edit!BG$4)</f>
        <v>0</v>
      </c>
      <c r="BG21" s="1">
        <f>IF(edit!$C25="T",edit!BH$2*edit!BH$4,edit!BH$3*edit!BH$4)</f>
        <v>0</v>
      </c>
      <c r="BH21" s="1">
        <f>IF(edit!$C25="T",edit!BI$2*edit!BI$4,edit!BI$3*edit!BI$4)</f>
        <v>2290</v>
      </c>
      <c r="BI21" s="1">
        <f>IF(edit!$C25="T",edit!BJ$2*edit!BJ$4,edit!BJ$3*edit!BJ$4)</f>
        <v>1520</v>
      </c>
      <c r="BJ21" s="1">
        <f>IF(edit!$C25="T",edit!BK$2*edit!BK$4,edit!BK$3*edit!BK$4)</f>
        <v>0</v>
      </c>
      <c r="BK21" s="1">
        <f>IF(edit!$C25="T",edit!BL$2*edit!BL$4,edit!BL$3*edit!BL$4)</f>
        <v>0</v>
      </c>
      <c r="BL21" s="1">
        <f>IF(edit!$C25="T",edit!BM$2*edit!BM$4,edit!BM$3*edit!BM$4)</f>
        <v>0</v>
      </c>
      <c r="BM21" s="1">
        <f>IF(edit!$C25="T",edit!BN$2*edit!BN$4,edit!BN$3*edit!BN$4)</f>
        <v>36080</v>
      </c>
      <c r="BN21" s="1">
        <f>IF(edit!$C25="T",edit!BO$2*edit!BO$4,edit!BO$3*edit!BO$4)</f>
        <v>3010</v>
      </c>
      <c r="BO21" s="1">
        <f>IF(edit!$C25="T",edit!BP$2*edit!BP$4,edit!BP$3*edit!BP$4)</f>
        <v>0</v>
      </c>
    </row>
    <row r="22" spans="1:67" s="25" customFormat="1" x14ac:dyDescent="0.2">
      <c r="A22" s="8">
        <f>edit!A26</f>
        <v>20</v>
      </c>
      <c r="B22" s="8" t="str">
        <f>edit!B26</f>
        <v>Timavo</v>
      </c>
      <c r="C22" s="8">
        <f>edit!D26</f>
        <v>455</v>
      </c>
      <c r="D22" s="8">
        <f>edit!E26</f>
        <v>134</v>
      </c>
      <c r="E22" s="8">
        <f>edit!F26</f>
        <v>6.6</v>
      </c>
      <c r="F22" s="30">
        <f>edit!G26</f>
        <v>302564000</v>
      </c>
      <c r="G22" s="8">
        <f>edit!H26</f>
        <v>13.6053587031994</v>
      </c>
      <c r="H22" s="8">
        <f>edit!I26</f>
        <v>45.788961446001402</v>
      </c>
      <c r="I22" s="8">
        <f>edit!J26</f>
        <v>0</v>
      </c>
      <c r="J22" s="8">
        <f>edit!K26</f>
        <v>0</v>
      </c>
      <c r="K22" s="8">
        <f>edit!L26</f>
        <v>0</v>
      </c>
      <c r="L22" s="8">
        <f>edit!M26</f>
        <v>0</v>
      </c>
      <c r="M22" s="8">
        <f>edit!N26</f>
        <v>0</v>
      </c>
      <c r="N22" s="8">
        <f>edit!O26</f>
        <v>0</v>
      </c>
      <c r="O22" s="8">
        <f>edit!P26</f>
        <v>0</v>
      </c>
      <c r="P22" s="8">
        <f>edit!Q26</f>
        <v>0</v>
      </c>
      <c r="Q22" s="8">
        <f>IF(edit!B26="T",edit!R$2*edit!R$4,edit!R$3*edit!R$4)</f>
        <v>240</v>
      </c>
      <c r="R22" s="1">
        <f>IF(edit!$C26="T",edit!S$2*edit!S$4,edit!S$3*edit!S$4)</f>
        <v>1.9048380982858359</v>
      </c>
      <c r="S22" s="1">
        <f>IF(edit!$C26="T",edit!T$2*edit!T$4,edit!T$3*edit!T$4)</f>
        <v>124.22626314549464</v>
      </c>
      <c r="T22" s="1">
        <f>IF(edit!$C26="T",edit!U$2*edit!U$4,edit!U$3*edit!U$4)</f>
        <v>24.845252629098926</v>
      </c>
      <c r="U22" s="1">
        <f>IF(edit!$C26="T",edit!V$2*edit!V$4,edit!V$3*edit!V$4)</f>
        <v>0</v>
      </c>
      <c r="V22" s="1">
        <f>IF(edit!$C26="T",edit!W$2*edit!W$4,edit!W$3*edit!W$4)</f>
        <v>124.22626314549464</v>
      </c>
      <c r="W22" s="1">
        <f>IF(edit!$C26="T",edit!X$2*edit!X$4,edit!X$3*edit!X$4)</f>
        <v>0</v>
      </c>
      <c r="X22" s="1">
        <f>IF(edit!$C26="T",edit!Y$2*edit!Y$4,edit!Y$3*edit!Y$4)</f>
        <v>1</v>
      </c>
      <c r="Y22" s="1">
        <f>IF(edit!$C26="T",edit!Z$2*edit!Z$4,edit!Z$3*edit!Z$4)</f>
        <v>1.7000000000000001E-2</v>
      </c>
      <c r="Z22" s="1">
        <f>IF(edit!$C26="T",edit!AA$2*edit!AA$4,edit!AA$3*edit!AA$4)</f>
        <v>1.9E-3</v>
      </c>
      <c r="AA22" s="1">
        <f>IF(edit!$C26="T",edit!AB$2*edit!AB$4,edit!AB$3*edit!AB$4)</f>
        <v>10</v>
      </c>
      <c r="AB22" s="1">
        <f>IF(edit!$C26="T",edit!AC$2*edit!AC$4,edit!AC$3*edit!AC$4)</f>
        <v>0.12578616352201299</v>
      </c>
      <c r="AC22" s="1">
        <f>IF(edit!$C26="T",edit!AD$2*edit!AD$4,edit!AD$3*edit!AD$4)</f>
        <v>7.8616352201257896E-3</v>
      </c>
      <c r="AD22" s="1">
        <f>IF(edit!$C26="T",edit!AE$2*edit!AE$4,edit!AE$3*edit!AE$4)</f>
        <v>0.2</v>
      </c>
      <c r="AE22" s="1">
        <f>IF(edit!$C26="T",edit!AF$2*edit!AF$4,edit!AF$3*edit!AF$4)</f>
        <v>0.12578616352201299</v>
      </c>
      <c r="AF22" s="1">
        <f>IF(edit!$C26="T",edit!AG$2*edit!AG$4,edit!AG$3*edit!AG$4)</f>
        <v>5</v>
      </c>
      <c r="AG22" s="1">
        <f>IF(edit!$C26="T",edit!AH$2*edit!AH$4,edit!AH$3*edit!AH$4)</f>
        <v>6.2893081761006303E-2</v>
      </c>
      <c r="AH22" s="1">
        <f>IF(edit!$C26="T",edit!AI$2*edit!AI$4,edit!AI$3*edit!AI$4)</f>
        <v>3.9308176100628896E-3</v>
      </c>
      <c r="AI22" s="1">
        <f>IF(edit!$C26="T",edit!AJ$2*edit!AJ$4,edit!AJ$3*edit!AJ$4)</f>
        <v>0.1</v>
      </c>
      <c r="AJ22" s="1">
        <f>IF(edit!$C26="T",edit!AK$2*edit!AK$4,edit!AK$3*edit!AK$4)</f>
        <v>5</v>
      </c>
      <c r="AK22" s="1">
        <f>IF(edit!$C26="T",edit!AL$2*edit!AL$4,edit!AL$3*edit!AL$4)</f>
        <v>6.2893081761006303E-2</v>
      </c>
      <c r="AL22" s="1">
        <f>IF(edit!$C26="T",edit!AM$2*edit!AM$4,edit!AM$3*edit!AM$4)</f>
        <v>3.9308176100628896E-3</v>
      </c>
      <c r="AM22" s="1">
        <f>IF(edit!$C26="T",edit!AN$2*edit!AN$4,edit!AN$3*edit!AN$4)</f>
        <v>0.1</v>
      </c>
      <c r="AN22" s="1">
        <f>IF(edit!$C26="T",edit!AO$2*edit!AO$4,edit!AO$3*edit!AO$4)</f>
        <v>5</v>
      </c>
      <c r="AO22" s="1">
        <f>IF(edit!$C26="T",edit!AP$2*edit!AP$4,edit!AP$3*edit!AP$4)</f>
        <v>6.2893081761006303E-2</v>
      </c>
      <c r="AP22" s="1">
        <f>IF(edit!$C26="T",edit!AQ$2*edit!AQ$4,edit!AQ$3*edit!AQ$4)</f>
        <v>3.9308176100628896E-3</v>
      </c>
      <c r="AQ22" s="1">
        <f>IF(edit!$C26="T",edit!AR$2*edit!AR$4,edit!AR$3*edit!AR$4)</f>
        <v>0.1</v>
      </c>
      <c r="AR22" s="1">
        <f>IF(edit!$C26="T",edit!AS$2*edit!AS$4,edit!AS$3*edit!AS$4)</f>
        <v>0.1</v>
      </c>
      <c r="AS22" s="1">
        <f>IF(edit!$C26="T",edit!AT$2*edit!AT$4,edit!AT$3*edit!AT$4)</f>
        <v>1.5E-3</v>
      </c>
      <c r="AT22" s="1">
        <f>IF(edit!$C26="T",edit!AU$2*edit!AU$4,edit!AU$3*edit!AU$4)</f>
        <v>1.6700000000000002E-4</v>
      </c>
      <c r="AU22" s="1">
        <f>IF(edit!$C26="T",edit!AV$2*edit!AV$4,edit!AV$3*edit!AV$4)</f>
        <v>0.1</v>
      </c>
      <c r="AV22" s="1">
        <f>IF(edit!$C26="T",edit!AW$2*edit!AW$4,edit!AW$3*edit!AW$4)</f>
        <v>1.5E-3</v>
      </c>
      <c r="AW22" s="1">
        <f>IF(edit!$C26="T",edit!AX$2*edit!AX$4,edit!AX$3*edit!AX$4)</f>
        <v>1.6700000000000002E-4</v>
      </c>
      <c r="AX22" s="1">
        <f>IF(edit!$C26="T",edit!AY$2*edit!AY$4,edit!AY$3*edit!AY$4)</f>
        <v>0.1</v>
      </c>
      <c r="AY22" s="1">
        <f>IF(edit!$C26="T",edit!AZ$2*edit!AZ$4,edit!AZ$3*edit!AZ$4)</f>
        <v>1.67E-3</v>
      </c>
      <c r="AZ22" s="1">
        <f>IF(edit!$C26="T",edit!BA$2*edit!BA$4,edit!BA$3*edit!BA$4)</f>
        <v>1.8500000000000002E-4</v>
      </c>
      <c r="BA22" s="1">
        <f>IF(edit!$C26="T",edit!BB$2*edit!BB$4,edit!BB$3*edit!BB$4)</f>
        <v>0.1</v>
      </c>
      <c r="BB22" s="1">
        <f>IF(edit!$C26="T",edit!BC$2*edit!BC$4,edit!BC$3*edit!BC$4)</f>
        <v>1.67E-3</v>
      </c>
      <c r="BC22" s="1">
        <f>IF(edit!$C26="T",edit!BD$2*edit!BD$4,edit!BD$3*edit!BD$4)</f>
        <v>1.8500000000000002E-4</v>
      </c>
      <c r="BD22" s="1">
        <f>IF(edit!$C26="T",edit!BE$2*edit!BE$4,edit!BE$3*edit!BE$4)</f>
        <v>0</v>
      </c>
      <c r="BE22" s="1">
        <f>IF(edit!$C26="T",edit!BF$2*edit!BF$4,edit!BF$3*edit!BF$4)</f>
        <v>0</v>
      </c>
      <c r="BF22" s="1">
        <f>IF(edit!$C26="T",edit!BG$2*edit!BG$4,edit!BG$3*edit!BG$4)</f>
        <v>0</v>
      </c>
      <c r="BG22" s="1">
        <f>IF(edit!$C26="T",edit!BH$2*edit!BH$4,edit!BH$3*edit!BH$4)</f>
        <v>0</v>
      </c>
      <c r="BH22" s="1">
        <f>IF(edit!$C26="T",edit!BI$2*edit!BI$4,edit!BI$3*edit!BI$4)</f>
        <v>2290</v>
      </c>
      <c r="BI22" s="1">
        <f>IF(edit!$C26="T",edit!BJ$2*edit!BJ$4,edit!BJ$3*edit!BJ$4)</f>
        <v>1520</v>
      </c>
      <c r="BJ22" s="1">
        <f>IF(edit!$C26="T",edit!BK$2*edit!BK$4,edit!BK$3*edit!BK$4)</f>
        <v>0</v>
      </c>
      <c r="BK22" s="1">
        <f>IF(edit!$C26="T",edit!BL$2*edit!BL$4,edit!BL$3*edit!BL$4)</f>
        <v>0</v>
      </c>
      <c r="BL22" s="1">
        <f>IF(edit!$C26="T",edit!BM$2*edit!BM$4,edit!BM$3*edit!BM$4)</f>
        <v>0</v>
      </c>
      <c r="BM22" s="1">
        <f>IF(edit!$C26="T",edit!BN$2*edit!BN$4,edit!BN$3*edit!BN$4)</f>
        <v>36080</v>
      </c>
      <c r="BN22" s="1">
        <f>IF(edit!$C26="T",edit!BO$2*edit!BO$4,edit!BO$3*edit!BO$4)</f>
        <v>3010</v>
      </c>
      <c r="BO22" s="1">
        <f>IF(edit!$C26="T",edit!BP$2*edit!BP$4,edit!BP$3*edit!BP$4)</f>
        <v>0</v>
      </c>
    </row>
    <row r="23" spans="1:67" s="25" customFormat="1" x14ac:dyDescent="0.2">
      <c r="A23" s="8">
        <f>edit!A27</f>
        <v>21</v>
      </c>
      <c r="B23" s="8" t="str">
        <f>edit!B27</f>
        <v>Isonzo</v>
      </c>
      <c r="C23" s="8">
        <f>edit!D27</f>
        <v>453</v>
      </c>
      <c r="D23" s="8">
        <f>edit!E27</f>
        <v>137</v>
      </c>
      <c r="E23" s="8">
        <f>edit!F27</f>
        <v>1</v>
      </c>
      <c r="F23" s="30">
        <f>edit!G27</f>
        <v>3436590000</v>
      </c>
      <c r="G23" s="8">
        <f>edit!H27</f>
        <v>13.5525677816984</v>
      </c>
      <c r="H23" s="8">
        <f>edit!I27</f>
        <v>45.725671409890303</v>
      </c>
      <c r="I23" s="8">
        <f>edit!J27</f>
        <v>0</v>
      </c>
      <c r="J23" s="8">
        <f>edit!K27</f>
        <v>0</v>
      </c>
      <c r="K23" s="8">
        <f>edit!L27</f>
        <v>0</v>
      </c>
      <c r="L23" s="8">
        <f>edit!M27</f>
        <v>0</v>
      </c>
      <c r="M23" s="8">
        <f>edit!N27</f>
        <v>0</v>
      </c>
      <c r="N23" s="8">
        <f>edit!O27</f>
        <v>0</v>
      </c>
      <c r="O23" s="8">
        <f>edit!P27</f>
        <v>0</v>
      </c>
      <c r="P23" s="8">
        <f>edit!Q27</f>
        <v>0</v>
      </c>
      <c r="Q23" s="8">
        <f>IF(edit!B27="T",edit!R$2*edit!R$4,edit!R$3*edit!R$4)</f>
        <v>240</v>
      </c>
      <c r="R23" s="1">
        <f>IF(edit!$C27="T",edit!S$2*edit!S$4,edit!S$3*edit!S$4)</f>
        <v>1.9048380982858359</v>
      </c>
      <c r="S23" s="1">
        <f>IF(edit!$C27="T",edit!T$2*edit!T$4,edit!T$3*edit!T$4)</f>
        <v>124.22626314549464</v>
      </c>
      <c r="T23" s="1">
        <f>IF(edit!$C27="T",edit!U$2*edit!U$4,edit!U$3*edit!U$4)</f>
        <v>24.845252629098926</v>
      </c>
      <c r="U23" s="1">
        <f>IF(edit!$C27="T",edit!V$2*edit!V$4,edit!V$3*edit!V$4)</f>
        <v>0</v>
      </c>
      <c r="V23" s="1">
        <f>IF(edit!$C27="T",edit!W$2*edit!W$4,edit!W$3*edit!W$4)</f>
        <v>124.22626314549464</v>
      </c>
      <c r="W23" s="1">
        <f>IF(edit!$C27="T",edit!X$2*edit!X$4,edit!X$3*edit!X$4)</f>
        <v>0</v>
      </c>
      <c r="X23" s="1">
        <f>IF(edit!$C27="T",edit!Y$2*edit!Y$4,edit!Y$3*edit!Y$4)</f>
        <v>1</v>
      </c>
      <c r="Y23" s="1">
        <f>IF(edit!$C27="T",edit!Z$2*edit!Z$4,edit!Z$3*edit!Z$4)</f>
        <v>1.7000000000000001E-2</v>
      </c>
      <c r="Z23" s="1">
        <f>IF(edit!$C27="T",edit!AA$2*edit!AA$4,edit!AA$3*edit!AA$4)</f>
        <v>1.9E-3</v>
      </c>
      <c r="AA23" s="1">
        <f>IF(edit!$C27="T",edit!AB$2*edit!AB$4,edit!AB$3*edit!AB$4)</f>
        <v>10</v>
      </c>
      <c r="AB23" s="1">
        <f>IF(edit!$C27="T",edit!AC$2*edit!AC$4,edit!AC$3*edit!AC$4)</f>
        <v>0.12578616352201299</v>
      </c>
      <c r="AC23" s="1">
        <f>IF(edit!$C27="T",edit!AD$2*edit!AD$4,edit!AD$3*edit!AD$4)</f>
        <v>7.8616352201257896E-3</v>
      </c>
      <c r="AD23" s="1">
        <f>IF(edit!$C27="T",edit!AE$2*edit!AE$4,edit!AE$3*edit!AE$4)</f>
        <v>0.2</v>
      </c>
      <c r="AE23" s="1">
        <f>IF(edit!$C27="T",edit!AF$2*edit!AF$4,edit!AF$3*edit!AF$4)</f>
        <v>0.12578616352201299</v>
      </c>
      <c r="AF23" s="1">
        <f>IF(edit!$C27="T",edit!AG$2*edit!AG$4,edit!AG$3*edit!AG$4)</f>
        <v>5</v>
      </c>
      <c r="AG23" s="1">
        <f>IF(edit!$C27="T",edit!AH$2*edit!AH$4,edit!AH$3*edit!AH$4)</f>
        <v>6.2893081761006303E-2</v>
      </c>
      <c r="AH23" s="1">
        <f>IF(edit!$C27="T",edit!AI$2*edit!AI$4,edit!AI$3*edit!AI$4)</f>
        <v>3.9308176100628896E-3</v>
      </c>
      <c r="AI23" s="1">
        <f>IF(edit!$C27="T",edit!AJ$2*edit!AJ$4,edit!AJ$3*edit!AJ$4)</f>
        <v>0.1</v>
      </c>
      <c r="AJ23" s="1">
        <f>IF(edit!$C27="T",edit!AK$2*edit!AK$4,edit!AK$3*edit!AK$4)</f>
        <v>5</v>
      </c>
      <c r="AK23" s="1">
        <f>IF(edit!$C27="T",edit!AL$2*edit!AL$4,edit!AL$3*edit!AL$4)</f>
        <v>6.2893081761006303E-2</v>
      </c>
      <c r="AL23" s="1">
        <f>IF(edit!$C27="T",edit!AM$2*edit!AM$4,edit!AM$3*edit!AM$4)</f>
        <v>3.9308176100628896E-3</v>
      </c>
      <c r="AM23" s="1">
        <f>IF(edit!$C27="T",edit!AN$2*edit!AN$4,edit!AN$3*edit!AN$4)</f>
        <v>0.1</v>
      </c>
      <c r="AN23" s="1">
        <f>IF(edit!$C27="T",edit!AO$2*edit!AO$4,edit!AO$3*edit!AO$4)</f>
        <v>5</v>
      </c>
      <c r="AO23" s="1">
        <f>IF(edit!$C27="T",edit!AP$2*edit!AP$4,edit!AP$3*edit!AP$4)</f>
        <v>6.2893081761006303E-2</v>
      </c>
      <c r="AP23" s="1">
        <f>IF(edit!$C27="T",edit!AQ$2*edit!AQ$4,edit!AQ$3*edit!AQ$4)</f>
        <v>3.9308176100628896E-3</v>
      </c>
      <c r="AQ23" s="1">
        <f>IF(edit!$C27="T",edit!AR$2*edit!AR$4,edit!AR$3*edit!AR$4)</f>
        <v>0.1</v>
      </c>
      <c r="AR23" s="1">
        <f>IF(edit!$C27="T",edit!AS$2*edit!AS$4,edit!AS$3*edit!AS$4)</f>
        <v>0.1</v>
      </c>
      <c r="AS23" s="1">
        <f>IF(edit!$C27="T",edit!AT$2*edit!AT$4,edit!AT$3*edit!AT$4)</f>
        <v>1.5E-3</v>
      </c>
      <c r="AT23" s="1">
        <f>IF(edit!$C27="T",edit!AU$2*edit!AU$4,edit!AU$3*edit!AU$4)</f>
        <v>1.6700000000000002E-4</v>
      </c>
      <c r="AU23" s="1">
        <f>IF(edit!$C27="T",edit!AV$2*edit!AV$4,edit!AV$3*edit!AV$4)</f>
        <v>0.1</v>
      </c>
      <c r="AV23" s="1">
        <f>IF(edit!$C27="T",edit!AW$2*edit!AW$4,edit!AW$3*edit!AW$4)</f>
        <v>1.5E-3</v>
      </c>
      <c r="AW23" s="1">
        <f>IF(edit!$C27="T",edit!AX$2*edit!AX$4,edit!AX$3*edit!AX$4)</f>
        <v>1.6700000000000002E-4</v>
      </c>
      <c r="AX23" s="1">
        <f>IF(edit!$C27="T",edit!AY$2*edit!AY$4,edit!AY$3*edit!AY$4)</f>
        <v>0.1</v>
      </c>
      <c r="AY23" s="1">
        <f>IF(edit!$C27="T",edit!AZ$2*edit!AZ$4,edit!AZ$3*edit!AZ$4)</f>
        <v>1.67E-3</v>
      </c>
      <c r="AZ23" s="1">
        <f>IF(edit!$C27="T",edit!BA$2*edit!BA$4,edit!BA$3*edit!BA$4)</f>
        <v>1.8500000000000002E-4</v>
      </c>
      <c r="BA23" s="1">
        <f>IF(edit!$C27="T",edit!BB$2*edit!BB$4,edit!BB$3*edit!BB$4)</f>
        <v>0.1</v>
      </c>
      <c r="BB23" s="1">
        <f>IF(edit!$C27="T",edit!BC$2*edit!BC$4,edit!BC$3*edit!BC$4)</f>
        <v>1.67E-3</v>
      </c>
      <c r="BC23" s="1">
        <f>IF(edit!$C27="T",edit!BD$2*edit!BD$4,edit!BD$3*edit!BD$4)</f>
        <v>1.8500000000000002E-4</v>
      </c>
      <c r="BD23" s="1">
        <f>IF(edit!$C27="T",edit!BE$2*edit!BE$4,edit!BE$3*edit!BE$4)</f>
        <v>0</v>
      </c>
      <c r="BE23" s="1">
        <f>IF(edit!$C27="T",edit!BF$2*edit!BF$4,edit!BF$3*edit!BF$4)</f>
        <v>0</v>
      </c>
      <c r="BF23" s="1">
        <f>IF(edit!$C27="T",edit!BG$2*edit!BG$4,edit!BG$3*edit!BG$4)</f>
        <v>0</v>
      </c>
      <c r="BG23" s="1">
        <f>IF(edit!$C27="T",edit!BH$2*edit!BH$4,edit!BH$3*edit!BH$4)</f>
        <v>0</v>
      </c>
      <c r="BH23" s="1">
        <f>IF(edit!$C27="T",edit!BI$2*edit!BI$4,edit!BI$3*edit!BI$4)</f>
        <v>2290</v>
      </c>
      <c r="BI23" s="1">
        <f>IF(edit!$C27="T",edit!BJ$2*edit!BJ$4,edit!BJ$3*edit!BJ$4)</f>
        <v>1520</v>
      </c>
      <c r="BJ23" s="1">
        <f>IF(edit!$C27="T",edit!BK$2*edit!BK$4,edit!BK$3*edit!BK$4)</f>
        <v>0</v>
      </c>
      <c r="BK23" s="1">
        <f>IF(edit!$C27="T",edit!BL$2*edit!BL$4,edit!BL$3*edit!BL$4)</f>
        <v>0</v>
      </c>
      <c r="BL23" s="1">
        <f>IF(edit!$C27="T",edit!BM$2*edit!BM$4,edit!BM$3*edit!BM$4)</f>
        <v>0</v>
      </c>
      <c r="BM23" s="1">
        <f>IF(edit!$C27="T",edit!BN$2*edit!BN$4,edit!BN$3*edit!BN$4)</f>
        <v>36080</v>
      </c>
      <c r="BN23" s="1">
        <f>IF(edit!$C27="T",edit!BO$2*edit!BO$4,edit!BO$3*edit!BO$4)</f>
        <v>3010</v>
      </c>
      <c r="BO23" s="1">
        <f>IF(edit!$C27="T",edit!BP$2*edit!BP$4,edit!BP$3*edit!BP$4)</f>
        <v>0</v>
      </c>
    </row>
    <row r="24" spans="1:67" s="25" customFormat="1" x14ac:dyDescent="0.2">
      <c r="A24" s="8">
        <f>edit!A28</f>
        <v>22</v>
      </c>
      <c r="B24" s="8" t="str">
        <f>edit!B28</f>
        <v>Mirna</v>
      </c>
      <c r="C24" s="8">
        <f>edit!D28</f>
        <v>456</v>
      </c>
      <c r="D24" s="8">
        <f>edit!E28</f>
        <v>162</v>
      </c>
      <c r="E24" s="8">
        <f>edit!F28</f>
        <v>1</v>
      </c>
      <c r="F24" s="30">
        <f>edit!G28</f>
        <v>536864000</v>
      </c>
      <c r="G24" s="8">
        <f>edit!H28</f>
        <v>13.5947870999999</v>
      </c>
      <c r="H24" s="8">
        <f>edit!I28</f>
        <v>45.316239699999898</v>
      </c>
      <c r="I24" s="8">
        <f>edit!J28</f>
        <v>0</v>
      </c>
      <c r="J24" s="8">
        <f>edit!K28</f>
        <v>0</v>
      </c>
      <c r="K24" s="8">
        <f>edit!L28</f>
        <v>0</v>
      </c>
      <c r="L24" s="8">
        <f>edit!M28</f>
        <v>0</v>
      </c>
      <c r="M24" s="8">
        <f>edit!N28</f>
        <v>0</v>
      </c>
      <c r="N24" s="8">
        <f>edit!O28</f>
        <v>0</v>
      </c>
      <c r="O24" s="8">
        <f>edit!P28</f>
        <v>0</v>
      </c>
      <c r="P24" s="8">
        <f>edit!Q28</f>
        <v>0</v>
      </c>
      <c r="Q24" s="8">
        <f>IF(edit!B28="T",edit!R$2*edit!R$4,edit!R$3*edit!R$4)</f>
        <v>240</v>
      </c>
      <c r="R24" s="1">
        <f>IF(edit!$C28="T",edit!S$2*edit!S$4,edit!S$3*edit!S$4)</f>
        <v>1.9048380982858359</v>
      </c>
      <c r="S24" s="1">
        <f>IF(edit!$C28="T",edit!T$2*edit!T$4,edit!T$3*edit!T$4)</f>
        <v>124.22626314549464</v>
      </c>
      <c r="T24" s="1">
        <f>IF(edit!$C28="T",edit!U$2*edit!U$4,edit!U$3*edit!U$4)</f>
        <v>24.845252629098926</v>
      </c>
      <c r="U24" s="1">
        <f>IF(edit!$C28="T",edit!V$2*edit!V$4,edit!V$3*edit!V$4)</f>
        <v>0</v>
      </c>
      <c r="V24" s="1">
        <f>IF(edit!$C28="T",edit!W$2*edit!W$4,edit!W$3*edit!W$4)</f>
        <v>124.22626314549464</v>
      </c>
      <c r="W24" s="1">
        <f>IF(edit!$C28="T",edit!X$2*edit!X$4,edit!X$3*edit!X$4)</f>
        <v>0</v>
      </c>
      <c r="X24" s="1">
        <f>IF(edit!$C28="T",edit!Y$2*edit!Y$4,edit!Y$3*edit!Y$4)</f>
        <v>1</v>
      </c>
      <c r="Y24" s="1">
        <f>IF(edit!$C28="T",edit!Z$2*edit!Z$4,edit!Z$3*edit!Z$4)</f>
        <v>1.7000000000000001E-2</v>
      </c>
      <c r="Z24" s="1">
        <f>IF(edit!$C28="T",edit!AA$2*edit!AA$4,edit!AA$3*edit!AA$4)</f>
        <v>1.9E-3</v>
      </c>
      <c r="AA24" s="1">
        <f>IF(edit!$C28="T",edit!AB$2*edit!AB$4,edit!AB$3*edit!AB$4)</f>
        <v>10</v>
      </c>
      <c r="AB24" s="1">
        <f>IF(edit!$C28="T",edit!AC$2*edit!AC$4,edit!AC$3*edit!AC$4)</f>
        <v>0.12578616352201299</v>
      </c>
      <c r="AC24" s="1">
        <f>IF(edit!$C28="T",edit!AD$2*edit!AD$4,edit!AD$3*edit!AD$4)</f>
        <v>7.8616352201257896E-3</v>
      </c>
      <c r="AD24" s="1">
        <f>IF(edit!$C28="T",edit!AE$2*edit!AE$4,edit!AE$3*edit!AE$4)</f>
        <v>0.2</v>
      </c>
      <c r="AE24" s="1">
        <f>IF(edit!$C28="T",edit!AF$2*edit!AF$4,edit!AF$3*edit!AF$4)</f>
        <v>0.12578616352201299</v>
      </c>
      <c r="AF24" s="1">
        <f>IF(edit!$C28="T",edit!AG$2*edit!AG$4,edit!AG$3*edit!AG$4)</f>
        <v>5</v>
      </c>
      <c r="AG24" s="1">
        <f>IF(edit!$C28="T",edit!AH$2*edit!AH$4,edit!AH$3*edit!AH$4)</f>
        <v>6.2893081761006303E-2</v>
      </c>
      <c r="AH24" s="1">
        <f>IF(edit!$C28="T",edit!AI$2*edit!AI$4,edit!AI$3*edit!AI$4)</f>
        <v>3.9308176100628896E-3</v>
      </c>
      <c r="AI24" s="1">
        <f>IF(edit!$C28="T",edit!AJ$2*edit!AJ$4,edit!AJ$3*edit!AJ$4)</f>
        <v>0.1</v>
      </c>
      <c r="AJ24" s="1">
        <f>IF(edit!$C28="T",edit!AK$2*edit!AK$4,edit!AK$3*edit!AK$4)</f>
        <v>5</v>
      </c>
      <c r="AK24" s="1">
        <f>IF(edit!$C28="T",edit!AL$2*edit!AL$4,edit!AL$3*edit!AL$4)</f>
        <v>6.2893081761006303E-2</v>
      </c>
      <c r="AL24" s="1">
        <f>IF(edit!$C28="T",edit!AM$2*edit!AM$4,edit!AM$3*edit!AM$4)</f>
        <v>3.9308176100628896E-3</v>
      </c>
      <c r="AM24" s="1">
        <f>IF(edit!$C28="T",edit!AN$2*edit!AN$4,edit!AN$3*edit!AN$4)</f>
        <v>0.1</v>
      </c>
      <c r="AN24" s="1">
        <f>IF(edit!$C28="T",edit!AO$2*edit!AO$4,edit!AO$3*edit!AO$4)</f>
        <v>5</v>
      </c>
      <c r="AO24" s="1">
        <f>IF(edit!$C28="T",edit!AP$2*edit!AP$4,edit!AP$3*edit!AP$4)</f>
        <v>6.2893081761006303E-2</v>
      </c>
      <c r="AP24" s="1">
        <f>IF(edit!$C28="T",edit!AQ$2*edit!AQ$4,edit!AQ$3*edit!AQ$4)</f>
        <v>3.9308176100628896E-3</v>
      </c>
      <c r="AQ24" s="1">
        <f>IF(edit!$C28="T",edit!AR$2*edit!AR$4,edit!AR$3*edit!AR$4)</f>
        <v>0.1</v>
      </c>
      <c r="AR24" s="1">
        <f>IF(edit!$C28="T",edit!AS$2*edit!AS$4,edit!AS$3*edit!AS$4)</f>
        <v>0.1</v>
      </c>
      <c r="AS24" s="1">
        <f>IF(edit!$C28="T",edit!AT$2*edit!AT$4,edit!AT$3*edit!AT$4)</f>
        <v>1.5E-3</v>
      </c>
      <c r="AT24" s="1">
        <f>IF(edit!$C28="T",edit!AU$2*edit!AU$4,edit!AU$3*edit!AU$4)</f>
        <v>1.6700000000000002E-4</v>
      </c>
      <c r="AU24" s="1">
        <f>IF(edit!$C28="T",edit!AV$2*edit!AV$4,edit!AV$3*edit!AV$4)</f>
        <v>0.1</v>
      </c>
      <c r="AV24" s="1">
        <f>IF(edit!$C28="T",edit!AW$2*edit!AW$4,edit!AW$3*edit!AW$4)</f>
        <v>1.5E-3</v>
      </c>
      <c r="AW24" s="1">
        <f>IF(edit!$C28="T",edit!AX$2*edit!AX$4,edit!AX$3*edit!AX$4)</f>
        <v>1.6700000000000002E-4</v>
      </c>
      <c r="AX24" s="1">
        <f>IF(edit!$C28="T",edit!AY$2*edit!AY$4,edit!AY$3*edit!AY$4)</f>
        <v>0.1</v>
      </c>
      <c r="AY24" s="1">
        <f>IF(edit!$C28="T",edit!AZ$2*edit!AZ$4,edit!AZ$3*edit!AZ$4)</f>
        <v>1.67E-3</v>
      </c>
      <c r="AZ24" s="1">
        <f>IF(edit!$C28="T",edit!BA$2*edit!BA$4,edit!BA$3*edit!BA$4)</f>
        <v>1.8500000000000002E-4</v>
      </c>
      <c r="BA24" s="1">
        <f>IF(edit!$C28="T",edit!BB$2*edit!BB$4,edit!BB$3*edit!BB$4)</f>
        <v>0.1</v>
      </c>
      <c r="BB24" s="1">
        <f>IF(edit!$C28="T",edit!BC$2*edit!BC$4,edit!BC$3*edit!BC$4)</f>
        <v>1.67E-3</v>
      </c>
      <c r="BC24" s="1">
        <f>IF(edit!$C28="T",edit!BD$2*edit!BD$4,edit!BD$3*edit!BD$4)</f>
        <v>1.8500000000000002E-4</v>
      </c>
      <c r="BD24" s="1">
        <f>IF(edit!$C28="T",edit!BE$2*edit!BE$4,edit!BE$3*edit!BE$4)</f>
        <v>0</v>
      </c>
      <c r="BE24" s="1">
        <f>IF(edit!$C28="T",edit!BF$2*edit!BF$4,edit!BF$3*edit!BF$4)</f>
        <v>0</v>
      </c>
      <c r="BF24" s="1">
        <f>IF(edit!$C28="T",edit!BG$2*edit!BG$4,edit!BG$3*edit!BG$4)</f>
        <v>0</v>
      </c>
      <c r="BG24" s="1">
        <f>IF(edit!$C28="T",edit!BH$2*edit!BH$4,edit!BH$3*edit!BH$4)</f>
        <v>0</v>
      </c>
      <c r="BH24" s="1">
        <f>IF(edit!$C28="T",edit!BI$2*edit!BI$4,edit!BI$3*edit!BI$4)</f>
        <v>2290</v>
      </c>
      <c r="BI24" s="1">
        <f>IF(edit!$C28="T",edit!BJ$2*edit!BJ$4,edit!BJ$3*edit!BJ$4)</f>
        <v>1520</v>
      </c>
      <c r="BJ24" s="1">
        <f>IF(edit!$C28="T",edit!BK$2*edit!BK$4,edit!BK$3*edit!BK$4)</f>
        <v>0</v>
      </c>
      <c r="BK24" s="1">
        <f>IF(edit!$C28="T",edit!BL$2*edit!BL$4,edit!BL$3*edit!BL$4)</f>
        <v>0</v>
      </c>
      <c r="BL24" s="1">
        <f>IF(edit!$C28="T",edit!BM$2*edit!BM$4,edit!BM$3*edit!BM$4)</f>
        <v>0</v>
      </c>
      <c r="BM24" s="1">
        <f>IF(edit!$C28="T",edit!BN$2*edit!BN$4,edit!BN$3*edit!BN$4)</f>
        <v>36080</v>
      </c>
      <c r="BN24" s="1">
        <f>IF(edit!$C28="T",edit!BO$2*edit!BO$4,edit!BO$3*edit!BO$4)</f>
        <v>3010</v>
      </c>
      <c r="BO24" s="1">
        <f>IF(edit!$C28="T",edit!BP$2*edit!BP$4,edit!BP$3*edit!BP$4)</f>
        <v>0</v>
      </c>
    </row>
    <row r="25" spans="1:67" s="25" customFormat="1" x14ac:dyDescent="0.2">
      <c r="A25" s="8">
        <f>edit!A29</f>
        <v>23</v>
      </c>
      <c r="B25" s="8" t="str">
        <f>edit!B29</f>
        <v>Rasa</v>
      </c>
      <c r="C25" s="8">
        <f>edit!D29</f>
        <v>483</v>
      </c>
      <c r="D25" s="8">
        <f>edit!E29</f>
        <v>178</v>
      </c>
      <c r="E25" s="8">
        <f>edit!F29</f>
        <v>1</v>
      </c>
      <c r="F25" s="30">
        <f>edit!G29</f>
        <v>480204000</v>
      </c>
      <c r="G25" s="8">
        <f>edit!H29</f>
        <v>14.046530000000001</v>
      </c>
      <c r="H25" s="8">
        <f>edit!I29</f>
        <v>45.0353759999999</v>
      </c>
      <c r="I25" s="8">
        <f>edit!J29</f>
        <v>0</v>
      </c>
      <c r="J25" s="8">
        <f>edit!K29</f>
        <v>0</v>
      </c>
      <c r="K25" s="8">
        <f>edit!L29</f>
        <v>0</v>
      </c>
      <c r="L25" s="8">
        <f>edit!M29</f>
        <v>0</v>
      </c>
      <c r="M25" s="8">
        <f>edit!N29</f>
        <v>0</v>
      </c>
      <c r="N25" s="8">
        <f>edit!O29</f>
        <v>0</v>
      </c>
      <c r="O25" s="8">
        <f>edit!P29</f>
        <v>0</v>
      </c>
      <c r="P25" s="8">
        <f>edit!Q29</f>
        <v>0</v>
      </c>
      <c r="Q25" s="8">
        <f>IF(edit!B29="T",edit!R$2*edit!R$4,edit!R$3*edit!R$4)</f>
        <v>240</v>
      </c>
      <c r="R25" s="1">
        <f>IF(edit!$C29="T",edit!S$2*edit!S$4,edit!S$3*edit!S$4)</f>
        <v>1.9048380982858359</v>
      </c>
      <c r="S25" s="1">
        <f>IF(edit!$C29="T",edit!T$2*edit!T$4,edit!T$3*edit!T$4)</f>
        <v>124.22626314549464</v>
      </c>
      <c r="T25" s="1">
        <f>IF(edit!$C29="T",edit!U$2*edit!U$4,edit!U$3*edit!U$4)</f>
        <v>24.845252629098926</v>
      </c>
      <c r="U25" s="1">
        <f>IF(edit!$C29="T",edit!V$2*edit!V$4,edit!V$3*edit!V$4)</f>
        <v>0</v>
      </c>
      <c r="V25" s="1">
        <f>IF(edit!$C29="T",edit!W$2*edit!W$4,edit!W$3*edit!W$4)</f>
        <v>124.22626314549464</v>
      </c>
      <c r="W25" s="1">
        <f>IF(edit!$C29="T",edit!X$2*edit!X$4,edit!X$3*edit!X$4)</f>
        <v>0</v>
      </c>
      <c r="X25" s="1">
        <f>IF(edit!$C29="T",edit!Y$2*edit!Y$4,edit!Y$3*edit!Y$4)</f>
        <v>1</v>
      </c>
      <c r="Y25" s="1">
        <f>IF(edit!$C29="T",edit!Z$2*edit!Z$4,edit!Z$3*edit!Z$4)</f>
        <v>1.7000000000000001E-2</v>
      </c>
      <c r="Z25" s="1">
        <f>IF(edit!$C29="T",edit!AA$2*edit!AA$4,edit!AA$3*edit!AA$4)</f>
        <v>1.9E-3</v>
      </c>
      <c r="AA25" s="1">
        <f>IF(edit!$C29="T",edit!AB$2*edit!AB$4,edit!AB$3*edit!AB$4)</f>
        <v>10</v>
      </c>
      <c r="AB25" s="1">
        <f>IF(edit!$C29="T",edit!AC$2*edit!AC$4,edit!AC$3*edit!AC$4)</f>
        <v>0.12578616352201299</v>
      </c>
      <c r="AC25" s="1">
        <f>IF(edit!$C29="T",edit!AD$2*edit!AD$4,edit!AD$3*edit!AD$4)</f>
        <v>7.8616352201257896E-3</v>
      </c>
      <c r="AD25" s="1">
        <f>IF(edit!$C29="T",edit!AE$2*edit!AE$4,edit!AE$3*edit!AE$4)</f>
        <v>0.2</v>
      </c>
      <c r="AE25" s="1">
        <f>IF(edit!$C29="T",edit!AF$2*edit!AF$4,edit!AF$3*edit!AF$4)</f>
        <v>0.12578616352201299</v>
      </c>
      <c r="AF25" s="1">
        <f>IF(edit!$C29="T",edit!AG$2*edit!AG$4,edit!AG$3*edit!AG$4)</f>
        <v>5</v>
      </c>
      <c r="AG25" s="1">
        <f>IF(edit!$C29="T",edit!AH$2*edit!AH$4,edit!AH$3*edit!AH$4)</f>
        <v>6.2893081761006303E-2</v>
      </c>
      <c r="AH25" s="1">
        <f>IF(edit!$C29="T",edit!AI$2*edit!AI$4,edit!AI$3*edit!AI$4)</f>
        <v>3.9308176100628896E-3</v>
      </c>
      <c r="AI25" s="1">
        <f>IF(edit!$C29="T",edit!AJ$2*edit!AJ$4,edit!AJ$3*edit!AJ$4)</f>
        <v>0.1</v>
      </c>
      <c r="AJ25" s="1">
        <f>IF(edit!$C29="T",edit!AK$2*edit!AK$4,edit!AK$3*edit!AK$4)</f>
        <v>5</v>
      </c>
      <c r="AK25" s="1">
        <f>IF(edit!$C29="T",edit!AL$2*edit!AL$4,edit!AL$3*edit!AL$4)</f>
        <v>6.2893081761006303E-2</v>
      </c>
      <c r="AL25" s="1">
        <f>IF(edit!$C29="T",edit!AM$2*edit!AM$4,edit!AM$3*edit!AM$4)</f>
        <v>3.9308176100628896E-3</v>
      </c>
      <c r="AM25" s="1">
        <f>IF(edit!$C29="T",edit!AN$2*edit!AN$4,edit!AN$3*edit!AN$4)</f>
        <v>0.1</v>
      </c>
      <c r="AN25" s="1">
        <f>IF(edit!$C29="T",edit!AO$2*edit!AO$4,edit!AO$3*edit!AO$4)</f>
        <v>5</v>
      </c>
      <c r="AO25" s="1">
        <f>IF(edit!$C29="T",edit!AP$2*edit!AP$4,edit!AP$3*edit!AP$4)</f>
        <v>6.2893081761006303E-2</v>
      </c>
      <c r="AP25" s="1">
        <f>IF(edit!$C29="T",edit!AQ$2*edit!AQ$4,edit!AQ$3*edit!AQ$4)</f>
        <v>3.9308176100628896E-3</v>
      </c>
      <c r="AQ25" s="1">
        <f>IF(edit!$C29="T",edit!AR$2*edit!AR$4,edit!AR$3*edit!AR$4)</f>
        <v>0.1</v>
      </c>
      <c r="AR25" s="1">
        <f>IF(edit!$C29="T",edit!AS$2*edit!AS$4,edit!AS$3*edit!AS$4)</f>
        <v>0.1</v>
      </c>
      <c r="AS25" s="1">
        <f>IF(edit!$C29="T",edit!AT$2*edit!AT$4,edit!AT$3*edit!AT$4)</f>
        <v>1.5E-3</v>
      </c>
      <c r="AT25" s="1">
        <f>IF(edit!$C29="T",edit!AU$2*edit!AU$4,edit!AU$3*edit!AU$4)</f>
        <v>1.6700000000000002E-4</v>
      </c>
      <c r="AU25" s="1">
        <f>IF(edit!$C29="T",edit!AV$2*edit!AV$4,edit!AV$3*edit!AV$4)</f>
        <v>0.1</v>
      </c>
      <c r="AV25" s="1">
        <f>IF(edit!$C29="T",edit!AW$2*edit!AW$4,edit!AW$3*edit!AW$4)</f>
        <v>1.5E-3</v>
      </c>
      <c r="AW25" s="1">
        <f>IF(edit!$C29="T",edit!AX$2*edit!AX$4,edit!AX$3*edit!AX$4)</f>
        <v>1.6700000000000002E-4</v>
      </c>
      <c r="AX25" s="1">
        <f>IF(edit!$C29="T",edit!AY$2*edit!AY$4,edit!AY$3*edit!AY$4)</f>
        <v>0.1</v>
      </c>
      <c r="AY25" s="1">
        <f>IF(edit!$C29="T",edit!AZ$2*edit!AZ$4,edit!AZ$3*edit!AZ$4)</f>
        <v>1.67E-3</v>
      </c>
      <c r="AZ25" s="1">
        <f>IF(edit!$C29="T",edit!BA$2*edit!BA$4,edit!BA$3*edit!BA$4)</f>
        <v>1.8500000000000002E-4</v>
      </c>
      <c r="BA25" s="1">
        <f>IF(edit!$C29="T",edit!BB$2*edit!BB$4,edit!BB$3*edit!BB$4)</f>
        <v>0.1</v>
      </c>
      <c r="BB25" s="1">
        <f>IF(edit!$C29="T",edit!BC$2*edit!BC$4,edit!BC$3*edit!BC$4)</f>
        <v>1.67E-3</v>
      </c>
      <c r="BC25" s="1">
        <f>IF(edit!$C29="T",edit!BD$2*edit!BD$4,edit!BD$3*edit!BD$4)</f>
        <v>1.8500000000000002E-4</v>
      </c>
      <c r="BD25" s="1">
        <f>IF(edit!$C29="T",edit!BE$2*edit!BE$4,edit!BE$3*edit!BE$4)</f>
        <v>0</v>
      </c>
      <c r="BE25" s="1">
        <f>IF(edit!$C29="T",edit!BF$2*edit!BF$4,edit!BF$3*edit!BF$4)</f>
        <v>0</v>
      </c>
      <c r="BF25" s="1">
        <f>IF(edit!$C29="T",edit!BG$2*edit!BG$4,edit!BG$3*edit!BG$4)</f>
        <v>0</v>
      </c>
      <c r="BG25" s="1">
        <f>IF(edit!$C29="T",edit!BH$2*edit!BH$4,edit!BH$3*edit!BH$4)</f>
        <v>0</v>
      </c>
      <c r="BH25" s="1">
        <f>IF(edit!$C29="T",edit!BI$2*edit!BI$4,edit!BI$3*edit!BI$4)</f>
        <v>2290</v>
      </c>
      <c r="BI25" s="1">
        <f>IF(edit!$C29="T",edit!BJ$2*edit!BJ$4,edit!BJ$3*edit!BJ$4)</f>
        <v>1520</v>
      </c>
      <c r="BJ25" s="1">
        <f>IF(edit!$C29="T",edit!BK$2*edit!BK$4,edit!BK$3*edit!BK$4)</f>
        <v>0</v>
      </c>
      <c r="BK25" s="1">
        <f>IF(edit!$C29="T",edit!BL$2*edit!BL$4,edit!BL$3*edit!BL$4)</f>
        <v>0</v>
      </c>
      <c r="BL25" s="1">
        <f>IF(edit!$C29="T",edit!BM$2*edit!BM$4,edit!BM$3*edit!BM$4)</f>
        <v>0</v>
      </c>
      <c r="BM25" s="1">
        <f>IF(edit!$C29="T",edit!BN$2*edit!BN$4,edit!BN$3*edit!BN$4)</f>
        <v>36080</v>
      </c>
      <c r="BN25" s="1">
        <f>IF(edit!$C29="T",edit!BO$2*edit!BO$4,edit!BO$3*edit!BO$4)</f>
        <v>3010</v>
      </c>
      <c r="BO25" s="1">
        <f>IF(edit!$C29="T",edit!BP$2*edit!BP$4,edit!BP$3*edit!BP$4)</f>
        <v>0</v>
      </c>
    </row>
    <row r="26" spans="1:67" s="25" customFormat="1" x14ac:dyDescent="0.2">
      <c r="A26" s="8">
        <f>edit!A30</f>
        <v>24</v>
      </c>
      <c r="B26" s="8" t="str">
        <f>edit!B30</f>
        <v>Rjecina</v>
      </c>
      <c r="C26" s="8">
        <f>edit!D30</f>
        <v>507</v>
      </c>
      <c r="D26" s="8">
        <f>edit!E30</f>
        <v>161</v>
      </c>
      <c r="E26" s="8">
        <f>edit!F30</f>
        <v>1</v>
      </c>
      <c r="F26" s="30">
        <f>edit!G30</f>
        <v>183687000</v>
      </c>
      <c r="G26" s="8">
        <f>edit!H30</f>
        <v>14.4497669999999</v>
      </c>
      <c r="H26" s="8">
        <f>edit!I30</f>
        <v>45.322722900000002</v>
      </c>
      <c r="I26" s="8">
        <f>edit!J30</f>
        <v>0</v>
      </c>
      <c r="J26" s="8">
        <f>edit!K30</f>
        <v>0</v>
      </c>
      <c r="K26" s="8">
        <f>edit!L30</f>
        <v>0</v>
      </c>
      <c r="L26" s="8">
        <f>edit!M30</f>
        <v>0</v>
      </c>
      <c r="M26" s="8">
        <f>edit!N30</f>
        <v>0</v>
      </c>
      <c r="N26" s="8">
        <f>edit!O30</f>
        <v>0</v>
      </c>
      <c r="O26" s="8">
        <f>edit!P30</f>
        <v>0</v>
      </c>
      <c r="P26" s="8">
        <f>edit!Q30</f>
        <v>0</v>
      </c>
      <c r="Q26" s="8">
        <f>IF(edit!B30="T",edit!R$2*edit!R$4,edit!R$3*edit!R$4)</f>
        <v>240</v>
      </c>
      <c r="R26" s="1">
        <f>IF(edit!$C30="T",edit!S$2*edit!S$4,edit!S$3*edit!S$4)</f>
        <v>1.9048380982858359</v>
      </c>
      <c r="S26" s="1">
        <f>IF(edit!$C30="T",edit!T$2*edit!T$4,edit!T$3*edit!T$4)</f>
        <v>124.22626314549464</v>
      </c>
      <c r="T26" s="1">
        <f>IF(edit!$C30="T",edit!U$2*edit!U$4,edit!U$3*edit!U$4)</f>
        <v>24.845252629098926</v>
      </c>
      <c r="U26" s="1">
        <f>IF(edit!$C30="T",edit!V$2*edit!V$4,edit!V$3*edit!V$4)</f>
        <v>0</v>
      </c>
      <c r="V26" s="1">
        <f>IF(edit!$C30="T",edit!W$2*edit!W$4,edit!W$3*edit!W$4)</f>
        <v>124.22626314549464</v>
      </c>
      <c r="W26" s="1">
        <f>IF(edit!$C30="T",edit!X$2*edit!X$4,edit!X$3*edit!X$4)</f>
        <v>0</v>
      </c>
      <c r="X26" s="1">
        <f>IF(edit!$C30="T",edit!Y$2*edit!Y$4,edit!Y$3*edit!Y$4)</f>
        <v>1</v>
      </c>
      <c r="Y26" s="1">
        <f>IF(edit!$C30="T",edit!Z$2*edit!Z$4,edit!Z$3*edit!Z$4)</f>
        <v>1.7000000000000001E-2</v>
      </c>
      <c r="Z26" s="1">
        <f>IF(edit!$C30="T",edit!AA$2*edit!AA$4,edit!AA$3*edit!AA$4)</f>
        <v>1.9E-3</v>
      </c>
      <c r="AA26" s="1">
        <f>IF(edit!$C30="T",edit!AB$2*edit!AB$4,edit!AB$3*edit!AB$4)</f>
        <v>10</v>
      </c>
      <c r="AB26" s="1">
        <f>IF(edit!$C30="T",edit!AC$2*edit!AC$4,edit!AC$3*edit!AC$4)</f>
        <v>0.12578616352201299</v>
      </c>
      <c r="AC26" s="1">
        <f>IF(edit!$C30="T",edit!AD$2*edit!AD$4,edit!AD$3*edit!AD$4)</f>
        <v>7.8616352201257896E-3</v>
      </c>
      <c r="AD26" s="1">
        <f>IF(edit!$C30="T",edit!AE$2*edit!AE$4,edit!AE$3*edit!AE$4)</f>
        <v>0.2</v>
      </c>
      <c r="AE26" s="1">
        <f>IF(edit!$C30="T",edit!AF$2*edit!AF$4,edit!AF$3*edit!AF$4)</f>
        <v>0.12578616352201299</v>
      </c>
      <c r="AF26" s="1">
        <f>IF(edit!$C30="T",edit!AG$2*edit!AG$4,edit!AG$3*edit!AG$4)</f>
        <v>5</v>
      </c>
      <c r="AG26" s="1">
        <f>IF(edit!$C30="T",edit!AH$2*edit!AH$4,edit!AH$3*edit!AH$4)</f>
        <v>6.2893081761006303E-2</v>
      </c>
      <c r="AH26" s="1">
        <f>IF(edit!$C30="T",edit!AI$2*edit!AI$4,edit!AI$3*edit!AI$4)</f>
        <v>3.9308176100628896E-3</v>
      </c>
      <c r="AI26" s="1">
        <f>IF(edit!$C30="T",edit!AJ$2*edit!AJ$4,edit!AJ$3*edit!AJ$4)</f>
        <v>0.1</v>
      </c>
      <c r="AJ26" s="1">
        <f>IF(edit!$C30="T",edit!AK$2*edit!AK$4,edit!AK$3*edit!AK$4)</f>
        <v>5</v>
      </c>
      <c r="AK26" s="1">
        <f>IF(edit!$C30="T",edit!AL$2*edit!AL$4,edit!AL$3*edit!AL$4)</f>
        <v>6.2893081761006303E-2</v>
      </c>
      <c r="AL26" s="1">
        <f>IF(edit!$C30="T",edit!AM$2*edit!AM$4,edit!AM$3*edit!AM$4)</f>
        <v>3.9308176100628896E-3</v>
      </c>
      <c r="AM26" s="1">
        <f>IF(edit!$C30="T",edit!AN$2*edit!AN$4,edit!AN$3*edit!AN$4)</f>
        <v>0.1</v>
      </c>
      <c r="AN26" s="1">
        <f>IF(edit!$C30="T",edit!AO$2*edit!AO$4,edit!AO$3*edit!AO$4)</f>
        <v>5</v>
      </c>
      <c r="AO26" s="1">
        <f>IF(edit!$C30="T",edit!AP$2*edit!AP$4,edit!AP$3*edit!AP$4)</f>
        <v>6.2893081761006303E-2</v>
      </c>
      <c r="AP26" s="1">
        <f>IF(edit!$C30="T",edit!AQ$2*edit!AQ$4,edit!AQ$3*edit!AQ$4)</f>
        <v>3.9308176100628896E-3</v>
      </c>
      <c r="AQ26" s="1">
        <f>IF(edit!$C30="T",edit!AR$2*edit!AR$4,edit!AR$3*edit!AR$4)</f>
        <v>0.1</v>
      </c>
      <c r="AR26" s="1">
        <f>IF(edit!$C30="T",edit!AS$2*edit!AS$4,edit!AS$3*edit!AS$4)</f>
        <v>0.1</v>
      </c>
      <c r="AS26" s="1">
        <f>IF(edit!$C30="T",edit!AT$2*edit!AT$4,edit!AT$3*edit!AT$4)</f>
        <v>1.5E-3</v>
      </c>
      <c r="AT26" s="1">
        <f>IF(edit!$C30="T",edit!AU$2*edit!AU$4,edit!AU$3*edit!AU$4)</f>
        <v>1.6700000000000002E-4</v>
      </c>
      <c r="AU26" s="1">
        <f>IF(edit!$C30="T",edit!AV$2*edit!AV$4,edit!AV$3*edit!AV$4)</f>
        <v>0.1</v>
      </c>
      <c r="AV26" s="1">
        <f>IF(edit!$C30="T",edit!AW$2*edit!AW$4,edit!AW$3*edit!AW$4)</f>
        <v>1.5E-3</v>
      </c>
      <c r="AW26" s="1">
        <f>IF(edit!$C30="T",edit!AX$2*edit!AX$4,edit!AX$3*edit!AX$4)</f>
        <v>1.6700000000000002E-4</v>
      </c>
      <c r="AX26" s="1">
        <f>IF(edit!$C30="T",edit!AY$2*edit!AY$4,edit!AY$3*edit!AY$4)</f>
        <v>0.1</v>
      </c>
      <c r="AY26" s="1">
        <f>IF(edit!$C30="T",edit!AZ$2*edit!AZ$4,edit!AZ$3*edit!AZ$4)</f>
        <v>1.67E-3</v>
      </c>
      <c r="AZ26" s="1">
        <f>IF(edit!$C30="T",edit!BA$2*edit!BA$4,edit!BA$3*edit!BA$4)</f>
        <v>1.8500000000000002E-4</v>
      </c>
      <c r="BA26" s="1">
        <f>IF(edit!$C30="T",edit!BB$2*edit!BB$4,edit!BB$3*edit!BB$4)</f>
        <v>0.1</v>
      </c>
      <c r="BB26" s="1">
        <f>IF(edit!$C30="T",edit!BC$2*edit!BC$4,edit!BC$3*edit!BC$4)</f>
        <v>1.67E-3</v>
      </c>
      <c r="BC26" s="1">
        <f>IF(edit!$C30="T",edit!BD$2*edit!BD$4,edit!BD$3*edit!BD$4)</f>
        <v>1.8500000000000002E-4</v>
      </c>
      <c r="BD26" s="1">
        <f>IF(edit!$C30="T",edit!BE$2*edit!BE$4,edit!BE$3*edit!BE$4)</f>
        <v>0</v>
      </c>
      <c r="BE26" s="1">
        <f>IF(edit!$C30="T",edit!BF$2*edit!BF$4,edit!BF$3*edit!BF$4)</f>
        <v>0</v>
      </c>
      <c r="BF26" s="1">
        <f>IF(edit!$C30="T",edit!BG$2*edit!BG$4,edit!BG$3*edit!BG$4)</f>
        <v>0</v>
      </c>
      <c r="BG26" s="1">
        <f>IF(edit!$C30="T",edit!BH$2*edit!BH$4,edit!BH$3*edit!BH$4)</f>
        <v>0</v>
      </c>
      <c r="BH26" s="1">
        <f>IF(edit!$C30="T",edit!BI$2*edit!BI$4,edit!BI$3*edit!BI$4)</f>
        <v>2290</v>
      </c>
      <c r="BI26" s="1">
        <f>IF(edit!$C30="T",edit!BJ$2*edit!BJ$4,edit!BJ$3*edit!BJ$4)</f>
        <v>1520</v>
      </c>
      <c r="BJ26" s="1">
        <f>IF(edit!$C30="T",edit!BK$2*edit!BK$4,edit!BK$3*edit!BK$4)</f>
        <v>0</v>
      </c>
      <c r="BK26" s="1">
        <f>IF(edit!$C30="T",edit!BL$2*edit!BL$4,edit!BL$3*edit!BL$4)</f>
        <v>0</v>
      </c>
      <c r="BL26" s="1">
        <f>IF(edit!$C30="T",edit!BM$2*edit!BM$4,edit!BM$3*edit!BM$4)</f>
        <v>0</v>
      </c>
      <c r="BM26" s="1">
        <f>IF(edit!$C30="T",edit!BN$2*edit!BN$4,edit!BN$3*edit!BN$4)</f>
        <v>36080</v>
      </c>
      <c r="BN26" s="1">
        <f>IF(edit!$C30="T",edit!BO$2*edit!BO$4,edit!BO$3*edit!BO$4)</f>
        <v>3010</v>
      </c>
      <c r="BO26" s="1">
        <f>IF(edit!$C30="T",edit!BP$2*edit!BP$4,edit!BP$3*edit!BP$4)</f>
        <v>0</v>
      </c>
    </row>
    <row r="27" spans="1:67" s="25" customFormat="1" x14ac:dyDescent="0.2">
      <c r="A27" s="8">
        <f>edit!A31</f>
        <v>25</v>
      </c>
      <c r="B27" s="8" t="str">
        <f>edit!B31</f>
        <v xml:space="preserve">Zrmanja </v>
      </c>
      <c r="C27" s="8">
        <f>edit!D31</f>
        <v>576</v>
      </c>
      <c r="D27" s="8">
        <f>edit!E31</f>
        <v>228</v>
      </c>
      <c r="E27" s="8">
        <f>edit!F31</f>
        <v>1</v>
      </c>
      <c r="F27" s="30">
        <f>edit!G31</f>
        <v>836617000</v>
      </c>
      <c r="G27" s="8">
        <f>edit!H31</f>
        <v>15.525700000000001</v>
      </c>
      <c r="H27" s="8">
        <f>edit!I31</f>
        <v>44.242199999999997</v>
      </c>
      <c r="I27" s="8">
        <f>edit!J31</f>
        <v>0</v>
      </c>
      <c r="J27" s="8">
        <f>edit!K31</f>
        <v>0</v>
      </c>
      <c r="K27" s="8">
        <f>edit!L31</f>
        <v>0</v>
      </c>
      <c r="L27" s="8">
        <f>edit!M31</f>
        <v>0</v>
      </c>
      <c r="M27" s="8">
        <f>edit!N31</f>
        <v>0</v>
      </c>
      <c r="N27" s="8">
        <f>edit!O31</f>
        <v>0</v>
      </c>
      <c r="O27" s="8">
        <f>edit!P31</f>
        <v>0</v>
      </c>
      <c r="P27" s="8">
        <f>edit!Q31</f>
        <v>0</v>
      </c>
      <c r="Q27" s="8">
        <f>IF(edit!B31="T",edit!R$2*edit!R$4,edit!R$3*edit!R$4)</f>
        <v>240</v>
      </c>
      <c r="R27" s="1">
        <f>IF(edit!$C31="T",edit!S$2*edit!S$4,edit!S$3*edit!S$4)</f>
        <v>1.9048380982858359</v>
      </c>
      <c r="S27" s="1">
        <f>IF(edit!$C31="T",edit!T$2*edit!T$4,edit!T$3*edit!T$4)</f>
        <v>124.22626314549464</v>
      </c>
      <c r="T27" s="1">
        <f>IF(edit!$C31="T",edit!U$2*edit!U$4,edit!U$3*edit!U$4)</f>
        <v>24.845252629098926</v>
      </c>
      <c r="U27" s="1">
        <f>IF(edit!$C31="T",edit!V$2*edit!V$4,edit!V$3*edit!V$4)</f>
        <v>0</v>
      </c>
      <c r="V27" s="1">
        <f>IF(edit!$C31="T",edit!W$2*edit!W$4,edit!W$3*edit!W$4)</f>
        <v>124.22626314549464</v>
      </c>
      <c r="W27" s="1">
        <f>IF(edit!$C31="T",edit!X$2*edit!X$4,edit!X$3*edit!X$4)</f>
        <v>0</v>
      </c>
      <c r="X27" s="1">
        <f>IF(edit!$C31="T",edit!Y$2*edit!Y$4,edit!Y$3*edit!Y$4)</f>
        <v>1</v>
      </c>
      <c r="Y27" s="1">
        <f>IF(edit!$C31="T",edit!Z$2*edit!Z$4,edit!Z$3*edit!Z$4)</f>
        <v>1.7000000000000001E-2</v>
      </c>
      <c r="Z27" s="1">
        <f>IF(edit!$C31="T",edit!AA$2*edit!AA$4,edit!AA$3*edit!AA$4)</f>
        <v>1.9E-3</v>
      </c>
      <c r="AA27" s="1">
        <f>IF(edit!$C31="T",edit!AB$2*edit!AB$4,edit!AB$3*edit!AB$4)</f>
        <v>10</v>
      </c>
      <c r="AB27" s="1">
        <f>IF(edit!$C31="T",edit!AC$2*edit!AC$4,edit!AC$3*edit!AC$4)</f>
        <v>0.12578616352201299</v>
      </c>
      <c r="AC27" s="1">
        <f>IF(edit!$C31="T",edit!AD$2*edit!AD$4,edit!AD$3*edit!AD$4)</f>
        <v>7.8616352201257896E-3</v>
      </c>
      <c r="AD27" s="1">
        <f>IF(edit!$C31="T",edit!AE$2*edit!AE$4,edit!AE$3*edit!AE$4)</f>
        <v>0.2</v>
      </c>
      <c r="AE27" s="1">
        <f>IF(edit!$C31="T",edit!AF$2*edit!AF$4,edit!AF$3*edit!AF$4)</f>
        <v>0.12578616352201299</v>
      </c>
      <c r="AF27" s="1">
        <f>IF(edit!$C31="T",edit!AG$2*edit!AG$4,edit!AG$3*edit!AG$4)</f>
        <v>5</v>
      </c>
      <c r="AG27" s="1">
        <f>IF(edit!$C31="T",edit!AH$2*edit!AH$4,edit!AH$3*edit!AH$4)</f>
        <v>6.2893081761006303E-2</v>
      </c>
      <c r="AH27" s="1">
        <f>IF(edit!$C31="T",edit!AI$2*edit!AI$4,edit!AI$3*edit!AI$4)</f>
        <v>3.9308176100628896E-3</v>
      </c>
      <c r="AI27" s="1">
        <f>IF(edit!$C31="T",edit!AJ$2*edit!AJ$4,edit!AJ$3*edit!AJ$4)</f>
        <v>0.1</v>
      </c>
      <c r="AJ27" s="1">
        <f>IF(edit!$C31="T",edit!AK$2*edit!AK$4,edit!AK$3*edit!AK$4)</f>
        <v>5</v>
      </c>
      <c r="AK27" s="1">
        <f>IF(edit!$C31="T",edit!AL$2*edit!AL$4,edit!AL$3*edit!AL$4)</f>
        <v>6.2893081761006303E-2</v>
      </c>
      <c r="AL27" s="1">
        <f>IF(edit!$C31="T",edit!AM$2*edit!AM$4,edit!AM$3*edit!AM$4)</f>
        <v>3.9308176100628896E-3</v>
      </c>
      <c r="AM27" s="1">
        <f>IF(edit!$C31="T",edit!AN$2*edit!AN$4,edit!AN$3*edit!AN$4)</f>
        <v>0.1</v>
      </c>
      <c r="AN27" s="1">
        <f>IF(edit!$C31="T",edit!AO$2*edit!AO$4,edit!AO$3*edit!AO$4)</f>
        <v>5</v>
      </c>
      <c r="AO27" s="1">
        <f>IF(edit!$C31="T",edit!AP$2*edit!AP$4,edit!AP$3*edit!AP$4)</f>
        <v>6.2893081761006303E-2</v>
      </c>
      <c r="AP27" s="1">
        <f>IF(edit!$C31="T",edit!AQ$2*edit!AQ$4,edit!AQ$3*edit!AQ$4)</f>
        <v>3.9308176100628896E-3</v>
      </c>
      <c r="AQ27" s="1">
        <f>IF(edit!$C31="T",edit!AR$2*edit!AR$4,edit!AR$3*edit!AR$4)</f>
        <v>0.1</v>
      </c>
      <c r="AR27" s="1">
        <f>IF(edit!$C31="T",edit!AS$2*edit!AS$4,edit!AS$3*edit!AS$4)</f>
        <v>0.1</v>
      </c>
      <c r="AS27" s="1">
        <f>IF(edit!$C31="T",edit!AT$2*edit!AT$4,edit!AT$3*edit!AT$4)</f>
        <v>1.5E-3</v>
      </c>
      <c r="AT27" s="1">
        <f>IF(edit!$C31="T",edit!AU$2*edit!AU$4,edit!AU$3*edit!AU$4)</f>
        <v>1.6700000000000002E-4</v>
      </c>
      <c r="AU27" s="1">
        <f>IF(edit!$C31="T",edit!AV$2*edit!AV$4,edit!AV$3*edit!AV$4)</f>
        <v>0.1</v>
      </c>
      <c r="AV27" s="1">
        <f>IF(edit!$C31="T",edit!AW$2*edit!AW$4,edit!AW$3*edit!AW$4)</f>
        <v>1.5E-3</v>
      </c>
      <c r="AW27" s="1">
        <f>IF(edit!$C31="T",edit!AX$2*edit!AX$4,edit!AX$3*edit!AX$4)</f>
        <v>1.6700000000000002E-4</v>
      </c>
      <c r="AX27" s="1">
        <f>IF(edit!$C31="T",edit!AY$2*edit!AY$4,edit!AY$3*edit!AY$4)</f>
        <v>0.1</v>
      </c>
      <c r="AY27" s="1">
        <f>IF(edit!$C31="T",edit!AZ$2*edit!AZ$4,edit!AZ$3*edit!AZ$4)</f>
        <v>1.67E-3</v>
      </c>
      <c r="AZ27" s="1">
        <f>IF(edit!$C31="T",edit!BA$2*edit!BA$4,edit!BA$3*edit!BA$4)</f>
        <v>1.8500000000000002E-4</v>
      </c>
      <c r="BA27" s="1">
        <f>IF(edit!$C31="T",edit!BB$2*edit!BB$4,edit!BB$3*edit!BB$4)</f>
        <v>0.1</v>
      </c>
      <c r="BB27" s="1">
        <f>IF(edit!$C31="T",edit!BC$2*edit!BC$4,edit!BC$3*edit!BC$4)</f>
        <v>1.67E-3</v>
      </c>
      <c r="BC27" s="1">
        <f>IF(edit!$C31="T",edit!BD$2*edit!BD$4,edit!BD$3*edit!BD$4)</f>
        <v>1.8500000000000002E-4</v>
      </c>
      <c r="BD27" s="1">
        <f>IF(edit!$C31="T",edit!BE$2*edit!BE$4,edit!BE$3*edit!BE$4)</f>
        <v>0</v>
      </c>
      <c r="BE27" s="1">
        <f>IF(edit!$C31="T",edit!BF$2*edit!BF$4,edit!BF$3*edit!BF$4)</f>
        <v>0</v>
      </c>
      <c r="BF27" s="1">
        <f>IF(edit!$C31="T",edit!BG$2*edit!BG$4,edit!BG$3*edit!BG$4)</f>
        <v>0</v>
      </c>
      <c r="BG27" s="1">
        <f>IF(edit!$C31="T",edit!BH$2*edit!BH$4,edit!BH$3*edit!BH$4)</f>
        <v>0</v>
      </c>
      <c r="BH27" s="1">
        <f>IF(edit!$C31="T",edit!BI$2*edit!BI$4,edit!BI$3*edit!BI$4)</f>
        <v>2290</v>
      </c>
      <c r="BI27" s="1">
        <f>IF(edit!$C31="T",edit!BJ$2*edit!BJ$4,edit!BJ$3*edit!BJ$4)</f>
        <v>1520</v>
      </c>
      <c r="BJ27" s="1">
        <f>IF(edit!$C31="T",edit!BK$2*edit!BK$4,edit!BK$3*edit!BK$4)</f>
        <v>0</v>
      </c>
      <c r="BK27" s="1">
        <f>IF(edit!$C31="T",edit!BL$2*edit!BL$4,edit!BL$3*edit!BL$4)</f>
        <v>0</v>
      </c>
      <c r="BL27" s="1">
        <f>IF(edit!$C31="T",edit!BM$2*edit!BM$4,edit!BM$3*edit!BM$4)</f>
        <v>0</v>
      </c>
      <c r="BM27" s="1">
        <f>IF(edit!$C31="T",edit!BN$2*edit!BN$4,edit!BN$3*edit!BN$4)</f>
        <v>36080</v>
      </c>
      <c r="BN27" s="1">
        <f>IF(edit!$C31="T",edit!BO$2*edit!BO$4,edit!BO$3*edit!BO$4)</f>
        <v>3010</v>
      </c>
      <c r="BO27" s="1">
        <f>IF(edit!$C31="T",edit!BP$2*edit!BP$4,edit!BP$3*edit!BP$4)</f>
        <v>0</v>
      </c>
    </row>
    <row r="28" spans="1:67" s="25" customFormat="1" x14ac:dyDescent="0.2">
      <c r="A28" s="8"/>
      <c r="C28" s="8"/>
      <c r="D28" s="8"/>
      <c r="E28" s="8"/>
      <c r="F28" s="3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1:67" s="25" customFormat="1" x14ac:dyDescent="0.2">
      <c r="A29" s="8"/>
      <c r="C29" s="8"/>
      <c r="D29" s="8"/>
      <c r="E29" s="8"/>
      <c r="F29" s="3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1:67" s="25" customFormat="1" x14ac:dyDescent="0.2">
      <c r="A30" s="8"/>
      <c r="C30" s="8"/>
      <c r="D30" s="8"/>
      <c r="E30" s="8"/>
      <c r="F30" s="3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F910001-B263-C849-9E27-46E373ED4063}">
            <xm:f>edit!$C6="AI"</xm:f>
            <x14:dxf>
              <font>
                <color theme="1"/>
              </font>
              <fill>
                <patternFill>
                  <bgColor rgb="FFEBE8E9"/>
                </patternFill>
              </fill>
            </x14:dxf>
          </x14:cfRule>
          <x14:cfRule type="expression" priority="2" id="{F3A1B58B-BC06-ED4F-A5EE-79F5888DD547}">
            <xm:f>edit!$C6="T"</xm:f>
            <x14:dxf>
              <font>
                <color theme="1"/>
              </font>
              <fill>
                <patternFill>
                  <bgColor rgb="FFFFFAE2"/>
                </patternFill>
              </fill>
            </x14:dxf>
          </x14:cfRule>
          <xm:sqref>A2:BO27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1C5A-0FD8-F54C-B5B2-C325F50DBE79}">
  <dimension ref="A1:R52"/>
  <sheetViews>
    <sheetView workbookViewId="0">
      <selection activeCell="K29" sqref="K29"/>
    </sheetView>
  </sheetViews>
  <sheetFormatPr baseColWidth="10" defaultRowHeight="16" x14ac:dyDescent="0.2"/>
  <cols>
    <col min="3" max="3" width="17.33203125" customWidth="1"/>
    <col min="4" max="4" width="19" customWidth="1"/>
    <col min="5" max="5" width="26.1640625" customWidth="1"/>
    <col min="6" max="6" width="13.6640625" customWidth="1"/>
  </cols>
  <sheetData>
    <row r="1" spans="1:18" x14ac:dyDescent="0.2">
      <c r="A1" s="3" t="s">
        <v>106</v>
      </c>
      <c r="B1" s="3" t="s">
        <v>107</v>
      </c>
      <c r="C1" s="3" t="s">
        <v>108</v>
      </c>
      <c r="D1" s="3" t="s">
        <v>109</v>
      </c>
      <c r="E1" s="1"/>
      <c r="F1" s="1"/>
    </row>
    <row r="2" spans="1:18" x14ac:dyDescent="0.2">
      <c r="A2" s="3">
        <v>1</v>
      </c>
      <c r="B2" s="3" t="s">
        <v>41</v>
      </c>
      <c r="C2" s="3" t="s">
        <v>90</v>
      </c>
      <c r="D2" s="3">
        <v>240</v>
      </c>
      <c r="E2" s="1"/>
      <c r="F2" t="s">
        <v>110</v>
      </c>
    </row>
    <row r="3" spans="1:18" x14ac:dyDescent="0.2">
      <c r="A3" s="3">
        <v>2</v>
      </c>
      <c r="B3" s="3" t="s">
        <v>14</v>
      </c>
      <c r="C3" s="14" t="s">
        <v>100</v>
      </c>
      <c r="D3" s="1">
        <v>5.8999999999999997E-2</v>
      </c>
      <c r="E3" t="s">
        <v>136</v>
      </c>
      <c r="F3">
        <f>1000/30.973761</f>
        <v>32.285391496370103</v>
      </c>
      <c r="G3" t="s">
        <v>139</v>
      </c>
      <c r="I3">
        <f>D3*F3</f>
        <v>1.9048380982858359</v>
      </c>
      <c r="K3" t="s">
        <v>112</v>
      </c>
      <c r="R3" t="s">
        <v>111</v>
      </c>
    </row>
    <row r="4" spans="1:18" x14ac:dyDescent="0.2">
      <c r="A4" s="3">
        <v>3</v>
      </c>
      <c r="B4" s="3" t="s">
        <v>13</v>
      </c>
      <c r="C4" s="14" t="s">
        <v>101</v>
      </c>
      <c r="D4" s="3">
        <v>1.74</v>
      </c>
      <c r="E4" t="s">
        <v>136</v>
      </c>
      <c r="F4" s="1">
        <f>1000/14.0067</f>
        <v>71.394404106606117</v>
      </c>
      <c r="G4" t="s">
        <v>139</v>
      </c>
      <c r="I4">
        <f>D4*F4</f>
        <v>124.22626314549464</v>
      </c>
      <c r="K4" t="s">
        <v>113</v>
      </c>
    </row>
    <row r="5" spans="1:18" x14ac:dyDescent="0.2">
      <c r="A5" s="3">
        <v>4</v>
      </c>
      <c r="B5" s="3" t="s">
        <v>42</v>
      </c>
      <c r="C5" s="14" t="s">
        <v>91</v>
      </c>
      <c r="D5" s="3">
        <f>I4/5</f>
        <v>24.84525262909893</v>
      </c>
      <c r="F5" t="s">
        <v>140</v>
      </c>
    </row>
    <row r="6" spans="1:18" x14ac:dyDescent="0.2">
      <c r="A6" s="3">
        <v>5</v>
      </c>
      <c r="B6" s="3" t="s">
        <v>43</v>
      </c>
      <c r="C6" s="3" t="s">
        <v>91</v>
      </c>
      <c r="D6" s="3">
        <v>0</v>
      </c>
    </row>
    <row r="7" spans="1:18" x14ac:dyDescent="0.2">
      <c r="A7" s="3">
        <v>6</v>
      </c>
      <c r="B7" s="3" t="s">
        <v>44</v>
      </c>
      <c r="C7" s="3" t="s">
        <v>92</v>
      </c>
      <c r="D7" s="3">
        <f>I4</f>
        <v>124.22626314549464</v>
      </c>
      <c r="E7" t="s">
        <v>138</v>
      </c>
      <c r="I7" t="s">
        <v>114</v>
      </c>
    </row>
    <row r="8" spans="1:18" x14ac:dyDescent="0.2">
      <c r="A8" s="3">
        <v>7</v>
      </c>
      <c r="B8" s="3" t="s">
        <v>45</v>
      </c>
      <c r="C8" s="3" t="s">
        <v>93</v>
      </c>
      <c r="D8" s="3">
        <v>0</v>
      </c>
    </row>
    <row r="9" spans="1:18" x14ac:dyDescent="0.2">
      <c r="A9" s="3">
        <v>8</v>
      </c>
      <c r="B9" s="3" t="s">
        <v>46</v>
      </c>
      <c r="C9" s="3" t="s">
        <v>94</v>
      </c>
      <c r="D9" s="3">
        <v>1</v>
      </c>
      <c r="F9" t="s">
        <v>115</v>
      </c>
    </row>
    <row r="10" spans="1:18" x14ac:dyDescent="0.2">
      <c r="A10" s="3">
        <v>9</v>
      </c>
      <c r="B10" s="3" t="s">
        <v>47</v>
      </c>
      <c r="C10" s="3" t="s">
        <v>91</v>
      </c>
      <c r="D10" s="3">
        <v>1.7000000000000001E-2</v>
      </c>
      <c r="F10" t="s">
        <v>116</v>
      </c>
    </row>
    <row r="11" spans="1:18" x14ac:dyDescent="0.2">
      <c r="A11" s="3">
        <v>10</v>
      </c>
      <c r="B11" s="3" t="s">
        <v>48</v>
      </c>
      <c r="C11" s="3" t="s">
        <v>95</v>
      </c>
      <c r="D11" s="3">
        <v>1.9E-3</v>
      </c>
      <c r="F11" t="s">
        <v>117</v>
      </c>
    </row>
    <row r="12" spans="1:18" x14ac:dyDescent="0.2">
      <c r="A12" s="3">
        <v>11</v>
      </c>
      <c r="B12" s="3" t="s">
        <v>49</v>
      </c>
      <c r="C12" s="3" t="s">
        <v>94</v>
      </c>
      <c r="D12" s="17">
        <v>1</v>
      </c>
      <c r="E12" s="18"/>
      <c r="L12" s="20">
        <f>D12*10</f>
        <v>10</v>
      </c>
      <c r="M12" t="s">
        <v>141</v>
      </c>
    </row>
    <row r="13" spans="1:18" x14ac:dyDescent="0.2">
      <c r="A13" s="3">
        <v>12</v>
      </c>
      <c r="B13" s="3" t="s">
        <v>50</v>
      </c>
      <c r="C13" s="3" t="s">
        <v>91</v>
      </c>
      <c r="D13" s="17">
        <v>1.2578616352201257E-2</v>
      </c>
      <c r="F13" t="s">
        <v>118</v>
      </c>
      <c r="L13" s="20">
        <f t="shared" ref="L13:L28" si="0">D13*10</f>
        <v>0.12578616352201258</v>
      </c>
    </row>
    <row r="14" spans="1:18" x14ac:dyDescent="0.2">
      <c r="A14" s="3">
        <v>13</v>
      </c>
      <c r="B14" s="3" t="s">
        <v>51</v>
      </c>
      <c r="C14" s="3" t="s">
        <v>95</v>
      </c>
      <c r="D14" s="17">
        <v>7.8616352201257855E-4</v>
      </c>
      <c r="F14" t="s">
        <v>118</v>
      </c>
      <c r="L14" s="20">
        <f t="shared" si="0"/>
        <v>7.8616352201257862E-3</v>
      </c>
    </row>
    <row r="15" spans="1:18" x14ac:dyDescent="0.2">
      <c r="A15" s="3">
        <v>14</v>
      </c>
      <c r="B15" s="3" t="s">
        <v>52</v>
      </c>
      <c r="C15" s="3" t="s">
        <v>96</v>
      </c>
      <c r="D15" s="17">
        <v>0.02</v>
      </c>
      <c r="F15" t="s">
        <v>119</v>
      </c>
      <c r="L15" s="20">
        <f t="shared" si="0"/>
        <v>0.2</v>
      </c>
    </row>
    <row r="16" spans="1:18" x14ac:dyDescent="0.2">
      <c r="A16" s="3">
        <v>15</v>
      </c>
      <c r="B16" s="3" t="s">
        <v>53</v>
      </c>
      <c r="C16" s="3" t="s">
        <v>92</v>
      </c>
      <c r="D16" s="17">
        <v>1.2578616352201257E-2</v>
      </c>
      <c r="F16" t="s">
        <v>120</v>
      </c>
      <c r="J16" t="s">
        <v>128</v>
      </c>
      <c r="L16" s="20">
        <f t="shared" si="0"/>
        <v>0.12578616352201258</v>
      </c>
    </row>
    <row r="17" spans="1:12" x14ac:dyDescent="0.2">
      <c r="A17" s="3">
        <v>16</v>
      </c>
      <c r="B17" s="3" t="s">
        <v>54</v>
      </c>
      <c r="C17" s="3" t="s">
        <v>94</v>
      </c>
      <c r="D17" s="17">
        <v>0.5</v>
      </c>
      <c r="L17" s="20">
        <f t="shared" si="0"/>
        <v>5</v>
      </c>
    </row>
    <row r="18" spans="1:12" x14ac:dyDescent="0.2">
      <c r="A18" s="3">
        <v>17</v>
      </c>
      <c r="B18" s="3" t="s">
        <v>55</v>
      </c>
      <c r="C18" s="3" t="s">
        <v>91</v>
      </c>
      <c r="D18" s="17">
        <v>6.2893081761006284E-3</v>
      </c>
      <c r="L18" s="20">
        <f t="shared" si="0"/>
        <v>6.2893081761006289E-2</v>
      </c>
    </row>
    <row r="19" spans="1:12" x14ac:dyDescent="0.2">
      <c r="A19" s="3">
        <v>18</v>
      </c>
      <c r="B19" s="3" t="s">
        <v>56</v>
      </c>
      <c r="C19" s="3" t="s">
        <v>95</v>
      </c>
      <c r="D19" s="17">
        <v>3.9308176100628928E-4</v>
      </c>
      <c r="L19" s="20">
        <f t="shared" si="0"/>
        <v>3.9308176100628931E-3</v>
      </c>
    </row>
    <row r="20" spans="1:12" x14ac:dyDescent="0.2">
      <c r="A20" s="3">
        <v>19</v>
      </c>
      <c r="B20" s="3" t="s">
        <v>57</v>
      </c>
      <c r="C20" s="3" t="s">
        <v>96</v>
      </c>
      <c r="D20" s="17">
        <v>0.01</v>
      </c>
      <c r="L20" s="20">
        <f t="shared" si="0"/>
        <v>0.1</v>
      </c>
    </row>
    <row r="21" spans="1:12" x14ac:dyDescent="0.2">
      <c r="A21" s="3">
        <v>20</v>
      </c>
      <c r="B21" s="3" t="s">
        <v>58</v>
      </c>
      <c r="C21" s="3" t="s">
        <v>94</v>
      </c>
      <c r="D21" s="17">
        <v>0.5</v>
      </c>
      <c r="L21" s="20">
        <f t="shared" si="0"/>
        <v>5</v>
      </c>
    </row>
    <row r="22" spans="1:12" x14ac:dyDescent="0.2">
      <c r="A22" s="3">
        <v>21</v>
      </c>
      <c r="B22" s="3" t="s">
        <v>59</v>
      </c>
      <c r="C22" s="3" t="s">
        <v>97</v>
      </c>
      <c r="D22" s="17">
        <v>6.2893081761006284E-3</v>
      </c>
      <c r="L22" s="20">
        <f t="shared" si="0"/>
        <v>6.2893081761006289E-2</v>
      </c>
    </row>
    <row r="23" spans="1:12" x14ac:dyDescent="0.2">
      <c r="A23" s="3">
        <v>22</v>
      </c>
      <c r="B23" s="3" t="s">
        <v>60</v>
      </c>
      <c r="C23" s="3" t="s">
        <v>95</v>
      </c>
      <c r="D23" s="17">
        <v>3.9308176100628928E-4</v>
      </c>
      <c r="L23" s="20">
        <f t="shared" si="0"/>
        <v>3.9308176100628931E-3</v>
      </c>
    </row>
    <row r="24" spans="1:12" x14ac:dyDescent="0.2">
      <c r="A24" s="3">
        <v>23</v>
      </c>
      <c r="B24" s="3" t="s">
        <v>61</v>
      </c>
      <c r="C24" s="3" t="s">
        <v>96</v>
      </c>
      <c r="D24" s="17">
        <v>0.01</v>
      </c>
      <c r="L24" s="20">
        <f t="shared" si="0"/>
        <v>0.1</v>
      </c>
    </row>
    <row r="25" spans="1:12" x14ac:dyDescent="0.2">
      <c r="A25" s="3">
        <v>24</v>
      </c>
      <c r="B25" s="3" t="s">
        <v>62</v>
      </c>
      <c r="C25" s="3" t="s">
        <v>94</v>
      </c>
      <c r="D25" s="17">
        <v>0.5</v>
      </c>
      <c r="L25" s="20">
        <f t="shared" si="0"/>
        <v>5</v>
      </c>
    </row>
    <row r="26" spans="1:12" x14ac:dyDescent="0.2">
      <c r="A26" s="3">
        <v>25</v>
      </c>
      <c r="B26" s="3" t="s">
        <v>63</v>
      </c>
      <c r="C26" s="3" t="s">
        <v>91</v>
      </c>
      <c r="D26" s="17">
        <v>6.2893081761006284E-3</v>
      </c>
      <c r="L26" s="20">
        <f t="shared" si="0"/>
        <v>6.2893081761006289E-2</v>
      </c>
    </row>
    <row r="27" spans="1:12" x14ac:dyDescent="0.2">
      <c r="A27" s="3">
        <v>26</v>
      </c>
      <c r="B27" s="3" t="s">
        <v>64</v>
      </c>
      <c r="C27" s="3" t="s">
        <v>95</v>
      </c>
      <c r="D27" s="17">
        <v>3.9308176100628928E-4</v>
      </c>
      <c r="L27" s="20">
        <f t="shared" si="0"/>
        <v>3.9308176100628931E-3</v>
      </c>
    </row>
    <row r="28" spans="1:12" x14ac:dyDescent="0.2">
      <c r="A28" s="3">
        <v>27</v>
      </c>
      <c r="B28" s="3" t="s">
        <v>65</v>
      </c>
      <c r="C28" s="3" t="s">
        <v>96</v>
      </c>
      <c r="D28" s="17">
        <v>0.01</v>
      </c>
      <c r="L28" s="20">
        <f t="shared" si="0"/>
        <v>0.1</v>
      </c>
    </row>
    <row r="29" spans="1:12" x14ac:dyDescent="0.2">
      <c r="A29" s="3">
        <v>28</v>
      </c>
      <c r="B29" s="3" t="s">
        <v>66</v>
      </c>
      <c r="C29" s="3" t="s">
        <v>94</v>
      </c>
      <c r="D29" s="3">
        <v>0.1</v>
      </c>
      <c r="F29" t="s">
        <v>121</v>
      </c>
    </row>
    <row r="30" spans="1:12" x14ac:dyDescent="0.2">
      <c r="A30" s="3">
        <v>29</v>
      </c>
      <c r="B30" s="3" t="s">
        <v>67</v>
      </c>
      <c r="C30" s="3" t="s">
        <v>91</v>
      </c>
      <c r="D30" s="3">
        <v>1.5E-3</v>
      </c>
      <c r="F30" t="s">
        <v>122</v>
      </c>
    </row>
    <row r="31" spans="1:12" x14ac:dyDescent="0.2">
      <c r="A31" s="3">
        <v>30</v>
      </c>
      <c r="B31" s="3" t="s">
        <v>68</v>
      </c>
      <c r="C31" s="3" t="s">
        <v>95</v>
      </c>
      <c r="D31" s="3">
        <v>1.6700000000000002E-4</v>
      </c>
      <c r="F31" t="s">
        <v>123</v>
      </c>
    </row>
    <row r="32" spans="1:12" x14ac:dyDescent="0.2">
      <c r="A32" s="3">
        <v>31</v>
      </c>
      <c r="B32" s="3" t="s">
        <v>69</v>
      </c>
      <c r="C32" s="3" t="s">
        <v>94</v>
      </c>
      <c r="D32" s="3">
        <v>0.1</v>
      </c>
      <c r="F32" t="s">
        <v>124</v>
      </c>
    </row>
    <row r="33" spans="1:6" x14ac:dyDescent="0.2">
      <c r="A33" s="3">
        <v>32</v>
      </c>
      <c r="B33" s="3" t="s">
        <v>70</v>
      </c>
      <c r="C33" s="3" t="s">
        <v>91</v>
      </c>
      <c r="D33" s="3">
        <v>1.5E-3</v>
      </c>
    </row>
    <row r="34" spans="1:6" x14ac:dyDescent="0.2">
      <c r="A34" s="3">
        <v>33</v>
      </c>
      <c r="B34" s="3" t="s">
        <v>71</v>
      </c>
      <c r="C34" s="3" t="s">
        <v>95</v>
      </c>
      <c r="D34" s="3">
        <v>1.6700000000000002E-4</v>
      </c>
    </row>
    <row r="35" spans="1:6" x14ac:dyDescent="0.2">
      <c r="A35" s="3">
        <v>34</v>
      </c>
      <c r="B35" s="3" t="s">
        <v>72</v>
      </c>
      <c r="C35" s="3" t="s">
        <v>94</v>
      </c>
      <c r="D35" s="3">
        <v>0.1</v>
      </c>
      <c r="F35" t="s">
        <v>125</v>
      </c>
    </row>
    <row r="36" spans="1:6" x14ac:dyDescent="0.2">
      <c r="A36" s="3">
        <v>35</v>
      </c>
      <c r="B36" s="3" t="s">
        <v>73</v>
      </c>
      <c r="C36" s="3" t="s">
        <v>91</v>
      </c>
      <c r="D36" s="3">
        <v>1.67E-3</v>
      </c>
      <c r="F36" t="s">
        <v>126</v>
      </c>
    </row>
    <row r="37" spans="1:6" x14ac:dyDescent="0.2">
      <c r="A37" s="3">
        <v>36</v>
      </c>
      <c r="B37" s="3" t="s">
        <v>74</v>
      </c>
      <c r="C37" s="3" t="s">
        <v>95</v>
      </c>
      <c r="D37" s="3">
        <v>1.8500000000000002E-4</v>
      </c>
      <c r="F37" t="s">
        <v>127</v>
      </c>
    </row>
    <row r="38" spans="1:6" x14ac:dyDescent="0.2">
      <c r="A38" s="3">
        <v>37</v>
      </c>
      <c r="B38" s="3" t="s">
        <v>75</v>
      </c>
      <c r="C38" s="3" t="s">
        <v>94</v>
      </c>
      <c r="D38" s="3">
        <v>0.1</v>
      </c>
    </row>
    <row r="39" spans="1:6" x14ac:dyDescent="0.2">
      <c r="A39" s="3">
        <v>38</v>
      </c>
      <c r="B39" s="3" t="s">
        <v>76</v>
      </c>
      <c r="C39" s="3" t="s">
        <v>91</v>
      </c>
      <c r="D39" s="3">
        <v>1.67E-3</v>
      </c>
      <c r="F39" t="s">
        <v>126</v>
      </c>
    </row>
    <row r="40" spans="1:6" x14ac:dyDescent="0.2">
      <c r="A40" s="3">
        <v>39</v>
      </c>
      <c r="B40" s="3" t="s">
        <v>77</v>
      </c>
      <c r="C40" s="3" t="s">
        <v>95</v>
      </c>
      <c r="D40" s="3">
        <v>1.8500000000000002E-4</v>
      </c>
      <c r="F40" t="s">
        <v>127</v>
      </c>
    </row>
    <row r="41" spans="1:6" x14ac:dyDescent="0.2">
      <c r="A41" s="3">
        <v>40</v>
      </c>
      <c r="B41" s="3" t="s">
        <v>78</v>
      </c>
      <c r="C41" s="3" t="s">
        <v>94</v>
      </c>
      <c r="D41" s="3">
        <v>0</v>
      </c>
    </row>
    <row r="42" spans="1:6" x14ac:dyDescent="0.2">
      <c r="A42" s="3">
        <v>41</v>
      </c>
      <c r="B42" s="3" t="s">
        <v>79</v>
      </c>
      <c r="C42" s="3" t="s">
        <v>91</v>
      </c>
      <c r="D42" s="3">
        <v>0</v>
      </c>
    </row>
    <row r="43" spans="1:6" x14ac:dyDescent="0.2">
      <c r="A43" s="3">
        <v>42</v>
      </c>
      <c r="B43" s="3" t="s">
        <v>80</v>
      </c>
      <c r="C43" s="3" t="s">
        <v>95</v>
      </c>
      <c r="D43" s="3">
        <v>0</v>
      </c>
    </row>
    <row r="44" spans="1:6" x14ac:dyDescent="0.2">
      <c r="A44" s="3">
        <v>43</v>
      </c>
      <c r="B44" s="3" t="s">
        <v>81</v>
      </c>
      <c r="C44" s="3" t="s">
        <v>94</v>
      </c>
      <c r="D44" s="3">
        <v>0</v>
      </c>
    </row>
    <row r="45" spans="1:6" x14ac:dyDescent="0.2">
      <c r="A45" s="3">
        <v>44</v>
      </c>
      <c r="B45" s="3" t="s">
        <v>82</v>
      </c>
      <c r="C45" s="3"/>
      <c r="D45" s="3">
        <v>0</v>
      </c>
    </row>
    <row r="46" spans="1:6" x14ac:dyDescent="0.2">
      <c r="A46" s="3">
        <v>45</v>
      </c>
      <c r="B46" s="3" t="s">
        <v>83</v>
      </c>
      <c r="C46" s="3" t="s">
        <v>94</v>
      </c>
      <c r="D46" s="3">
        <v>0</v>
      </c>
    </row>
    <row r="47" spans="1:6" x14ac:dyDescent="0.2">
      <c r="A47" s="3">
        <v>46</v>
      </c>
      <c r="B47" s="3" t="s">
        <v>84</v>
      </c>
      <c r="C47" s="3" t="s">
        <v>91</v>
      </c>
      <c r="D47" s="3">
        <v>0</v>
      </c>
    </row>
    <row r="48" spans="1:6" x14ac:dyDescent="0.2">
      <c r="A48" s="3">
        <v>47</v>
      </c>
      <c r="B48" s="3" t="s">
        <v>85</v>
      </c>
      <c r="C48" s="3" t="s">
        <v>95</v>
      </c>
      <c r="D48" s="3">
        <v>0</v>
      </c>
    </row>
    <row r="49" spans="1:16" x14ac:dyDescent="0.2">
      <c r="A49" s="3">
        <v>48</v>
      </c>
      <c r="B49" s="3" t="s">
        <v>86</v>
      </c>
      <c r="C49" s="3" t="s">
        <v>92</v>
      </c>
      <c r="D49" s="3">
        <v>0</v>
      </c>
    </row>
    <row r="50" spans="1:16" x14ac:dyDescent="0.2">
      <c r="A50" s="3">
        <v>49</v>
      </c>
      <c r="B50" s="3" t="s">
        <v>87</v>
      </c>
      <c r="C50" s="3" t="s">
        <v>135</v>
      </c>
      <c r="D50" s="3">
        <v>36.08</v>
      </c>
      <c r="E50" t="s">
        <v>136</v>
      </c>
      <c r="F50">
        <v>1000</v>
      </c>
      <c r="G50" s="19" t="s">
        <v>137</v>
      </c>
      <c r="I50">
        <f>D50*F50</f>
        <v>36080</v>
      </c>
      <c r="K50" t="s">
        <v>131</v>
      </c>
      <c r="L50">
        <v>33225</v>
      </c>
      <c r="M50" t="s">
        <v>132</v>
      </c>
      <c r="N50">
        <v>2317.5920758928573</v>
      </c>
      <c r="O50" t="s">
        <v>129</v>
      </c>
      <c r="P50" t="s">
        <v>130</v>
      </c>
    </row>
    <row r="51" spans="1:16" x14ac:dyDescent="0.2">
      <c r="A51" s="3">
        <v>50</v>
      </c>
      <c r="B51" s="3" t="s">
        <v>88</v>
      </c>
      <c r="C51" s="3" t="s">
        <v>103</v>
      </c>
      <c r="D51" s="3">
        <v>3.01</v>
      </c>
      <c r="E51" t="s">
        <v>136</v>
      </c>
      <c r="F51">
        <v>1000</v>
      </c>
      <c r="G51" s="19" t="s">
        <v>137</v>
      </c>
      <c r="I51">
        <f>D51*F51</f>
        <v>3010</v>
      </c>
      <c r="K51" t="s">
        <v>133</v>
      </c>
      <c r="L51">
        <v>2800</v>
      </c>
      <c r="M51" t="s">
        <v>132</v>
      </c>
      <c r="N51">
        <v>2734.375</v>
      </c>
      <c r="O51" t="s">
        <v>129</v>
      </c>
      <c r="P51" t="s">
        <v>134</v>
      </c>
    </row>
    <row r="52" spans="1:16" x14ac:dyDescent="0.2">
      <c r="A52" s="3">
        <v>51</v>
      </c>
      <c r="B52" s="3" t="s">
        <v>89</v>
      </c>
      <c r="C52" s="3"/>
      <c r="D5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edit</vt:lpstr>
      <vt:lpstr>rivers_NAD</vt:lpstr>
      <vt:lpstr>biogeochemical_variable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Di Biagio</dc:creator>
  <cp:lastModifiedBy>Valeria Di Biagio</cp:lastModifiedBy>
  <dcterms:created xsi:type="dcterms:W3CDTF">2024-08-09T14:11:29Z</dcterms:created>
  <dcterms:modified xsi:type="dcterms:W3CDTF">2024-08-23T13:09:59Z</dcterms:modified>
</cp:coreProperties>
</file>