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315" windowHeight="8280" firstSheet="1" activeTab="5"/>
  </bookViews>
  <sheets>
    <sheet name="締日" sheetId="1" r:id="rId1"/>
    <sheet name="営業日" sheetId="2" r:id="rId2"/>
    <sheet name="祝日" sheetId="3" r:id="rId3"/>
    <sheet name="春分・秋分" sheetId="4" r:id="rId4"/>
    <sheet name="振替休日" sheetId="5" r:id="rId5"/>
    <sheet name="タイムシート" sheetId="6" r:id="rId6"/>
  </sheets>
  <calcPr calcId="144525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18" i="5" l="1"/>
  <c r="A17" i="5"/>
  <c r="A16" i="5"/>
  <c r="A11" i="5"/>
  <c r="A10" i="5"/>
  <c r="A9" i="5"/>
  <c r="A8" i="5"/>
  <c r="A14" i="5"/>
  <c r="A7" i="5"/>
  <c r="A13" i="5"/>
  <c r="A12" i="5"/>
  <c r="A15" i="5"/>
  <c r="A5" i="5"/>
  <c r="A6" i="5"/>
  <c r="A4" i="5"/>
  <c r="B2" i="2"/>
</calcChain>
</file>

<file path=xl/sharedStrings.xml><?xml version="1.0" encoding="utf-8"?>
<sst xmlns="http://schemas.openxmlformats.org/spreadsheetml/2006/main" count="59" uniqueCount="47">
  <si>
    <t>月日</t>
    <rPh sb="0" eb="2">
      <t>ガッピ</t>
    </rPh>
    <phoneticPr fontId="2"/>
  </si>
  <si>
    <t>会社名</t>
    <rPh sb="0" eb="3">
      <t>カイシャメイ</t>
    </rPh>
    <phoneticPr fontId="2"/>
  </si>
  <si>
    <t>金額</t>
    <rPh sb="0" eb="2">
      <t>キンガク</t>
    </rPh>
    <phoneticPr fontId="2"/>
  </si>
  <si>
    <t>支払日</t>
    <rPh sb="0" eb="3">
      <t>シハライビ</t>
    </rPh>
    <phoneticPr fontId="2"/>
  </si>
  <si>
    <t>締日</t>
    <rPh sb="0" eb="2">
      <t>シメビ</t>
    </rPh>
    <phoneticPr fontId="2"/>
  </si>
  <si>
    <t>S社</t>
    <rPh sb="1" eb="2">
      <t>シャ</t>
    </rPh>
    <phoneticPr fontId="2"/>
  </si>
  <si>
    <t>A社</t>
    <rPh sb="1" eb="2">
      <t>シャ</t>
    </rPh>
    <phoneticPr fontId="2"/>
  </si>
  <si>
    <t>B社</t>
    <rPh sb="1" eb="2">
      <t>シャ</t>
    </rPh>
    <phoneticPr fontId="2"/>
  </si>
  <si>
    <t>基準日</t>
    <rPh sb="0" eb="3">
      <t>キジュンビ</t>
    </rPh>
    <phoneticPr fontId="2"/>
  </si>
  <si>
    <t>第2営業日</t>
    <rPh sb="0" eb="1">
      <t>ダイ</t>
    </rPh>
    <rPh sb="2" eb="5">
      <t>エイギョウビ</t>
    </rPh>
    <phoneticPr fontId="2"/>
  </si>
  <si>
    <t>祝日</t>
    <rPh sb="0" eb="2">
      <t>シュクジツ</t>
    </rPh>
    <phoneticPr fontId="2"/>
  </si>
  <si>
    <t>年</t>
    <rPh sb="0" eb="1">
      <t>ネン</t>
    </rPh>
    <phoneticPr fontId="2"/>
  </si>
  <si>
    <t>成人の日</t>
    <rPh sb="0" eb="2">
      <t>セイジン</t>
    </rPh>
    <rPh sb="3" eb="4">
      <t>ヒ</t>
    </rPh>
    <phoneticPr fontId="2"/>
  </si>
  <si>
    <t>体育の日</t>
    <rPh sb="0" eb="2">
      <t>タイイク</t>
    </rPh>
    <rPh sb="3" eb="4">
      <t>ヒ</t>
    </rPh>
    <phoneticPr fontId="2"/>
  </si>
  <si>
    <t>海の日</t>
    <rPh sb="0" eb="1">
      <t>ウミ</t>
    </rPh>
    <rPh sb="2" eb="3">
      <t>ヒ</t>
    </rPh>
    <phoneticPr fontId="2"/>
  </si>
  <si>
    <t>敬老の日</t>
    <rPh sb="0" eb="2">
      <t>ケイロウ</t>
    </rPh>
    <rPh sb="3" eb="4">
      <t>ヒ</t>
    </rPh>
    <phoneticPr fontId="2"/>
  </si>
  <si>
    <t>1月第2月曜日</t>
    <rPh sb="1" eb="2">
      <t>ガツ</t>
    </rPh>
    <rPh sb="2" eb="3">
      <t>ダイ</t>
    </rPh>
    <rPh sb="4" eb="7">
      <t>ゲツヨウビ</t>
    </rPh>
    <phoneticPr fontId="2"/>
  </si>
  <si>
    <t>10月第2月曜日</t>
    <rPh sb="2" eb="3">
      <t>ガツ</t>
    </rPh>
    <rPh sb="3" eb="4">
      <t>ダイ</t>
    </rPh>
    <rPh sb="5" eb="8">
      <t>ゲツヨウビ</t>
    </rPh>
    <phoneticPr fontId="2"/>
  </si>
  <si>
    <t>7月第3月曜日</t>
    <rPh sb="1" eb="2">
      <t>ガツ</t>
    </rPh>
    <rPh sb="2" eb="3">
      <t>ダイ</t>
    </rPh>
    <rPh sb="4" eb="7">
      <t>ゲツヨウビ</t>
    </rPh>
    <phoneticPr fontId="2"/>
  </si>
  <si>
    <t>9月第3月曜日</t>
    <rPh sb="1" eb="2">
      <t>ガツ</t>
    </rPh>
    <rPh sb="2" eb="3">
      <t>ダイ</t>
    </rPh>
    <rPh sb="4" eb="7">
      <t>ゲツヨウビ</t>
    </rPh>
    <phoneticPr fontId="2"/>
  </si>
  <si>
    <t>春分の日</t>
    <rPh sb="0" eb="2">
      <t>シュンブン</t>
    </rPh>
    <rPh sb="3" eb="4">
      <t>ヒ</t>
    </rPh>
    <phoneticPr fontId="2"/>
  </si>
  <si>
    <t>秋分の日</t>
    <rPh sb="0" eb="2">
      <t>シュウブン</t>
    </rPh>
    <rPh sb="3" eb="4">
      <t>ヒ</t>
    </rPh>
    <phoneticPr fontId="2"/>
  </si>
  <si>
    <t>日付</t>
    <rPh sb="0" eb="2">
      <t>ヒヅケ</t>
    </rPh>
    <phoneticPr fontId="2"/>
  </si>
  <si>
    <t>振替休日</t>
    <rPh sb="0" eb="2">
      <t>フリカエ</t>
    </rPh>
    <rPh sb="2" eb="4">
      <t>キュウジツ</t>
    </rPh>
    <phoneticPr fontId="2"/>
  </si>
  <si>
    <t>元日</t>
    <rPh sb="0" eb="2">
      <t>ガンジツ</t>
    </rPh>
    <phoneticPr fontId="2"/>
  </si>
  <si>
    <t>建国記念の日</t>
    <rPh sb="0" eb="2">
      <t>ケンコク</t>
    </rPh>
    <rPh sb="2" eb="4">
      <t>キネン</t>
    </rPh>
    <rPh sb="5" eb="6">
      <t>ヒ</t>
    </rPh>
    <phoneticPr fontId="2"/>
  </si>
  <si>
    <t>昭和の日</t>
    <rPh sb="0" eb="2">
      <t>ショウワ</t>
    </rPh>
    <rPh sb="3" eb="4">
      <t>ヒ</t>
    </rPh>
    <phoneticPr fontId="2"/>
  </si>
  <si>
    <t>憲法記念日</t>
    <rPh sb="0" eb="2">
      <t>ケンポウ</t>
    </rPh>
    <rPh sb="2" eb="5">
      <t>キネンビ</t>
    </rPh>
    <phoneticPr fontId="2"/>
  </si>
  <si>
    <t>みどりの日</t>
    <rPh sb="4" eb="5">
      <t>ヒ</t>
    </rPh>
    <phoneticPr fontId="2"/>
  </si>
  <si>
    <t>こどもの日</t>
    <rPh sb="4" eb="5">
      <t>ヒ</t>
    </rPh>
    <phoneticPr fontId="2"/>
  </si>
  <si>
    <t>文化の日</t>
    <rPh sb="0" eb="2">
      <t>ブンカ</t>
    </rPh>
    <rPh sb="3" eb="4">
      <t>ヒ</t>
    </rPh>
    <phoneticPr fontId="2"/>
  </si>
  <si>
    <t>勤労感謝の日</t>
    <rPh sb="0" eb="2">
      <t>キンロウ</t>
    </rPh>
    <rPh sb="2" eb="4">
      <t>カンシャ</t>
    </rPh>
    <rPh sb="5" eb="6">
      <t>ヒ</t>
    </rPh>
    <phoneticPr fontId="2"/>
  </si>
  <si>
    <t>天皇誕生日</t>
    <rPh sb="0" eb="2">
      <t>テンノウ</t>
    </rPh>
    <rPh sb="2" eb="5">
      <t>タンジョウビ</t>
    </rPh>
    <phoneticPr fontId="2"/>
  </si>
  <si>
    <t>曜日</t>
    <rPh sb="0" eb="2">
      <t>ヨウビ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</si>
  <si>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</si>
  <si>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</si>
  <si>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休憩時間</t>
    <rPh sb="0" eb="2">
      <t>キュウケイ</t>
    </rPh>
    <rPh sb="2" eb="4">
      <t>ジカン</t>
    </rPh>
    <phoneticPr fontId="2"/>
  </si>
  <si>
    <t>勤務時間</t>
    <rPh sb="0" eb="2">
      <t>キンム</t>
    </rPh>
    <rPh sb="2" eb="4">
      <t>ジカン</t>
    </rPh>
    <phoneticPr fontId="2"/>
  </si>
  <si>
    <t>時間内</t>
    <rPh sb="0" eb="2">
      <t>ジカン</t>
    </rPh>
    <rPh sb="2" eb="3">
      <t>ナイ</t>
    </rPh>
    <phoneticPr fontId="2"/>
  </si>
  <si>
    <t>時間外</t>
    <rPh sb="0" eb="3">
      <t>ジカンガイ</t>
    </rPh>
    <phoneticPr fontId="2"/>
  </si>
  <si>
    <t>時間内支給額</t>
    <rPh sb="0" eb="2">
      <t>ジカン</t>
    </rPh>
    <rPh sb="2" eb="3">
      <t>ナイ</t>
    </rPh>
    <rPh sb="3" eb="6">
      <t>シキュウガク</t>
    </rPh>
    <phoneticPr fontId="2"/>
  </si>
  <si>
    <t>時間外支給額</t>
    <rPh sb="0" eb="3">
      <t>ジカンガイ</t>
    </rPh>
    <rPh sb="3" eb="6">
      <t>シキュウガク</t>
    </rPh>
    <phoneticPr fontId="2"/>
  </si>
  <si>
    <t>出勤日数</t>
    <rPh sb="0" eb="2">
      <t>シュッキン</t>
    </rPh>
    <rPh sb="2" eb="4">
      <t>ニッスウ</t>
    </rPh>
    <phoneticPr fontId="2"/>
  </si>
  <si>
    <t>時給</t>
    <rPh sb="0" eb="2">
      <t>ジキュウ</t>
    </rPh>
    <phoneticPr fontId="2"/>
  </si>
  <si>
    <t>円</t>
    <rPh sb="0" eb="1">
      <t>エン</t>
    </rPh>
    <phoneticPr fontId="2"/>
  </si>
  <si>
    <t>合計</t>
    <rPh sb="0" eb="2">
      <t>ゴウケイ</t>
    </rPh>
    <phoneticPr fontId="2"/>
  </si>
  <si>
    <t>契約時間</t>
    <rPh sb="0" eb="2">
      <t>ケイヤク</t>
    </rPh>
    <rPh sb="2" eb="4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</si>
</sst>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m&quot;月&quot;d&quot;日&quot;;@"/>
    <numFmt numFmtId="177" formatCode="mm/dd\(aaa\)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6" fontId="0" fillId="0" borderId="1" xfId="1" applyFont="1" applyBorder="1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2" borderId="0" xfId="0" applyFill="1">
      <alignment vertical="center"/>
    </xf>
    <xf numFmtId="177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0" borderId="2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>
      <alignment vertical="center"/>
    </xf>
    <xf numFmtId="20" fontId="0" fillId="3" borderId="1" xfId="0" applyNumberFormat="1" applyFill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defaultRowHeight="13.5" x14ac:dyDescent="0.15"/>
  <sheetData>
    <row r="1" spans="1:5" x14ac:dyDescent="0.1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15">
      <c r="A2" s="2">
        <v>40617</v>
      </c>
      <c r="B2" s="1" t="s">
        <v>5</v>
      </c>
      <c r="C2" s="4">
        <v>10000</v>
      </c>
      <c r="D2" s="1">
        <v>20</v>
      </c>
      <c r="E2" s="7"/>
    </row>
    <row r="3" spans="1:5" x14ac:dyDescent="0.15">
      <c r="A3" s="2">
        <v>40616</v>
      </c>
      <c r="B3" s="1" t="s">
        <v>6</v>
      </c>
      <c r="C3" s="4">
        <v>20000</v>
      </c>
      <c r="D3" s="1">
        <v>15</v>
      </c>
      <c r="E3" s="7"/>
    </row>
    <row r="4" spans="1:5" x14ac:dyDescent="0.15">
      <c r="A4" s="2">
        <v>40630</v>
      </c>
      <c r="B4" s="1" t="s">
        <v>7</v>
      </c>
      <c r="C4" s="4">
        <v>30000</v>
      </c>
      <c r="D4" s="1">
        <v>10</v>
      </c>
      <c r="E4" s="7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3.5" x14ac:dyDescent="0.15"/>
  <cols>
    <col min="1" max="1" width="9" customWidth="1"/>
    <col min="2" max="2" width="10" bestFit="1" customWidth="1"/>
    <col min="4" max="4" width="9.5" bestFit="1" customWidth="1"/>
  </cols>
  <sheetData>
    <row r="1" spans="1:4" x14ac:dyDescent="0.15">
      <c r="A1" s="3" t="s">
        <v>8</v>
      </c>
      <c r="B1" s="3" t="s">
        <v>9</v>
      </c>
      <c r="D1" s="3" t="s">
        <v>10</v>
      </c>
    </row>
    <row r="2" spans="1:4" x14ac:dyDescent="0.15">
      <c r="A2" s="6">
        <v>40665</v>
      </c>
      <c r="B2" s="6">
        <f>WORKDAY(A2,2,D2:D4)</f>
        <v>40672</v>
      </c>
      <c r="D2" s="6">
        <v>40666</v>
      </c>
    </row>
    <row r="3" spans="1:4" x14ac:dyDescent="0.15">
      <c r="D3" s="6">
        <v>40667</v>
      </c>
    </row>
    <row r="4" spans="1:4" x14ac:dyDescent="0.15">
      <c r="D4" s="6">
        <v>40668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8" sqref="B18"/>
    </sheetView>
  </sheetViews>
  <sheetFormatPr defaultRowHeight="13.5" x14ac:dyDescent="0.15"/>
  <cols>
    <col min="1" max="1" width="11.625" bestFit="1" customWidth="1"/>
    <col min="3" max="3" width="14.25" bestFit="1" customWidth="1"/>
  </cols>
  <sheetData>
    <row r="1" spans="1:3" x14ac:dyDescent="0.15">
      <c r="A1" s="9">
        <v>2011</v>
      </c>
      <c r="B1" t="s">
        <v>11</v>
      </c>
    </row>
    <row r="3" spans="1:3" x14ac:dyDescent="0.15">
      <c r="A3" s="5"/>
      <c r="B3" t="s">
        <v>12</v>
      </c>
      <c r="C3" t="s">
        <v>16</v>
      </c>
    </row>
    <row r="4" spans="1:3" x14ac:dyDescent="0.15">
      <c r="A4" s="5"/>
      <c r="B4" t="s">
        <v>13</v>
      </c>
      <c r="C4" t="s">
        <v>17</v>
      </c>
    </row>
    <row r="5" spans="1:3" x14ac:dyDescent="0.15">
      <c r="A5" s="5"/>
      <c r="B5" t="s">
        <v>14</v>
      </c>
      <c r="C5" t="s">
        <v>18</v>
      </c>
    </row>
    <row r="6" spans="1:3" x14ac:dyDescent="0.15">
      <c r="A6" s="5"/>
      <c r="B6" t="s">
        <v>15</v>
      </c>
      <c r="C6" t="s">
        <v>19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:A4"/>
    </sheetView>
  </sheetViews>
  <sheetFormatPr defaultRowHeight="13.5" x14ac:dyDescent="0.15"/>
  <cols>
    <col min="1" max="1" width="10.5" bestFit="1" customWidth="1"/>
  </cols>
  <sheetData>
    <row r="1" spans="1:2" x14ac:dyDescent="0.15">
      <c r="A1" s="9">
        <v>2011</v>
      </c>
      <c r="B1" t="s">
        <v>11</v>
      </c>
    </row>
    <row r="3" spans="1:2" x14ac:dyDescent="0.15">
      <c r="A3" s="5"/>
      <c r="B3" t="s">
        <v>20</v>
      </c>
    </row>
    <row r="4" spans="1:2" x14ac:dyDescent="0.15">
      <c r="A4" s="5"/>
      <c r="B4" t="s">
        <v>21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E5" sqref="E5"/>
    </sheetView>
  </sheetViews>
  <sheetFormatPr defaultRowHeight="13.5" x14ac:dyDescent="0.15"/>
  <cols>
    <col min="1" max="1" width="9.625" bestFit="1" customWidth="1"/>
    <col min="2" max="2" width="13" bestFit="1" customWidth="1"/>
  </cols>
  <sheetData>
    <row r="1" spans="1:3" x14ac:dyDescent="0.15">
      <c r="A1" s="11">
        <v>2012</v>
      </c>
      <c r="B1" t="s">
        <v>11</v>
      </c>
    </row>
    <row r="3" spans="1:3" x14ac:dyDescent="0.15">
      <c r="A3" s="3" t="s">
        <v>22</v>
      </c>
      <c r="B3" s="3" t="s">
        <v>10</v>
      </c>
      <c r="C3" s="3" t="s">
        <v>23</v>
      </c>
    </row>
    <row r="4" spans="1:3" x14ac:dyDescent="0.15">
      <c r="A4" s="10">
        <f>DATE(A1,1,1)</f>
        <v>40909</v>
      </c>
      <c r="B4" s="1" t="s">
        <v>24</v>
      </c>
      <c r="C4" s="8"/>
    </row>
    <row r="5" spans="1:3" x14ac:dyDescent="0.15">
      <c r="A5" s="10">
        <f>DATE(A1,1,14-WEEKDAY(DATE(A1,1,0),3))</f>
        <v>40917</v>
      </c>
      <c r="B5" s="1" t="s">
        <v>12</v>
      </c>
      <c r="C5" s="8"/>
    </row>
    <row r="6" spans="1:3" x14ac:dyDescent="0.15">
      <c r="A6" s="10">
        <f>DATE(A1,2,11)</f>
        <v>40950</v>
      </c>
      <c r="B6" s="1" t="s">
        <v>25</v>
      </c>
      <c r="C6" s="8"/>
    </row>
    <row r="7" spans="1:3" x14ac:dyDescent="0.15">
      <c r="A7" s="10">
        <f>DATE(A1,3,INT(20.8431+0.242194*(A1-1980)-INT((A1-1980)/4)))</f>
        <v>40988</v>
      </c>
      <c r="B7" s="1" t="s">
        <v>20</v>
      </c>
      <c r="C7" s="8"/>
    </row>
    <row r="8" spans="1:3" x14ac:dyDescent="0.15">
      <c r="A8" s="10">
        <f>DATE($A$1,4,29)</f>
        <v>41028</v>
      </c>
      <c r="B8" s="1" t="s">
        <v>26</v>
      </c>
      <c r="C8" s="8"/>
    </row>
    <row r="9" spans="1:3" x14ac:dyDescent="0.15">
      <c r="A9" s="10">
        <f>DATE($A$1,5,3)</f>
        <v>41032</v>
      </c>
      <c r="B9" s="1" t="s">
        <v>27</v>
      </c>
      <c r="C9" s="12"/>
    </row>
    <row r="10" spans="1:3" x14ac:dyDescent="0.15">
      <c r="A10" s="10">
        <f>DATE($A$1,5,4)</f>
        <v>41033</v>
      </c>
      <c r="B10" s="1" t="s">
        <v>28</v>
      </c>
      <c r="C10" s="12"/>
    </row>
    <row r="11" spans="1:3" x14ac:dyDescent="0.15">
      <c r="A11" s="10">
        <f>DATE($A$1,5,5)</f>
        <v>41034</v>
      </c>
      <c r="B11" s="1" t="s">
        <v>29</v>
      </c>
      <c r="C11" s="8"/>
    </row>
    <row r="12" spans="1:3" x14ac:dyDescent="0.15">
      <c r="A12" s="10">
        <f>DATE(A1,7,21-WEEKDAY(DATE(A1,7,0),3))</f>
        <v>41106</v>
      </c>
      <c r="B12" s="1" t="s">
        <v>14</v>
      </c>
      <c r="C12" s="8"/>
    </row>
    <row r="13" spans="1:3" x14ac:dyDescent="0.15">
      <c r="A13" s="10">
        <f>DATE(A1,9,21-WEEKDAY(DATE(A1,9,0),3))</f>
        <v>41169</v>
      </c>
      <c r="B13" s="1" t="s">
        <v>15</v>
      </c>
      <c r="C13" s="8"/>
    </row>
    <row r="14" spans="1:3" x14ac:dyDescent="0.15">
      <c r="A14" s="10">
        <f>DATE(A1,9,INT(23.2488+0.242194*(A1-1980))-INT((A1-1980)/4))</f>
        <v>41174</v>
      </c>
      <c r="B14" s="1" t="s">
        <v>21</v>
      </c>
      <c r="C14" s="8"/>
    </row>
    <row r="15" spans="1:3" x14ac:dyDescent="0.15">
      <c r="A15" s="10">
        <f>DATE(A1,10,14-WEEKDAY(DATE(A1,1,0),3))</f>
        <v>41191</v>
      </c>
      <c r="B15" s="1" t="s">
        <v>13</v>
      </c>
      <c r="C15" s="8"/>
    </row>
    <row r="16" spans="1:3" x14ac:dyDescent="0.15">
      <c r="A16" s="10">
        <f>DATE($A$1,11,3)</f>
        <v>41216</v>
      </c>
      <c r="B16" s="1" t="s">
        <v>30</v>
      </c>
      <c r="C16" s="8"/>
    </row>
    <row r="17" spans="1:3" x14ac:dyDescent="0.15">
      <c r="A17" s="10">
        <f>DATE($A$1,11,29)</f>
        <v>41242</v>
      </c>
      <c r="B17" s="1" t="s">
        <v>31</v>
      </c>
      <c r="C17" s="8"/>
    </row>
    <row r="18" spans="1:3" x14ac:dyDescent="0.15">
      <c r="A18" s="10">
        <f>DATE($A$1,12,23)</f>
        <v>41266</v>
      </c>
      <c r="B18" s="1" t="s">
        <v>32</v>
      </c>
      <c r="C18" s="8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2" sqref="F2:H16"/>
    </sheetView>
  </sheetViews>
  <sheetFormatPr defaultRowHeight="13.5" x14ac:dyDescent="0.15"/>
  <cols>
    <col min="1" max="1" width="8.25" bestFit="1" customWidth="1"/>
    <col min="2" max="2" width="5.25" bestFit="1" customWidth="1"/>
    <col min="7" max="8" width="7.125" bestFit="1" customWidth="1"/>
    <col min="9" max="10" width="13" bestFit="1" customWidth="1"/>
  </cols>
  <sheetData>
    <row r="1" spans="1:10" x14ac:dyDescent="0.15">
      <c r="A1" s="14" t="s">
        <v>0</v>
      </c>
      <c r="B1" s="14" t="s">
        <v>33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4" t="s">
        <v>39</v>
      </c>
      <c r="I1" s="14" t="s">
        <v>40</v>
      </c>
      <c r="J1" s="14" t="s">
        <v>41</v>
      </c>
    </row>
    <row r="2" spans="1:10" x14ac:dyDescent="0.15">
      <c r="A2" s="2">
        <v>40603</v>
      </c>
      <c r="B2" s="1" t="str">
        <f>TEXT(A2,"aaa")</f>
        <v>火</v>
      </c>
      <c r="C2" s="19">
        <v>0.375</v>
      </c>
      <c r="D2" s="19">
        <v>0.76041666666666663</v>
      </c>
      <c r="E2" s="19">
        <v>4.1666666666666664E-2</v>
      </c>
      <c r="F2" s="19"/>
      <c r="G2" s="19"/>
      <c r="H2" s="19"/>
      <c r="I2" s="1"/>
      <c r="J2" s="1"/>
    </row>
    <row r="3" spans="1:10" x14ac:dyDescent="0.15">
      <c r="A3" s="2">
        <v>40604</v>
      </c>
      <c r="B3" s="1" t="str">
        <f t="shared" ref="B3:B16" si="0">TEXT(A3,"aaa")</f>
        <v>水</v>
      </c>
      <c r="C3" s="19">
        <v>0.375</v>
      </c>
      <c r="D3" s="19">
        <v>0.85416666666666663</v>
      </c>
      <c r="E3" s="19">
        <v>4.1666666666666664E-2</v>
      </c>
      <c r="F3" s="19"/>
      <c r="G3" s="19"/>
      <c r="H3" s="19"/>
      <c r="I3" s="1"/>
      <c r="J3" s="1"/>
    </row>
    <row r="4" spans="1:10" x14ac:dyDescent="0.15">
      <c r="A4" s="2">
        <v>40605</v>
      </c>
      <c r="B4" s="1" t="str">
        <f t="shared" si="0"/>
        <v>木</v>
      </c>
      <c r="C4" s="19">
        <v>0.375</v>
      </c>
      <c r="D4" s="19">
        <v>0.70833333333333337</v>
      </c>
      <c r="E4" s="19">
        <v>4.1666666666666664E-2</v>
      </c>
      <c r="F4" s="19"/>
      <c r="G4" s="19"/>
      <c r="H4" s="19"/>
      <c r="I4" s="1"/>
      <c r="J4" s="1"/>
    </row>
    <row r="5" spans="1:10" x14ac:dyDescent="0.15">
      <c r="A5" s="2">
        <v>40606</v>
      </c>
      <c r="B5" s="1" t="str">
        <f t="shared" si="0"/>
        <v>金</v>
      </c>
      <c r="C5" s="19">
        <v>0.375</v>
      </c>
      <c r="D5" s="19">
        <v>0.71875</v>
      </c>
      <c r="E5" s="19">
        <v>4.1666666666666664E-2</v>
      </c>
      <c r="F5" s="19"/>
      <c r="G5" s="19"/>
      <c r="H5" s="19"/>
      <c r="I5" s="1"/>
      <c r="J5" s="1"/>
    </row>
    <row r="6" spans="1:10" x14ac:dyDescent="0.15">
      <c r="A6" s="2">
        <v>40607</v>
      </c>
      <c r="B6" s="1" t="str">
        <f t="shared" si="0"/>
        <v>土</v>
      </c>
      <c r="C6" s="15"/>
      <c r="D6" s="15"/>
      <c r="E6" s="15"/>
      <c r="F6" s="19"/>
      <c r="G6" s="19"/>
      <c r="H6" s="19"/>
      <c r="I6" s="1"/>
      <c r="J6" s="1"/>
    </row>
    <row r="7" spans="1:10" x14ac:dyDescent="0.15">
      <c r="A7" s="2">
        <v>40608</v>
      </c>
      <c r="B7" s="1" t="str">
        <f t="shared" si="0"/>
        <v>日</v>
      </c>
      <c r="C7" s="15"/>
      <c r="D7" s="15"/>
      <c r="E7" s="15"/>
      <c r="F7" s="19"/>
      <c r="G7" s="19"/>
      <c r="H7" s="19"/>
      <c r="I7" s="1"/>
      <c r="J7" s="1"/>
    </row>
    <row r="8" spans="1:10" x14ac:dyDescent="0.15">
      <c r="A8" s="2">
        <v>40609</v>
      </c>
      <c r="B8" s="1" t="str">
        <f t="shared" si="0"/>
        <v>月</v>
      </c>
      <c r="C8" s="19">
        <v>0.375</v>
      </c>
      <c r="D8" s="19">
        <v>0.72916666666666663</v>
      </c>
      <c r="E8" s="19">
        <v>4.1666666666666664E-2</v>
      </c>
      <c r="F8" s="19"/>
      <c r="G8" s="19"/>
      <c r="H8" s="19"/>
      <c r="I8" s="1"/>
      <c r="J8" s="1"/>
    </row>
    <row r="9" spans="1:10" x14ac:dyDescent="0.15">
      <c r="A9" s="2">
        <v>40610</v>
      </c>
      <c r="B9" s="1" t="str">
        <f t="shared" si="0"/>
        <v>火</v>
      </c>
      <c r="C9" s="19">
        <v>0.375</v>
      </c>
      <c r="D9" s="19">
        <v>0.75</v>
      </c>
      <c r="E9" s="19">
        <v>4.1666666666666664E-2</v>
      </c>
      <c r="F9" s="19"/>
      <c r="G9" s="19"/>
      <c r="H9" s="19"/>
      <c r="I9" s="1"/>
      <c r="J9" s="1"/>
    </row>
    <row r="10" spans="1:10" x14ac:dyDescent="0.15">
      <c r="A10" s="2">
        <v>40611</v>
      </c>
      <c r="B10" s="1" t="str">
        <f t="shared" si="0"/>
        <v>水</v>
      </c>
      <c r="C10" s="19">
        <v>0.375</v>
      </c>
      <c r="D10" s="19">
        <v>0.82291666666666663</v>
      </c>
      <c r="E10" s="19">
        <v>4.1666666666666664E-2</v>
      </c>
      <c r="F10" s="19"/>
      <c r="G10" s="19"/>
      <c r="H10" s="19"/>
      <c r="I10" s="1"/>
      <c r="J10" s="1"/>
    </row>
    <row r="11" spans="1:10" x14ac:dyDescent="0.15">
      <c r="A11" s="2">
        <v>40612</v>
      </c>
      <c r="B11" s="1" t="str">
        <f t="shared" si="0"/>
        <v>木</v>
      </c>
      <c r="C11" s="19">
        <v>0.375</v>
      </c>
      <c r="D11" s="19">
        <v>0.70833333333333337</v>
      </c>
      <c r="E11" s="19">
        <v>4.1666666666666664E-2</v>
      </c>
      <c r="F11" s="19"/>
      <c r="G11" s="19"/>
      <c r="H11" s="19"/>
      <c r="I11" s="1"/>
      <c r="J11" s="1"/>
    </row>
    <row r="12" spans="1:10" x14ac:dyDescent="0.15">
      <c r="A12" s="2">
        <v>40613</v>
      </c>
      <c r="B12" s="1" t="str">
        <f t="shared" si="0"/>
        <v>金</v>
      </c>
      <c r="C12" s="19">
        <v>0.375</v>
      </c>
      <c r="D12" s="19">
        <v>0.73958333333333337</v>
      </c>
      <c r="E12" s="19">
        <v>4.1666666666666664E-2</v>
      </c>
      <c r="F12" s="19"/>
      <c r="G12" s="19"/>
      <c r="H12" s="19"/>
      <c r="I12" s="1"/>
      <c r="J12" s="1"/>
    </row>
    <row r="13" spans="1:10" x14ac:dyDescent="0.15">
      <c r="A13" s="2">
        <v>40614</v>
      </c>
      <c r="B13" s="1" t="str">
        <f t="shared" si="0"/>
        <v>土</v>
      </c>
      <c r="C13" s="15"/>
      <c r="D13" s="15"/>
      <c r="E13" s="15"/>
      <c r="F13" s="19"/>
      <c r="G13" s="19"/>
      <c r="H13" s="19"/>
      <c r="I13" s="1"/>
      <c r="J13" s="1"/>
    </row>
    <row r="14" spans="1:10" x14ac:dyDescent="0.15">
      <c r="A14" s="2">
        <v>40615</v>
      </c>
      <c r="B14" s="1" t="str">
        <f t="shared" si="0"/>
        <v>日</v>
      </c>
      <c r="C14" s="15"/>
      <c r="D14" s="15"/>
      <c r="E14" s="15"/>
      <c r="F14" s="19"/>
      <c r="G14" s="19"/>
      <c r="H14" s="19"/>
      <c r="I14" s="1"/>
      <c r="J14" s="1"/>
    </row>
    <row r="15" spans="1:10" x14ac:dyDescent="0.15">
      <c r="A15" s="2">
        <v>40616</v>
      </c>
      <c r="B15" s="1" t="str">
        <f t="shared" si="0"/>
        <v>月</v>
      </c>
      <c r="C15" s="19">
        <v>0.375</v>
      </c>
      <c r="D15" s="19">
        <v>0.76041666666666663</v>
      </c>
      <c r="E15" s="19">
        <v>4.1666666666666664E-2</v>
      </c>
      <c r="F15" s="19"/>
      <c r="G15" s="19"/>
      <c r="H15" s="19"/>
      <c r="I15" s="1"/>
      <c r="J15" s="1"/>
    </row>
    <row r="16" spans="1:10" x14ac:dyDescent="0.15">
      <c r="A16" s="2">
        <v>40617</v>
      </c>
      <c r="B16" s="1" t="str">
        <f t="shared" si="0"/>
        <v>火</v>
      </c>
      <c r="C16" s="19">
        <v>0.375</v>
      </c>
      <c r="D16" s="19">
        <v>0.8125</v>
      </c>
      <c r="E16" s="19">
        <v>4.1666666666666664E-2</v>
      </c>
      <c r="F16" s="19"/>
      <c r="G16" s="19"/>
      <c r="H16" s="19"/>
      <c r="I16" s="1"/>
      <c r="J16" s="1"/>
    </row>
    <row r="17" spans="1:10" x14ac:dyDescent="0.15">
      <c r="A17" s="16" t="s">
        <v>42</v>
      </c>
      <c r="B17" s="16"/>
      <c r="C17" s="3"/>
      <c r="E17" s="13" t="s">
        <v>45</v>
      </c>
      <c r="F17" s="3"/>
      <c r="G17" s="3"/>
      <c r="H17" s="3"/>
      <c r="I17" s="3"/>
      <c r="J17" s="3"/>
    </row>
    <row r="18" spans="1:10" x14ac:dyDescent="0.15">
      <c r="A18" s="16" t="s">
        <v>43</v>
      </c>
      <c r="B18" s="16"/>
      <c r="C18" s="1"/>
      <c r="D18" t="s">
        <v>44</v>
      </c>
      <c r="E18" s="13" t="s">
        <v>39</v>
      </c>
      <c r="F18" s="17"/>
      <c r="G18" t="s">
        <v>44</v>
      </c>
      <c r="I18" s="17" t="s">
        <v>46</v>
      </c>
      <c r="J18" s="18">
        <v>0.33333333333333331</v>
      </c>
    </row>
  </sheetData>
  <mergeCells count="2">
    <mergeCell ref="A17:B17"/>
    <mergeCell ref="A18:B1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締日</vt:lpstr>
      <vt:lpstr>営業日</vt:lpstr>
      <vt:lpstr>祝日</vt:lpstr>
      <vt:lpstr>春分・秋分</vt:lpstr>
      <vt:lpstr>振替休日</vt:lpstr>
      <vt:lpstr>タイムシート</vt:lpstr>
    </vt:vector>
  </TitlesOfParts>
  <Company>Microsoft MVP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wanichan</dc:creator>
  <cp:lastModifiedBy>wanichan</cp:lastModifiedBy>
  <dcterms:created xsi:type="dcterms:W3CDTF">2011-03-13T02:49:06Z</dcterms:created>
  <dcterms:modified xsi:type="dcterms:W3CDTF">2011-03-14T13:46:29Z</dcterms:modified>
</cp:coreProperties>
</file>